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FF069EA-3919-49CB-B646-E23580BAB8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86" i="1" l="1"/>
  <c r="S1655" i="1" l="1"/>
  <c r="S1595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502" i="1" l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M186" i="1"/>
  <c r="AK185" i="1"/>
  <c r="AH187" i="1"/>
  <c r="AS25" i="1" l="1"/>
  <c r="AP25" i="1"/>
  <c r="AR25" i="1"/>
  <c r="AQ25" i="1"/>
  <c r="AI187" i="1"/>
  <c r="AJ187" i="1" s="1"/>
  <c r="AH188" i="1"/>
  <c r="AT25" i="1" l="1"/>
  <c r="AO26" i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S26" i="1"/>
  <c r="AQ26" i="1"/>
  <c r="AO27" i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O28" i="1"/>
  <c r="AM189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R28" i="1" l="1"/>
  <c r="AP28" i="1"/>
  <c r="AS28" i="1"/>
  <c r="AQ28" i="1"/>
  <c r="AS12" i="1"/>
  <c r="AR12" i="1"/>
  <c r="AT12" i="1" s="1"/>
  <c r="AQ12" i="1"/>
  <c r="AT27" i="1"/>
  <c r="AO29" i="1"/>
  <c r="AM190" i="1"/>
  <c r="A14" i="1"/>
  <c r="AP11" i="1"/>
  <c r="AR11" i="1"/>
  <c r="E11" i="1"/>
  <c r="E12" i="1" s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AT28" i="1" l="1"/>
  <c r="AQ29" i="1"/>
  <c r="AP29" i="1"/>
  <c r="AR29" i="1"/>
  <c r="AS29" i="1"/>
  <c r="AF27" i="1"/>
  <c r="H14" i="1"/>
  <c r="AO30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AT29" i="1" l="1"/>
  <c r="AP30" i="1"/>
  <c r="AR30" i="1"/>
  <c r="AQ30" i="1"/>
  <c r="AF28" i="1"/>
  <c r="AS30" i="1"/>
  <c r="AS14" i="1"/>
  <c r="AR14" i="1"/>
  <c r="AT14" i="1" s="1"/>
  <c r="AO31" i="1"/>
  <c r="AM192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AT30" i="1" l="1"/>
  <c r="AQ31" i="1"/>
  <c r="AR31" i="1"/>
  <c r="AP31" i="1"/>
  <c r="AS31" i="1"/>
  <c r="AO32" i="1"/>
  <c r="AM193" i="1"/>
  <c r="G14" i="1"/>
  <c r="AR15" i="1"/>
  <c r="AP15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AR32" i="1" l="1"/>
  <c r="AP32" i="1"/>
  <c r="AF30" i="1"/>
  <c r="AT31" i="1"/>
  <c r="AQ32" i="1"/>
  <c r="AS32" i="1"/>
  <c r="AO33" i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AK177" i="1"/>
  <c r="A18" i="1"/>
  <c r="AI179" i="1"/>
  <c r="AJ179" i="1" s="1"/>
  <c r="AT32" i="1" l="1"/>
  <c r="AP33" i="1"/>
  <c r="AR33" i="1"/>
  <c r="AT33" i="1" s="1"/>
  <c r="AS33" i="1"/>
  <c r="AF31" i="1"/>
  <c r="AQ33" i="1"/>
  <c r="AO34" i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T21" i="1"/>
  <c r="AQ34" i="1" l="1"/>
  <c r="AP34" i="1"/>
  <c r="AR34" i="1"/>
  <c r="AS34" i="1"/>
  <c r="AP18" i="1"/>
  <c r="AR18" i="1"/>
  <c r="AS18" i="1"/>
  <c r="AO35" i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P35" i="1" l="1"/>
  <c r="AR35" i="1"/>
  <c r="AT35" i="1" s="1"/>
  <c r="AQ35" i="1"/>
  <c r="AS35" i="1"/>
  <c r="AT18" i="1"/>
  <c r="AT34" i="1"/>
  <c r="AQ19" i="1"/>
  <c r="AP19" i="1"/>
  <c r="AT19" i="1" s="1"/>
  <c r="AS19" i="1"/>
  <c r="AO20" i="1"/>
  <c r="AR20" i="1" s="1"/>
  <c r="AM181" i="1"/>
  <c r="AO36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21" i="1"/>
  <c r="AR36" i="1" l="1"/>
  <c r="AP36" i="1"/>
  <c r="AT36" i="1" s="1"/>
  <c r="AS20" i="1"/>
  <c r="AQ20" i="1"/>
  <c r="AP20" i="1"/>
  <c r="AT20" i="1" s="1"/>
  <c r="AQ36" i="1"/>
  <c r="AS36" i="1"/>
  <c r="AO37" i="1"/>
  <c r="AM198" i="1"/>
  <c r="AO21" i="1"/>
  <c r="AP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AR37" i="1" l="1"/>
  <c r="AP37" i="1"/>
  <c r="A24" i="1"/>
  <c r="AS21" i="1"/>
  <c r="AS37" i="1"/>
  <c r="AQ37" i="1"/>
  <c r="AQ21" i="1"/>
  <c r="AR21" i="1"/>
  <c r="AT21" i="1" s="1"/>
  <c r="AO38" i="1"/>
  <c r="AM199" i="1"/>
  <c r="H22" i="1"/>
  <c r="H23" i="1" s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AT37" i="1" l="1"/>
  <c r="AS38" i="1"/>
  <c r="AP38" i="1"/>
  <c r="AR38" i="1"/>
  <c r="AR22" i="1"/>
  <c r="AP22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E23" i="1" s="1"/>
  <c r="AL199" i="1"/>
  <c r="AK199" i="1"/>
  <c r="F20" i="1"/>
  <c r="G20" i="1"/>
  <c r="D21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H25" i="1" l="1"/>
  <c r="AR39" i="1"/>
  <c r="AP39" i="1"/>
  <c r="AR23" i="1"/>
  <c r="AP23" i="1"/>
  <c r="AQ39" i="1"/>
  <c r="AS39" i="1"/>
  <c r="AT38" i="1"/>
  <c r="A26" i="1"/>
  <c r="E24" i="1"/>
  <c r="AT39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F21" i="1"/>
  <c r="G21" i="1"/>
  <c r="AK200" i="1"/>
  <c r="AI203" i="1"/>
  <c r="AJ203" i="1" s="1"/>
  <c r="AH204" i="1"/>
  <c r="AI202" i="1"/>
  <c r="AJ202" i="1" s="1"/>
  <c r="AK184" i="1"/>
  <c r="AL184" i="1"/>
  <c r="AR40" i="1" l="1"/>
  <c r="AP40" i="1"/>
  <c r="AT40" i="1" s="1"/>
  <c r="AS40" i="1"/>
  <c r="AR24" i="1"/>
  <c r="AP24" i="1"/>
  <c r="A27" i="1"/>
  <c r="H26" i="1"/>
  <c r="E25" i="1"/>
  <c r="D24" i="1"/>
  <c r="G24" i="1" s="1"/>
  <c r="AQ40" i="1"/>
  <c r="AO41" i="1"/>
  <c r="AQ41" i="1" s="1"/>
  <c r="AM202" i="1"/>
  <c r="AO42" i="1"/>
  <c r="AM203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F23" i="1" s="1"/>
  <c r="G22" i="1"/>
  <c r="AI204" i="1"/>
  <c r="AJ204" i="1" s="1"/>
  <c r="AH205" i="1"/>
  <c r="AS42" i="1" l="1"/>
  <c r="AP42" i="1"/>
  <c r="AR42" i="1"/>
  <c r="AP41" i="1"/>
  <c r="AR41" i="1"/>
  <c r="A28" i="1"/>
  <c r="H27" i="1"/>
  <c r="F24" i="1"/>
  <c r="E26" i="1"/>
  <c r="D25" i="1"/>
  <c r="G25" i="1" s="1"/>
  <c r="AS41" i="1"/>
  <c r="AQ42" i="1"/>
  <c r="AO43" i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AT41" i="1" l="1"/>
  <c r="AR43" i="1"/>
  <c r="AP43" i="1"/>
  <c r="H28" i="1"/>
  <c r="A29" i="1"/>
  <c r="F25" i="1"/>
  <c r="D26" i="1"/>
  <c r="E27" i="1"/>
  <c r="AT42" i="1"/>
  <c r="AQ43" i="1"/>
  <c r="AT43" i="1"/>
  <c r="AS43" i="1"/>
  <c r="AO44" i="1"/>
  <c r="AM205" i="1"/>
  <c r="AM39" i="1"/>
  <c r="AC42" i="1"/>
  <c r="AD41" i="1"/>
  <c r="AF40" i="1"/>
  <c r="AL204" i="1"/>
  <c r="AK204" i="1"/>
  <c r="AI206" i="1"/>
  <c r="AJ206" i="1" s="1"/>
  <c r="AH207" i="1"/>
  <c r="AR44" i="1" l="1"/>
  <c r="AP44" i="1"/>
  <c r="AQ44" i="1"/>
  <c r="A30" i="1"/>
  <c r="H29" i="1"/>
  <c r="F26" i="1"/>
  <c r="E28" i="1"/>
  <c r="D27" i="1"/>
  <c r="G26" i="1"/>
  <c r="AS44" i="1"/>
  <c r="AO45" i="1"/>
  <c r="AM206" i="1"/>
  <c r="AF41" i="1"/>
  <c r="AM40" i="1"/>
  <c r="AC43" i="1"/>
  <c r="AD42" i="1"/>
  <c r="AK205" i="1"/>
  <c r="AL205" i="1"/>
  <c r="AI207" i="1"/>
  <c r="AJ207" i="1" s="1"/>
  <c r="AH208" i="1"/>
  <c r="AT44" i="1" l="1"/>
  <c r="AP45" i="1"/>
  <c r="AR45" i="1"/>
  <c r="AT45" i="1" s="1"/>
  <c r="AS45" i="1"/>
  <c r="AQ45" i="1"/>
  <c r="F27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H209" i="1"/>
  <c r="AK206" i="1"/>
  <c r="AR46" i="1" l="1"/>
  <c r="AP46" i="1"/>
  <c r="AT46" i="1" s="1"/>
  <c r="F28" i="1"/>
  <c r="AQ46" i="1"/>
  <c r="A32" i="1"/>
  <c r="H31" i="1"/>
  <c r="AS46" i="1"/>
  <c r="G28" i="1"/>
  <c r="E30" i="1"/>
  <c r="D29" i="1"/>
  <c r="AO47" i="1"/>
  <c r="AS47" i="1" s="1"/>
  <c r="AM208" i="1"/>
  <c r="AM42" i="1"/>
  <c r="AC45" i="1"/>
  <c r="AD44" i="1"/>
  <c r="AF43" i="1"/>
  <c r="AK207" i="1"/>
  <c r="AL207" i="1"/>
  <c r="AI209" i="1"/>
  <c r="AJ209" i="1" s="1"/>
  <c r="AH210" i="1"/>
  <c r="AQ47" i="1" l="1"/>
  <c r="AR47" i="1"/>
  <c r="AP47" i="1"/>
  <c r="F29" i="1"/>
  <c r="H32" i="1"/>
  <c r="A33" i="1"/>
  <c r="E31" i="1"/>
  <c r="D30" i="1"/>
  <c r="G29" i="1"/>
  <c r="AO48" i="1"/>
  <c r="AM209" i="1"/>
  <c r="AT47" i="1"/>
  <c r="AF44" i="1"/>
  <c r="AM43" i="1"/>
  <c r="AC46" i="1"/>
  <c r="AD45" i="1"/>
  <c r="AK208" i="1"/>
  <c r="AL208" i="1"/>
  <c r="AI210" i="1"/>
  <c r="AJ210" i="1" s="1"/>
  <c r="AH211" i="1"/>
  <c r="AS48" i="1" l="1"/>
  <c r="AR48" i="1"/>
  <c r="AP48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K209" i="1"/>
  <c r="AL209" i="1"/>
  <c r="AH212" i="1"/>
  <c r="AI211" i="1"/>
  <c r="AJ211" i="1" s="1"/>
  <c r="AP49" i="1" l="1"/>
  <c r="AR49" i="1"/>
  <c r="AT49" i="1" s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K210" i="1"/>
  <c r="AI212" i="1"/>
  <c r="AJ212" i="1" s="1"/>
  <c r="AH213" i="1"/>
  <c r="AP50" i="1" l="1"/>
  <c r="AR50" i="1"/>
  <c r="AT50" i="1" s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K211" i="1"/>
  <c r="AL211" i="1"/>
  <c r="AI213" i="1"/>
  <c r="AJ213" i="1" s="1"/>
  <c r="AH214" i="1"/>
  <c r="AR51" i="1" l="1"/>
  <c r="AP51" i="1"/>
  <c r="F33" i="1"/>
  <c r="AS51" i="1"/>
  <c r="A37" i="1"/>
  <c r="H36" i="1"/>
  <c r="AQ51" i="1"/>
  <c r="G33" i="1"/>
  <c r="D34" i="1"/>
  <c r="E35" i="1"/>
  <c r="AO52" i="1"/>
  <c r="AM213" i="1"/>
  <c r="AT51" i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AP52" i="1" l="1"/>
  <c r="AR52" i="1"/>
  <c r="AT52" i="1" s="1"/>
  <c r="F34" i="1"/>
  <c r="H37" i="1"/>
  <c r="A38" i="1"/>
  <c r="E36" i="1"/>
  <c r="D35" i="1"/>
  <c r="G34" i="1"/>
  <c r="AS52" i="1"/>
  <c r="AQ52" i="1"/>
  <c r="AO53" i="1"/>
  <c r="AM214" i="1"/>
  <c r="AF49" i="1"/>
  <c r="AM48" i="1"/>
  <c r="AC51" i="1"/>
  <c r="AD50" i="1"/>
  <c r="AK213" i="1"/>
  <c r="AL213" i="1"/>
  <c r="AI215" i="1"/>
  <c r="AJ215" i="1" s="1"/>
  <c r="AH216" i="1"/>
  <c r="AQ53" i="1" l="1"/>
  <c r="AP53" i="1"/>
  <c r="AR53" i="1"/>
  <c r="F35" i="1"/>
  <c r="H38" i="1"/>
  <c r="A39" i="1"/>
  <c r="G35" i="1"/>
  <c r="E37" i="1"/>
  <c r="D36" i="1"/>
  <c r="AS53" i="1"/>
  <c r="AO54" i="1"/>
  <c r="AM215" i="1"/>
  <c r="AT53" i="1"/>
  <c r="AM49" i="1"/>
  <c r="AC52" i="1"/>
  <c r="AD51" i="1"/>
  <c r="AF50" i="1"/>
  <c r="AL214" i="1"/>
  <c r="AK214" i="1"/>
  <c r="AH217" i="1"/>
  <c r="AI216" i="1"/>
  <c r="AJ216" i="1" s="1"/>
  <c r="AP54" i="1" l="1"/>
  <c r="AR54" i="1"/>
  <c r="AT54" i="1" s="1"/>
  <c r="F36" i="1"/>
  <c r="A40" i="1"/>
  <c r="H39" i="1"/>
  <c r="G36" i="1"/>
  <c r="D37" i="1"/>
  <c r="E38" i="1"/>
  <c r="AS54" i="1"/>
  <c r="AQ54" i="1"/>
  <c r="AO55" i="1"/>
  <c r="AM216" i="1"/>
  <c r="AM50" i="1"/>
  <c r="AC53" i="1"/>
  <c r="AD52" i="1"/>
  <c r="AF51" i="1"/>
  <c r="AK215" i="1"/>
  <c r="AL215" i="1"/>
  <c r="AI217" i="1"/>
  <c r="AJ217" i="1" s="1"/>
  <c r="AH218" i="1"/>
  <c r="AR55" i="1" l="1"/>
  <c r="AP55" i="1"/>
  <c r="F37" i="1"/>
  <c r="AQ55" i="1"/>
  <c r="AS55" i="1"/>
  <c r="AT55" i="1"/>
  <c r="H40" i="1"/>
  <c r="A41" i="1"/>
  <c r="E39" i="1"/>
  <c r="D38" i="1"/>
  <c r="G37" i="1"/>
  <c r="AO56" i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AR56" i="1" l="1"/>
  <c r="AP56" i="1"/>
  <c r="AT56" i="1" s="1"/>
  <c r="F38" i="1"/>
  <c r="H41" i="1"/>
  <c r="D39" i="1"/>
  <c r="E40" i="1"/>
  <c r="G38" i="1"/>
  <c r="AS56" i="1"/>
  <c r="AQ56" i="1"/>
  <c r="AO57" i="1"/>
  <c r="AM218" i="1"/>
  <c r="AF53" i="1"/>
  <c r="AM52" i="1"/>
  <c r="AC55" i="1"/>
  <c r="AD54" i="1"/>
  <c r="AK217" i="1"/>
  <c r="AL217" i="1"/>
  <c r="AI219" i="1"/>
  <c r="AJ219" i="1" s="1"/>
  <c r="AH220" i="1"/>
  <c r="AP57" i="1" l="1"/>
  <c r="AR57" i="1"/>
  <c r="AT57" i="1" s="1"/>
  <c r="F39" i="1"/>
  <c r="G39" i="1"/>
  <c r="D40" i="1"/>
  <c r="E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AQ58" i="1" l="1"/>
  <c r="AP58" i="1"/>
  <c r="AR58" i="1"/>
  <c r="AT58" i="1" s="1"/>
  <c r="F40" i="1"/>
  <c r="AS58" i="1"/>
  <c r="D41" i="1"/>
  <c r="G40" i="1"/>
  <c r="AO59" i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AQ59" i="1" l="1"/>
  <c r="AP59" i="1"/>
  <c r="AR59" i="1"/>
  <c r="AT59" i="1" s="1"/>
  <c r="F41" i="1"/>
  <c r="AS59" i="1"/>
  <c r="G41" i="1"/>
  <c r="AO60" i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P60" i="1" l="1"/>
  <c r="AR60" i="1"/>
  <c r="AS60" i="1"/>
  <c r="AQ60" i="1"/>
  <c r="AT60" i="1"/>
  <c r="AO61" i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R61" i="1" l="1"/>
  <c r="AP61" i="1"/>
  <c r="AS61" i="1"/>
  <c r="AQ61" i="1"/>
  <c r="AO62" i="1"/>
  <c r="AM223" i="1"/>
  <c r="AT61" i="1"/>
  <c r="AF58" i="1"/>
  <c r="AM57" i="1"/>
  <c r="AC60" i="1"/>
  <c r="AD59" i="1"/>
  <c r="AK222" i="1"/>
  <c r="AL222" i="1"/>
  <c r="AI224" i="1"/>
  <c r="AJ224" i="1" s="1"/>
  <c r="AH225" i="1"/>
  <c r="T48" i="1"/>
  <c r="A46" i="1"/>
  <c r="AR62" i="1" l="1"/>
  <c r="AP62" i="1"/>
  <c r="AS62" i="1"/>
  <c r="AQ62" i="1"/>
  <c r="AO63" i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T64" i="1" l="1"/>
  <c r="AQ65" i="1"/>
  <c r="AP65" i="1"/>
  <c r="AR65" i="1"/>
  <c r="AS65" i="1"/>
  <c r="AO66" i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P66" i="1" l="1"/>
  <c r="AR66" i="1"/>
  <c r="AS66" i="1"/>
  <c r="AQ66" i="1"/>
  <c r="AT65" i="1"/>
  <c r="AO67" i="1"/>
  <c r="AM228" i="1"/>
  <c r="AT66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R67" i="1"/>
  <c r="AS67" i="1"/>
  <c r="AQ67" i="1"/>
  <c r="AO68" i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T67" i="1" l="1"/>
  <c r="AP68" i="1"/>
  <c r="AR68" i="1"/>
  <c r="AS68" i="1"/>
  <c r="AQ68" i="1"/>
  <c r="AO69" i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T68" i="1" l="1"/>
  <c r="AR69" i="1"/>
  <c r="AP69" i="1"/>
  <c r="AT69" i="1" s="1"/>
  <c r="AQ69" i="1"/>
  <c r="AS69" i="1"/>
  <c r="AO70" i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P70" i="1" l="1"/>
  <c r="AR70" i="1"/>
  <c r="AS70" i="1"/>
  <c r="AQ70" i="1"/>
  <c r="AO71" i="1"/>
  <c r="AQ71" i="1" s="1"/>
  <c r="AM232" i="1"/>
  <c r="AT70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R71" i="1" l="1"/>
  <c r="AP71" i="1"/>
  <c r="AT71" i="1" s="1"/>
  <c r="AS71" i="1"/>
  <c r="AO72" i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R72" i="1" l="1"/>
  <c r="AP72" i="1"/>
  <c r="AQ72" i="1"/>
  <c r="AS72" i="1"/>
  <c r="AO73" i="1"/>
  <c r="AM234" i="1"/>
  <c r="AS73" i="1"/>
  <c r="AF69" i="1"/>
  <c r="AC71" i="1"/>
  <c r="AD70" i="1"/>
  <c r="AM68" i="1"/>
  <c r="AL233" i="1"/>
  <c r="AK233" i="1"/>
  <c r="AI235" i="1"/>
  <c r="AJ235" i="1" s="1"/>
  <c r="AH236" i="1"/>
  <c r="A57" i="1"/>
  <c r="T59" i="1"/>
  <c r="AT72" i="1" l="1"/>
  <c r="AP73" i="1"/>
  <c r="AR73" i="1"/>
  <c r="AQ73" i="1"/>
  <c r="AO74" i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T73" i="1" l="1"/>
  <c r="AP74" i="1"/>
  <c r="AR74" i="1"/>
  <c r="AQ74" i="1"/>
  <c r="AS74" i="1"/>
  <c r="AO75" i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T74" i="1" l="1"/>
  <c r="AR75" i="1"/>
  <c r="AP75" i="1"/>
  <c r="AS75" i="1"/>
  <c r="AQ75" i="1"/>
  <c r="AO76" i="1"/>
  <c r="AS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T75" i="1" l="1"/>
  <c r="AR76" i="1"/>
  <c r="AP76" i="1"/>
  <c r="AT76" i="1" s="1"/>
  <c r="AQ76" i="1"/>
  <c r="AO77" i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P77" i="1" l="1"/>
  <c r="AR77" i="1"/>
  <c r="AQ77" i="1"/>
  <c r="AS77" i="1"/>
  <c r="AO78" i="1"/>
  <c r="AQ78" i="1" s="1"/>
  <c r="AM239" i="1"/>
  <c r="AS78" i="1"/>
  <c r="AM73" i="1"/>
  <c r="AC76" i="1"/>
  <c r="AD75" i="1"/>
  <c r="AF74" i="1"/>
  <c r="AK238" i="1"/>
  <c r="AL238" i="1"/>
  <c r="AI240" i="1"/>
  <c r="AJ240" i="1" s="1"/>
  <c r="AH241" i="1"/>
  <c r="T64" i="1"/>
  <c r="A62" i="1"/>
  <c r="AT77" i="1" l="1"/>
  <c r="AR78" i="1"/>
  <c r="AP78" i="1"/>
  <c r="AO79" i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T78" i="1" l="1"/>
  <c r="AR79" i="1"/>
  <c r="AP79" i="1"/>
  <c r="AT79" i="1" s="1"/>
  <c r="AQ79" i="1"/>
  <c r="AS79" i="1"/>
  <c r="AO80" i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R80" i="1" l="1"/>
  <c r="AP80" i="1"/>
  <c r="AQ80" i="1"/>
  <c r="AS80" i="1"/>
  <c r="AO81" i="1"/>
  <c r="AS81" i="1" s="1"/>
  <c r="AM242" i="1"/>
  <c r="AF77" i="1"/>
  <c r="AQ81" i="1"/>
  <c r="AM76" i="1"/>
  <c r="AC79" i="1"/>
  <c r="AD78" i="1"/>
  <c r="AK241" i="1"/>
  <c r="AL241" i="1"/>
  <c r="AI243" i="1"/>
  <c r="AJ243" i="1" s="1"/>
  <c r="AH244" i="1"/>
  <c r="T67" i="1"/>
  <c r="A65" i="1"/>
  <c r="AT80" i="1" l="1"/>
  <c r="AP81" i="1"/>
  <c r="AR81" i="1"/>
  <c r="AT81" i="1" s="1"/>
  <c r="AO82" i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S82" i="1" l="1"/>
  <c r="AP82" i="1"/>
  <c r="AR82" i="1"/>
  <c r="AQ82" i="1"/>
  <c r="AO83" i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Q83" i="1" l="1"/>
  <c r="AP83" i="1"/>
  <c r="AR83" i="1"/>
  <c r="AT83" i="1" s="1"/>
  <c r="AT82" i="1"/>
  <c r="AS83" i="1"/>
  <c r="AO84" i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P84" i="1" l="1"/>
  <c r="AR84" i="1"/>
  <c r="AS84" i="1"/>
  <c r="AQ84" i="1"/>
  <c r="AO85" i="1"/>
  <c r="AS85" i="1" s="1"/>
  <c r="AM246" i="1"/>
  <c r="AF81" i="1"/>
  <c r="AQ85" i="1"/>
  <c r="AM80" i="1"/>
  <c r="AC83" i="1"/>
  <c r="AD82" i="1"/>
  <c r="AK245" i="1"/>
  <c r="AL245" i="1"/>
  <c r="AI247" i="1"/>
  <c r="AJ247" i="1" s="1"/>
  <c r="AH248" i="1"/>
  <c r="A69" i="1"/>
  <c r="T71" i="1"/>
  <c r="AT84" i="1" l="1"/>
  <c r="AP85" i="1"/>
  <c r="AR85" i="1"/>
  <c r="AO86" i="1"/>
  <c r="AM247" i="1"/>
  <c r="AT85" i="1"/>
  <c r="AM81" i="1"/>
  <c r="AC84" i="1"/>
  <c r="AD83" i="1"/>
  <c r="AF82" i="1"/>
  <c r="AK246" i="1"/>
  <c r="AL246" i="1"/>
  <c r="AI248" i="1"/>
  <c r="AJ248" i="1" s="1"/>
  <c r="AH249" i="1"/>
  <c r="A70" i="1"/>
  <c r="T72" i="1"/>
  <c r="AR86" i="1" l="1"/>
  <c r="AP86" i="1"/>
  <c r="AS86" i="1"/>
  <c r="AQ86" i="1"/>
  <c r="AT86" i="1"/>
  <c r="AO87" i="1"/>
  <c r="AS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R87" i="1"/>
  <c r="AP87" i="1"/>
  <c r="AO88" i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T87" i="1" l="1"/>
  <c r="AR88" i="1"/>
  <c r="AP88" i="1"/>
  <c r="AQ88" i="1"/>
  <c r="AS88" i="1"/>
  <c r="AT88" i="1"/>
  <c r="AO89" i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R89" i="1"/>
  <c r="AQ89" i="1"/>
  <c r="AS89" i="1"/>
  <c r="AO90" i="1"/>
  <c r="AM251" i="1"/>
  <c r="AM85" i="1"/>
  <c r="AF86" i="1"/>
  <c r="AC88" i="1"/>
  <c r="AD87" i="1"/>
  <c r="AK250" i="1"/>
  <c r="AL250" i="1"/>
  <c r="AH253" i="1"/>
  <c r="AI252" i="1"/>
  <c r="AJ252" i="1" s="1"/>
  <c r="T76" i="1"/>
  <c r="A74" i="1"/>
  <c r="AT89" i="1" l="1"/>
  <c r="AP90" i="1"/>
  <c r="AR90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AS90" i="1"/>
  <c r="AQ90" i="1"/>
  <c r="Q14" i="1"/>
  <c r="R14" i="1" s="1"/>
  <c r="S14" i="1" s="1"/>
  <c r="AO91" i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T77" i="1"/>
  <c r="AT90" i="1" l="1"/>
  <c r="AP91" i="1"/>
  <c r="AR91" i="1"/>
  <c r="AS91" i="1"/>
  <c r="AQ91" i="1"/>
  <c r="R40" i="1"/>
  <c r="S40" i="1" s="1"/>
  <c r="Y40" i="1"/>
  <c r="Y34" i="1"/>
  <c r="R34" i="1"/>
  <c r="S34" i="1" s="1"/>
  <c r="R28" i="1"/>
  <c r="S28" i="1" s="1"/>
  <c r="Y28" i="1"/>
  <c r="R39" i="1"/>
  <c r="S39" i="1" s="1"/>
  <c r="Y39" i="1"/>
  <c r="R33" i="1"/>
  <c r="S33" i="1" s="1"/>
  <c r="Y33" i="1"/>
  <c r="R27" i="1"/>
  <c r="S27" i="1" s="1"/>
  <c r="Y27" i="1"/>
  <c r="R22" i="1"/>
  <c r="R38" i="1"/>
  <c r="S38" i="1" s="1"/>
  <c r="Y38" i="1"/>
  <c r="R32" i="1"/>
  <c r="S32" i="1" s="1"/>
  <c r="Y32" i="1"/>
  <c r="Y26" i="1"/>
  <c r="R26" i="1"/>
  <c r="S26" i="1" s="1"/>
  <c r="R37" i="1"/>
  <c r="S37" i="1" s="1"/>
  <c r="Y37" i="1"/>
  <c r="R31" i="1"/>
  <c r="S31" i="1" s="1"/>
  <c r="Y31" i="1"/>
  <c r="R25" i="1"/>
  <c r="S25" i="1" s="1"/>
  <c r="Y25" i="1"/>
  <c r="Y36" i="1"/>
  <c r="R36" i="1"/>
  <c r="S36" i="1" s="1"/>
  <c r="Y30" i="1"/>
  <c r="R30" i="1"/>
  <c r="S30" i="1" s="1"/>
  <c r="Y24" i="1"/>
  <c r="R24" i="1"/>
  <c r="S24" i="1" s="1"/>
  <c r="R41" i="1"/>
  <c r="R35" i="1"/>
  <c r="S35" i="1" s="1"/>
  <c r="Y35" i="1"/>
  <c r="Y29" i="1"/>
  <c r="R29" i="1"/>
  <c r="S29" i="1" s="1"/>
  <c r="R23" i="1"/>
  <c r="S23" i="1" s="1"/>
  <c r="Y23" i="1"/>
  <c r="Y14" i="1"/>
  <c r="AO92" i="1"/>
  <c r="AM253" i="1"/>
  <c r="R13" i="1"/>
  <c r="R15" i="1"/>
  <c r="R69" i="1"/>
  <c r="R11" i="1"/>
  <c r="Z12" i="1"/>
  <c r="Z13" i="1" s="1"/>
  <c r="Z14" i="1" s="1"/>
  <c r="C12" i="1"/>
  <c r="C13" i="1" s="1"/>
  <c r="C14" i="1" s="1"/>
  <c r="AA12" i="1"/>
  <c r="AA13" i="1" s="1"/>
  <c r="AT91" i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AR92" i="1" l="1"/>
  <c r="AP92" i="1"/>
  <c r="AS92" i="1"/>
  <c r="AQ92" i="1"/>
  <c r="AO93" i="1"/>
  <c r="AM254" i="1"/>
  <c r="C15" i="1"/>
  <c r="C16" i="1" s="1"/>
  <c r="C17" i="1" s="1"/>
  <c r="C18" i="1" s="1"/>
  <c r="C19" i="1" s="1"/>
  <c r="C20" i="1" s="1"/>
  <c r="C21" i="1" s="1"/>
  <c r="C22" i="1" s="1"/>
  <c r="Z15" i="1"/>
  <c r="Z16" i="1" s="1"/>
  <c r="Z17" i="1" s="1"/>
  <c r="Z18" i="1" s="1"/>
  <c r="Z19" i="1" s="1"/>
  <c r="Z20" i="1" s="1"/>
  <c r="Z21" i="1" s="1"/>
  <c r="Z22" i="1" s="1"/>
  <c r="AA14" i="1"/>
  <c r="AA15" i="1" s="1"/>
  <c r="AA16" i="1" s="1"/>
  <c r="AA17" i="1" s="1"/>
  <c r="AA18" i="1" s="1"/>
  <c r="AA19" i="1" s="1"/>
  <c r="AA20" i="1" s="1"/>
  <c r="AA21" i="1" s="1"/>
  <c r="AA22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T79" i="1"/>
  <c r="AT92" i="1" l="1"/>
  <c r="AP93" i="1"/>
  <c r="AR93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23" i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23" i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3" i="1"/>
  <c r="AQ93" i="1"/>
  <c r="AT93" i="1"/>
  <c r="AO94" i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AP94" i="1" l="1"/>
  <c r="AR94" i="1"/>
  <c r="AS94" i="1"/>
  <c r="AQ94" i="1"/>
  <c r="AT94" i="1"/>
  <c r="AO95" i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T81" i="1"/>
  <c r="AS95" i="1" l="1"/>
  <c r="AR95" i="1"/>
  <c r="AP95" i="1"/>
  <c r="AQ95" i="1"/>
  <c r="AO96" i="1"/>
  <c r="AM257" i="1"/>
  <c r="AA80" i="1"/>
  <c r="Z80" i="1"/>
  <c r="S43" i="1"/>
  <c r="Y43" i="1"/>
  <c r="AM91" i="1"/>
  <c r="AC94" i="1"/>
  <c r="AD93" i="1"/>
  <c r="AF92" i="1"/>
  <c r="AK256" i="1"/>
  <c r="AL256" i="1"/>
  <c r="AI258" i="1"/>
  <c r="AJ258" i="1" s="1"/>
  <c r="AH259" i="1"/>
  <c r="T82" i="1"/>
  <c r="A80" i="1"/>
  <c r="Q80" i="1" s="1"/>
  <c r="R80" i="1" s="1"/>
  <c r="AR96" i="1" l="1"/>
  <c r="AP96" i="1"/>
  <c r="AT95" i="1"/>
  <c r="AQ96" i="1"/>
  <c r="AS96" i="1"/>
  <c r="AO97" i="1"/>
  <c r="AM258" i="1"/>
  <c r="Z81" i="1"/>
  <c r="AA81" i="1"/>
  <c r="AM92" i="1"/>
  <c r="AC95" i="1"/>
  <c r="AD94" i="1"/>
  <c r="AF93" i="1"/>
  <c r="AI259" i="1"/>
  <c r="AJ259" i="1" s="1"/>
  <c r="AH260" i="1"/>
  <c r="AL257" i="1"/>
  <c r="AK257" i="1"/>
  <c r="A81" i="1"/>
  <c r="Q81" i="1" s="1"/>
  <c r="R81" i="1" s="1"/>
  <c r="T83" i="1"/>
  <c r="AT96" i="1" l="1"/>
  <c r="AP97" i="1"/>
  <c r="AR97" i="1"/>
  <c r="AT97" i="1" s="1"/>
  <c r="AS97" i="1"/>
  <c r="AQ97" i="1"/>
  <c r="AO98" i="1"/>
  <c r="AM259" i="1"/>
  <c r="AA82" i="1"/>
  <c r="Z82" i="1"/>
  <c r="AF94" i="1"/>
  <c r="AC96" i="1"/>
  <c r="AD95" i="1"/>
  <c r="AM93" i="1"/>
  <c r="AH261" i="1"/>
  <c r="AI260" i="1"/>
  <c r="AJ260" i="1" s="1"/>
  <c r="AL258" i="1"/>
  <c r="AK258" i="1"/>
  <c r="A82" i="1"/>
  <c r="Q82" i="1" s="1"/>
  <c r="R82" i="1" s="1"/>
  <c r="T84" i="1"/>
  <c r="AP98" i="1" l="1"/>
  <c r="AR98" i="1"/>
  <c r="AT98" i="1" s="1"/>
  <c r="AS98" i="1"/>
  <c r="AQ98" i="1"/>
  <c r="AO99" i="1"/>
  <c r="AM260" i="1"/>
  <c r="Z83" i="1"/>
  <c r="AA83" i="1"/>
  <c r="AF95" i="1"/>
  <c r="AM94" i="1"/>
  <c r="AC97" i="1"/>
  <c r="AD96" i="1"/>
  <c r="AK259" i="1"/>
  <c r="AL259" i="1"/>
  <c r="AI261" i="1"/>
  <c r="AJ261" i="1" s="1"/>
  <c r="AH262" i="1"/>
  <c r="T85" i="1"/>
  <c r="A83" i="1"/>
  <c r="Q83" i="1" s="1"/>
  <c r="R83" i="1" s="1"/>
  <c r="AP99" i="1" l="1"/>
  <c r="AR99" i="1"/>
  <c r="AT99" i="1" s="1"/>
  <c r="AS99" i="1"/>
  <c r="AQ99" i="1"/>
  <c r="AO100" i="1"/>
  <c r="AM261" i="1"/>
  <c r="AA84" i="1"/>
  <c r="Z84" i="1"/>
  <c r="AM95" i="1"/>
  <c r="AC98" i="1"/>
  <c r="AD97" i="1"/>
  <c r="AF96" i="1"/>
  <c r="AM25" i="1"/>
  <c r="AI262" i="1"/>
  <c r="AJ262" i="1" s="1"/>
  <c r="AH263" i="1"/>
  <c r="AL260" i="1"/>
  <c r="AK260" i="1"/>
  <c r="T86" i="1"/>
  <c r="A84" i="1"/>
  <c r="Q84" i="1" s="1"/>
  <c r="R84" i="1" s="1"/>
  <c r="AM16" i="1"/>
  <c r="AF17" i="1"/>
  <c r="AR100" i="1" l="1"/>
  <c r="AP100" i="1"/>
  <c r="AS100" i="1"/>
  <c r="AQ100" i="1"/>
  <c r="AO101" i="1"/>
  <c r="AQ101" i="1" s="1"/>
  <c r="AM262" i="1"/>
  <c r="Z85" i="1"/>
  <c r="AA85" i="1"/>
  <c r="AM96" i="1"/>
  <c r="AC99" i="1"/>
  <c r="AD98" i="1"/>
  <c r="AF97" i="1"/>
  <c r="AL261" i="1"/>
  <c r="AH264" i="1"/>
  <c r="AI263" i="1"/>
  <c r="AJ263" i="1" s="1"/>
  <c r="AK261" i="1"/>
  <c r="A85" i="1"/>
  <c r="Q85" i="1" s="1"/>
  <c r="R85" i="1" s="1"/>
  <c r="T87" i="1"/>
  <c r="AT100" i="1" l="1"/>
  <c r="AR101" i="1"/>
  <c r="AP101" i="1"/>
  <c r="AS101" i="1"/>
  <c r="AO102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86" i="1"/>
  <c r="Q86" i="1" s="1"/>
  <c r="R86" i="1" s="1"/>
  <c r="T88" i="1"/>
  <c r="AT101" i="1" l="1"/>
  <c r="AR102" i="1"/>
  <c r="AP102" i="1"/>
  <c r="AS102" i="1"/>
  <c r="AQ102" i="1"/>
  <c r="AT102" i="1"/>
  <c r="AO103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T89" i="1"/>
  <c r="A87" i="1"/>
  <c r="Q87" i="1" s="1"/>
  <c r="R87" i="1" s="1"/>
  <c r="AR103" i="1" l="1"/>
  <c r="AP103" i="1"/>
  <c r="AQ103" i="1"/>
  <c r="AS103" i="1"/>
  <c r="AT103" i="1"/>
  <c r="AO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T90" i="1"/>
  <c r="A88" i="1"/>
  <c r="Q88" i="1" s="1"/>
  <c r="R88" i="1" s="1"/>
  <c r="AR104" i="1" l="1"/>
  <c r="AP104" i="1"/>
  <c r="AT104" i="1" s="1"/>
  <c r="AQ104" i="1"/>
  <c r="AS104" i="1"/>
  <c r="AO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T91" i="1"/>
  <c r="A89" i="1"/>
  <c r="Q89" i="1" s="1"/>
  <c r="R89" i="1" s="1"/>
  <c r="AR105" i="1" l="1"/>
  <c r="AP105" i="1"/>
  <c r="AT105" i="1" s="1"/>
  <c r="AS105" i="1"/>
  <c r="AQ105" i="1"/>
  <c r="AO106" i="1"/>
  <c r="AM267" i="1"/>
  <c r="AA90" i="1"/>
  <c r="Z90" i="1"/>
  <c r="AM101" i="1"/>
  <c r="AC104" i="1"/>
  <c r="AD103" i="1"/>
  <c r="AF102" i="1"/>
  <c r="AL266" i="1"/>
  <c r="AI268" i="1"/>
  <c r="AJ268" i="1" s="1"/>
  <c r="AH269" i="1"/>
  <c r="AK266" i="1"/>
  <c r="T92" i="1"/>
  <c r="A90" i="1"/>
  <c r="Q90" i="1" s="1"/>
  <c r="R90" i="1" s="1"/>
  <c r="AP106" i="1" l="1"/>
  <c r="AR106" i="1"/>
  <c r="AS106" i="1"/>
  <c r="AQ106" i="1"/>
  <c r="AT106" i="1"/>
  <c r="AO107" i="1"/>
  <c r="AQ107" i="1" s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91" i="1"/>
  <c r="Q91" i="1" s="1"/>
  <c r="R91" i="1" s="1"/>
  <c r="T93" i="1"/>
  <c r="AP107" i="1" l="1"/>
  <c r="AR107" i="1"/>
  <c r="AT107" i="1" s="1"/>
  <c r="AS107" i="1"/>
  <c r="AO108" i="1"/>
  <c r="AS108" i="1" s="1"/>
  <c r="AM269" i="1"/>
  <c r="AA92" i="1"/>
  <c r="Z92" i="1"/>
  <c r="AQ108" i="1"/>
  <c r="AF104" i="1"/>
  <c r="AM103" i="1"/>
  <c r="AC106" i="1"/>
  <c r="AD105" i="1"/>
  <c r="AL268" i="1"/>
  <c r="AK268" i="1"/>
  <c r="AH271" i="1"/>
  <c r="AI270" i="1"/>
  <c r="AJ270" i="1" s="1"/>
  <c r="A92" i="1"/>
  <c r="Q92" i="1" s="1"/>
  <c r="R92" i="1" s="1"/>
  <c r="T94" i="1"/>
  <c r="I11" i="1"/>
  <c r="M11" i="1" s="1"/>
  <c r="AR108" i="1" l="1"/>
  <c r="AP108" i="1"/>
  <c r="AO109" i="1"/>
  <c r="AM270" i="1"/>
  <c r="Z93" i="1"/>
  <c r="AA93" i="1"/>
  <c r="AF105" i="1"/>
  <c r="AS109" i="1"/>
  <c r="AC107" i="1"/>
  <c r="AD106" i="1"/>
  <c r="AM104" i="1"/>
  <c r="AK269" i="1"/>
  <c r="AH272" i="1"/>
  <c r="AI271" i="1"/>
  <c r="AJ271" i="1" s="1"/>
  <c r="AL269" i="1"/>
  <c r="J11" i="1"/>
  <c r="A93" i="1"/>
  <c r="Q93" i="1" s="1"/>
  <c r="R93" i="1" s="1"/>
  <c r="T95" i="1"/>
  <c r="AT108" i="1" l="1"/>
  <c r="AR109" i="1"/>
  <c r="AP109" i="1"/>
  <c r="AT109" i="1" s="1"/>
  <c r="AQ109" i="1"/>
  <c r="AO110" i="1"/>
  <c r="AQ110" i="1" s="1"/>
  <c r="AM271" i="1"/>
  <c r="AA94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94" i="1"/>
  <c r="Q94" i="1" s="1"/>
  <c r="R94" i="1" s="1"/>
  <c r="T96" i="1"/>
  <c r="AR110" i="1" l="1"/>
  <c r="AP110" i="1"/>
  <c r="AS110" i="1"/>
  <c r="AT110" i="1"/>
  <c r="AO111" i="1"/>
  <c r="AQ111" i="1" s="1"/>
  <c r="AM272" i="1"/>
  <c r="Z95" i="1"/>
  <c r="AA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T97" i="1"/>
  <c r="AR111" i="1" l="1"/>
  <c r="AP111" i="1"/>
  <c r="AS111" i="1"/>
  <c r="AT111" i="1"/>
  <c r="AO112" i="1"/>
  <c r="AM273" i="1"/>
  <c r="AA96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H275" i="1"/>
  <c r="S95" i="1"/>
  <c r="Y95" i="1"/>
  <c r="I15" i="1"/>
  <c r="T98" i="1"/>
  <c r="A96" i="1"/>
  <c r="Q96" i="1" s="1"/>
  <c r="R96" i="1" s="1"/>
  <c r="AM17" i="1"/>
  <c r="AF18" i="1"/>
  <c r="AR112" i="1" l="1"/>
  <c r="AP112" i="1"/>
  <c r="AT112" i="1" s="1"/>
  <c r="AQ112" i="1"/>
  <c r="AS112" i="1"/>
  <c r="AO113" i="1"/>
  <c r="AS113" i="1" s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51" i="1"/>
  <c r="Y51" i="1"/>
  <c r="Y19" i="1"/>
  <c r="S19" i="1"/>
  <c r="S48" i="1"/>
  <c r="Y16" i="1"/>
  <c r="S16" i="1"/>
  <c r="Y46" i="1"/>
  <c r="S46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Y15" i="1"/>
  <c r="S15" i="1"/>
  <c r="Y58" i="1"/>
  <c r="S58" i="1"/>
  <c r="Y42" i="1"/>
  <c r="S42" i="1"/>
  <c r="Y10" i="1"/>
  <c r="S10" i="1"/>
  <c r="P11" i="1"/>
  <c r="S45" i="1"/>
  <c r="Y45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11" i="1"/>
  <c r="S11" i="1"/>
  <c r="S54" i="1"/>
  <c r="Y54" i="1"/>
  <c r="S57" i="1"/>
  <c r="Y57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56" i="1"/>
  <c r="Y56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P113" i="1" l="1"/>
  <c r="AR113" i="1"/>
  <c r="AQ113" i="1"/>
  <c r="AT113" i="1"/>
  <c r="K14" i="1"/>
  <c r="L14" i="1" s="1"/>
  <c r="AO114" i="1"/>
  <c r="AS114" i="1" s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AH277" i="1"/>
  <c r="AI276" i="1"/>
  <c r="AJ276" i="1" s="1"/>
  <c r="AK274" i="1"/>
  <c r="P12" i="1"/>
  <c r="S97" i="1"/>
  <c r="Y97" i="1"/>
  <c r="I17" i="1"/>
  <c r="A98" i="1"/>
  <c r="Q98" i="1" s="1"/>
  <c r="R98" i="1" s="1"/>
  <c r="T100" i="1"/>
  <c r="AP114" i="1" l="1"/>
  <c r="AR114" i="1"/>
  <c r="AT114" i="1" s="1"/>
  <c r="AQ114" i="1"/>
  <c r="L15" i="1"/>
  <c r="O15" i="1" s="1"/>
  <c r="U13" i="1"/>
  <c r="U14" i="1" s="1"/>
  <c r="W14" i="1" s="1"/>
  <c r="O14" i="1"/>
  <c r="P14" i="1" s="1"/>
  <c r="AO115" i="1"/>
  <c r="AS115" i="1" s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AK275" i="1"/>
  <c r="AH278" i="1"/>
  <c r="AI277" i="1"/>
  <c r="AJ277" i="1" s="1"/>
  <c r="Y98" i="1"/>
  <c r="S98" i="1"/>
  <c r="I18" i="1"/>
  <c r="T101" i="1"/>
  <c r="A99" i="1"/>
  <c r="Q99" i="1" s="1"/>
  <c r="R99" i="1" s="1"/>
  <c r="AP115" i="1" l="1"/>
  <c r="AR115" i="1"/>
  <c r="AQ115" i="1"/>
  <c r="L16" i="1"/>
  <c r="O16" i="1" s="1"/>
  <c r="P16" i="1" s="1"/>
  <c r="W13" i="1"/>
  <c r="J17" i="1"/>
  <c r="K17" i="1" s="1"/>
  <c r="X14" i="1"/>
  <c r="B14" i="1" s="1"/>
  <c r="AT115" i="1"/>
  <c r="AO116" i="1"/>
  <c r="AM277" i="1"/>
  <c r="AA100" i="1"/>
  <c r="Z100" i="1"/>
  <c r="M18" i="1"/>
  <c r="AF112" i="1"/>
  <c r="AM111" i="1"/>
  <c r="AC114" i="1"/>
  <c r="AD113" i="1"/>
  <c r="U15" i="1"/>
  <c r="AK276" i="1"/>
  <c r="AH279" i="1"/>
  <c r="AI278" i="1"/>
  <c r="AJ278" i="1" s="1"/>
  <c r="AL276" i="1"/>
  <c r="P13" i="1"/>
  <c r="P15" i="1"/>
  <c r="Y99" i="1"/>
  <c r="S99" i="1"/>
  <c r="I19" i="1"/>
  <c r="A100" i="1"/>
  <c r="Q100" i="1" s="1"/>
  <c r="R100" i="1" s="1"/>
  <c r="T102" i="1"/>
  <c r="AR116" i="1" l="1"/>
  <c r="AP116" i="1"/>
  <c r="AS116" i="1"/>
  <c r="AQ116" i="1"/>
  <c r="L17" i="1"/>
  <c r="O17" i="1" s="1"/>
  <c r="P17" i="1" s="1"/>
  <c r="X13" i="1"/>
  <c r="B13" i="1" s="1"/>
  <c r="J18" i="1"/>
  <c r="K18" i="1" s="1"/>
  <c r="AO117" i="1"/>
  <c r="AM278" i="1"/>
  <c r="Z101" i="1"/>
  <c r="AA101" i="1"/>
  <c r="M19" i="1"/>
  <c r="AM112" i="1"/>
  <c r="AC115" i="1"/>
  <c r="AD114" i="1"/>
  <c r="AF113" i="1"/>
  <c r="W15" i="1"/>
  <c r="X15" i="1" s="1"/>
  <c r="B15" i="1" s="1"/>
  <c r="U16" i="1"/>
  <c r="AK277" i="1"/>
  <c r="AI279" i="1"/>
  <c r="AJ279" i="1" s="1"/>
  <c r="AH280" i="1"/>
  <c r="AL277" i="1"/>
  <c r="S100" i="1"/>
  <c r="Y100" i="1"/>
  <c r="I20" i="1"/>
  <c r="T103" i="1"/>
  <c r="A101" i="1"/>
  <c r="Q101" i="1" s="1"/>
  <c r="AT116" i="1" l="1"/>
  <c r="AR117" i="1"/>
  <c r="AP117" i="1"/>
  <c r="AT117" i="1" s="1"/>
  <c r="L18" i="1"/>
  <c r="O18" i="1" s="1"/>
  <c r="P18" i="1" s="1"/>
  <c r="J19" i="1"/>
  <c r="K19" i="1" s="1"/>
  <c r="AQ117" i="1"/>
  <c r="AS117" i="1"/>
  <c r="AO118" i="1"/>
  <c r="AM279" i="1"/>
  <c r="AA102" i="1"/>
  <c r="Z102" i="1"/>
  <c r="R101" i="1"/>
  <c r="M20" i="1"/>
  <c r="AF114" i="1"/>
  <c r="AM113" i="1"/>
  <c r="AC116" i="1"/>
  <c r="AD115" i="1"/>
  <c r="W16" i="1"/>
  <c r="X16" i="1" s="1"/>
  <c r="B16" i="1" s="1"/>
  <c r="U17" i="1"/>
  <c r="AI280" i="1"/>
  <c r="AJ280" i="1" s="1"/>
  <c r="AK278" i="1"/>
  <c r="AL278" i="1"/>
  <c r="I21" i="1"/>
  <c r="A102" i="1"/>
  <c r="Q102" i="1" s="1"/>
  <c r="T104" i="1"/>
  <c r="AQ118" i="1" l="1"/>
  <c r="AP118" i="1"/>
  <c r="AR118" i="1"/>
  <c r="AT118" i="1" s="1"/>
  <c r="L19" i="1"/>
  <c r="O19" i="1" s="1"/>
  <c r="P19" i="1" s="1"/>
  <c r="J20" i="1"/>
  <c r="K20" i="1" s="1"/>
  <c r="AS118" i="1"/>
  <c r="AO119" i="1"/>
  <c r="AS119" i="1" s="1"/>
  <c r="AM280" i="1"/>
  <c r="Z103" i="1"/>
  <c r="AA103" i="1"/>
  <c r="M21" i="1"/>
  <c r="AM114" i="1"/>
  <c r="AC117" i="1"/>
  <c r="AD116" i="1"/>
  <c r="AF115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Q119" i="1" l="1"/>
  <c r="AR119" i="1"/>
  <c r="AP119" i="1"/>
  <c r="L20" i="1"/>
  <c r="O20" i="1" s="1"/>
  <c r="P20" i="1" s="1"/>
  <c r="J21" i="1"/>
  <c r="K21" i="1" s="1"/>
  <c r="I24" i="1"/>
  <c r="AO120" i="1"/>
  <c r="AA104" i="1"/>
  <c r="Z104" i="1"/>
  <c r="B17" i="1"/>
  <c r="M22" i="1"/>
  <c r="M23" i="1" s="1"/>
  <c r="AM115" i="1"/>
  <c r="AC118" i="1"/>
  <c r="AD117" i="1"/>
  <c r="AF116" i="1"/>
  <c r="W18" i="1"/>
  <c r="X18" i="1" s="1"/>
  <c r="B18" i="1" s="1"/>
  <c r="U19" i="1"/>
  <c r="S103" i="1"/>
  <c r="A104" i="1"/>
  <c r="Q104" i="1" s="1"/>
  <c r="R104" i="1" s="1"/>
  <c r="T106" i="1"/>
  <c r="AS120" i="1" l="1"/>
  <c r="AR120" i="1"/>
  <c r="AP120" i="1"/>
  <c r="AT119" i="1"/>
  <c r="L21" i="1"/>
  <c r="O21" i="1" s="1"/>
  <c r="P21" i="1" s="1"/>
  <c r="J22" i="1"/>
  <c r="K22" i="1" s="1"/>
  <c r="M24" i="1"/>
  <c r="I25" i="1"/>
  <c r="AQ120" i="1"/>
  <c r="Z105" i="1"/>
  <c r="AA105" i="1"/>
  <c r="AM116" i="1"/>
  <c r="AC119" i="1"/>
  <c r="AD118" i="1"/>
  <c r="AF117" i="1"/>
  <c r="W19" i="1"/>
  <c r="X19" i="1" s="1"/>
  <c r="B19" i="1" s="1"/>
  <c r="U20" i="1"/>
  <c r="S104" i="1"/>
  <c r="Y104" i="1"/>
  <c r="T107" i="1"/>
  <c r="A105" i="1"/>
  <c r="Q105" i="1" s="1"/>
  <c r="R105" i="1" s="1"/>
  <c r="L22" i="1" l="1"/>
  <c r="O22" i="1" s="1"/>
  <c r="P22" i="1" s="1"/>
  <c r="S22" i="1" s="1"/>
  <c r="J23" i="1"/>
  <c r="K23" i="1" s="1"/>
  <c r="I26" i="1"/>
  <c r="M25" i="1"/>
  <c r="AT120" i="1"/>
  <c r="AA106" i="1"/>
  <c r="Z106" i="1"/>
  <c r="AF118" i="1"/>
  <c r="AM117" i="1"/>
  <c r="AC120" i="1"/>
  <c r="AD119" i="1"/>
  <c r="W20" i="1"/>
  <c r="X20" i="1" s="1"/>
  <c r="B20" i="1" s="1"/>
  <c r="U21" i="1"/>
  <c r="Y105" i="1"/>
  <c r="S105" i="1"/>
  <c r="T108" i="1"/>
  <c r="A106" i="1"/>
  <c r="Q106" i="1" s="1"/>
  <c r="R106" i="1" s="1"/>
  <c r="L23" i="1" l="1"/>
  <c r="O23" i="1" s="1"/>
  <c r="P23" i="1" s="1"/>
  <c r="J24" i="1"/>
  <c r="K24" i="1" s="1"/>
  <c r="M26" i="1"/>
  <c r="I27" i="1"/>
  <c r="Z107" i="1"/>
  <c r="AA107" i="1"/>
  <c r="AM118" i="1"/>
  <c r="AD120" i="1"/>
  <c r="AF119" i="1"/>
  <c r="W21" i="1"/>
  <c r="X21" i="1" s="1"/>
  <c r="B21" i="1" s="1"/>
  <c r="U22" i="1"/>
  <c r="U23" i="1" s="1"/>
  <c r="W23" i="1" s="1"/>
  <c r="S106" i="1"/>
  <c r="Y106" i="1"/>
  <c r="A107" i="1"/>
  <c r="Q107" i="1" s="1"/>
  <c r="R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AF120" i="1"/>
  <c r="AM119" i="1"/>
  <c r="W22" i="1"/>
  <c r="X22" i="1" s="1"/>
  <c r="S107" i="1"/>
  <c r="Y107" i="1"/>
  <c r="T110" i="1"/>
  <c r="A108" i="1"/>
  <c r="Q108" i="1" s="1"/>
  <c r="R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AM120" i="1"/>
  <c r="S108" i="1"/>
  <c r="Y108" i="1"/>
  <c r="A109" i="1"/>
  <c r="Q109" i="1" s="1"/>
  <c r="R109" i="1" s="1"/>
  <c r="T111" i="1"/>
  <c r="L26" i="1" l="1"/>
  <c r="O26" i="1" s="1"/>
  <c r="P26" i="1" s="1"/>
  <c r="X25" i="1"/>
  <c r="B25" i="1" s="1"/>
  <c r="J27" i="1"/>
  <c r="K27" i="1" s="1"/>
  <c r="M29" i="1"/>
  <c r="I30" i="1"/>
  <c r="U26" i="1"/>
  <c r="W26" i="1" s="1"/>
  <c r="AA110" i="1"/>
  <c r="Z110" i="1"/>
  <c r="Y109" i="1"/>
  <c r="S109" i="1"/>
  <c r="T112" i="1"/>
  <c r="A110" i="1"/>
  <c r="Q110" i="1" s="1"/>
  <c r="R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S110" i="1"/>
  <c r="T113" i="1"/>
  <c r="A111" i="1"/>
  <c r="Q111" i="1" s="1"/>
  <c r="R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S111" i="1"/>
  <c r="Y111" i="1"/>
  <c r="T114" i="1"/>
  <c r="A112" i="1"/>
  <c r="Q112" i="1" s="1"/>
  <c r="R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S112" i="1"/>
  <c r="A113" i="1"/>
  <c r="Q113" i="1" s="1"/>
  <c r="R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S113" i="1"/>
  <c r="A114" i="1"/>
  <c r="Q114" i="1" s="1"/>
  <c r="R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S114" i="1"/>
  <c r="A115" i="1"/>
  <c r="Q115" i="1" s="1"/>
  <c r="R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S115" i="1"/>
  <c r="T118" i="1"/>
  <c r="A116" i="1"/>
  <c r="Q116" i="1" s="1"/>
  <c r="R116" i="1" s="1"/>
  <c r="L33" i="1" l="1"/>
  <c r="O33" i="1" s="1"/>
  <c r="P33" i="1" s="1"/>
  <c r="X32" i="1"/>
  <c r="B32" i="1" s="1"/>
  <c r="J34" i="1"/>
  <c r="K34" i="1" s="1"/>
  <c r="U33" i="1"/>
  <c r="W33" i="1" s="1"/>
  <c r="I37" i="1"/>
  <c r="M36" i="1"/>
  <c r="Z117" i="1"/>
  <c r="AA117" i="1"/>
  <c r="S116" i="1"/>
  <c r="Y116" i="1"/>
  <c r="A117" i="1"/>
  <c r="Q117" i="1" s="1"/>
  <c r="R117" i="1" s="1"/>
  <c r="T119" i="1"/>
  <c r="J35" i="1" l="1"/>
  <c r="K35" i="1" s="1"/>
  <c r="L35" i="1" s="1"/>
  <c r="O35" i="1" s="1"/>
  <c r="P35" i="1" s="1"/>
  <c r="X33" i="1"/>
  <c r="B33" i="1" s="1"/>
  <c r="L34" i="1"/>
  <c r="O34" i="1" s="1"/>
  <c r="P34" i="1" s="1"/>
  <c r="M37" i="1"/>
  <c r="U34" i="1"/>
  <c r="W34" i="1" s="1"/>
  <c r="I38" i="1"/>
  <c r="AA118" i="1"/>
  <c r="Z118" i="1"/>
  <c r="Y117" i="1"/>
  <c r="S117" i="1"/>
  <c r="A118" i="1"/>
  <c r="Q118" i="1" s="1"/>
  <c r="R118" i="1" s="1"/>
  <c r="T120" i="1"/>
  <c r="J36" i="1" l="1"/>
  <c r="K36" i="1" s="1"/>
  <c r="L36" i="1" s="1"/>
  <c r="O36" i="1" s="1"/>
  <c r="P36" i="1" s="1"/>
  <c r="X34" i="1"/>
  <c r="B34" i="1" s="1"/>
  <c r="U35" i="1"/>
  <c r="W35" i="1" s="1"/>
  <c r="X35" i="1" s="1"/>
  <c r="B35" i="1" s="1"/>
  <c r="I39" i="1"/>
  <c r="M38" i="1"/>
  <c r="Z119" i="1"/>
  <c r="AA119" i="1"/>
  <c r="S118" i="1"/>
  <c r="Y118" i="1"/>
  <c r="A119" i="1"/>
  <c r="Q119" i="1" s="1"/>
  <c r="R119" i="1" s="1"/>
  <c r="T121" i="1"/>
  <c r="J37" i="1" l="1"/>
  <c r="K37" i="1" s="1"/>
  <c r="L37" i="1" s="1"/>
  <c r="O37" i="1" s="1"/>
  <c r="P37" i="1" s="1"/>
  <c r="U36" i="1"/>
  <c r="W36" i="1" s="1"/>
  <c r="X36" i="1" s="1"/>
  <c r="B36" i="1" s="1"/>
  <c r="M39" i="1"/>
  <c r="I40" i="1"/>
  <c r="Z120" i="1"/>
  <c r="AA120" i="1"/>
  <c r="S119" i="1"/>
  <c r="Y119" i="1"/>
  <c r="A120" i="1"/>
  <c r="Q120" i="1" s="1"/>
  <c r="R120" i="1" s="1"/>
  <c r="T122" i="1"/>
  <c r="J38" i="1" l="1"/>
  <c r="K38" i="1" s="1"/>
  <c r="L38" i="1" s="1"/>
  <c r="O38" i="1" s="1"/>
  <c r="P38" i="1" s="1"/>
  <c r="U37" i="1"/>
  <c r="W37" i="1" s="1"/>
  <c r="X37" i="1" s="1"/>
  <c r="B37" i="1" s="1"/>
  <c r="I41" i="1"/>
  <c r="M40" i="1"/>
  <c r="Z121" i="1"/>
  <c r="AA121" i="1"/>
  <c r="Y120" i="1"/>
  <c r="S120" i="1"/>
  <c r="T123" i="1"/>
  <c r="A121" i="1"/>
  <c r="Q121" i="1" s="1"/>
  <c r="R121" i="1" s="1"/>
  <c r="J39" i="1" l="1"/>
  <c r="K39" i="1" s="1"/>
  <c r="L39" i="1" s="1"/>
  <c r="O39" i="1" s="1"/>
  <c r="P39" i="1" s="1"/>
  <c r="U38" i="1"/>
  <c r="M41" i="1"/>
  <c r="AA122" i="1"/>
  <c r="Z122" i="1"/>
  <c r="Y121" i="1"/>
  <c r="S121" i="1"/>
  <c r="A122" i="1"/>
  <c r="Q122" i="1" s="1"/>
  <c r="R122" i="1" s="1"/>
  <c r="T124" i="1"/>
  <c r="J40" i="1" l="1"/>
  <c r="K40" i="1" s="1"/>
  <c r="L40" i="1" s="1"/>
  <c r="O40" i="1" s="1"/>
  <c r="P40" i="1" s="1"/>
  <c r="W38" i="1"/>
  <c r="X38" i="1" s="1"/>
  <c r="B38" i="1" s="1"/>
  <c r="U39" i="1"/>
  <c r="Z123" i="1"/>
  <c r="AA123" i="1"/>
  <c r="Y122" i="1"/>
  <c r="S122" i="1"/>
  <c r="T125" i="1"/>
  <c r="A123" i="1"/>
  <c r="Q123" i="1" s="1"/>
  <c r="R123" i="1" s="1"/>
  <c r="J41" i="1" l="1"/>
  <c r="K41" i="1" s="1"/>
  <c r="L41" i="1" s="1"/>
  <c r="O41" i="1" s="1"/>
  <c r="P41" i="1" s="1"/>
  <c r="S41" i="1" s="1"/>
  <c r="W39" i="1"/>
  <c r="X39" i="1" s="1"/>
  <c r="B39" i="1" s="1"/>
  <c r="U40" i="1"/>
  <c r="AA124" i="1"/>
  <c r="Z124" i="1"/>
  <c r="Y123" i="1"/>
  <c r="S123" i="1"/>
  <c r="T126" i="1"/>
  <c r="A124" i="1"/>
  <c r="Q124" i="1" s="1"/>
  <c r="R124" i="1" s="1"/>
  <c r="W40" i="1" l="1"/>
  <c r="X40" i="1" s="1"/>
  <c r="B40" i="1" s="1"/>
  <c r="U41" i="1"/>
  <c r="W41" i="1" s="1"/>
  <c r="X41" i="1" s="1"/>
  <c r="AA125" i="1"/>
  <c r="Z125" i="1"/>
  <c r="S124" i="1"/>
  <c r="Y124" i="1"/>
  <c r="A125" i="1"/>
  <c r="Q125" i="1" s="1"/>
  <c r="R125" i="1" s="1"/>
  <c r="T127" i="1"/>
  <c r="B41" i="1" l="1"/>
  <c r="Y41" i="1"/>
  <c r="Z126" i="1"/>
  <c r="AA126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T135" i="1"/>
  <c r="Z134" i="1" l="1"/>
  <c r="AA134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U256" i="1"/>
  <c r="W256" i="1" s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U620" i="1"/>
  <c r="W620" i="1" s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T902" i="1"/>
  <c r="Z901" i="1" l="1"/>
  <c r="AA901" i="1"/>
  <c r="H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T937" i="1"/>
  <c r="AA936" i="1" l="1"/>
  <c r="Z936" i="1"/>
  <c r="H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T1024" i="1"/>
  <c r="AA1023" i="1" l="1"/>
  <c r="Z1023" i="1"/>
  <c r="H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Y1318" i="1"/>
  <c r="S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T1597" i="1"/>
  <c r="Z1596" i="1" l="1"/>
  <c r="AA1596" i="1"/>
  <c r="H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T1962" i="1"/>
  <c r="AA1961" i="1" l="1"/>
  <c r="Z1961" i="1"/>
  <c r="H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Y2109" i="1"/>
  <c r="S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U2447" i="1"/>
  <c r="W2447" i="1" s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Z2696" i="1" l="1"/>
  <c r="AA2696" i="1"/>
  <c r="H2695" i="1"/>
  <c r="A2696" i="1"/>
  <c r="Q2696" i="1" s="1"/>
  <c r="R2696" i="1" s="1"/>
  <c r="S2694" i="1"/>
  <c r="Y2694" i="1"/>
  <c r="AA2697" i="1" l="1"/>
  <c r="Z2697" i="1"/>
  <c r="H2696" i="1"/>
  <c r="Y2695" i="1"/>
  <c r="S2695" i="1"/>
  <c r="A2697" i="1"/>
  <c r="Q2697" i="1" s="1"/>
  <c r="R2697" i="1" s="1"/>
  <c r="Z2698" i="1" l="1"/>
  <c r="AA2698" i="1"/>
  <c r="H2697" i="1"/>
  <c r="A2698" i="1"/>
  <c r="Q2698" i="1" s="1"/>
  <c r="R2698" i="1" s="1"/>
  <c r="Y2696" i="1"/>
  <c r="S2696" i="1"/>
  <c r="AA2699" i="1" l="1"/>
  <c r="Z2699" i="1"/>
  <c r="H2698" i="1"/>
  <c r="Y74" i="1"/>
  <c r="A2699" i="1"/>
  <c r="Q2699" i="1" s="1"/>
  <c r="R2699" i="1" s="1"/>
  <c r="S2697" i="1"/>
  <c r="Y2697" i="1"/>
  <c r="Z2700" i="1" l="1"/>
  <c r="AA2700" i="1"/>
  <c r="H2699" i="1"/>
  <c r="A2700" i="1"/>
  <c r="Q2700" i="1" s="1"/>
  <c r="R2700" i="1" s="1"/>
  <c r="Y2698" i="1"/>
  <c r="S2698" i="1"/>
  <c r="AA2701" i="1" l="1"/>
  <c r="Z2701" i="1"/>
  <c r="H2700" i="1"/>
  <c r="A2701" i="1"/>
  <c r="Q2701" i="1" s="1"/>
  <c r="R2701" i="1" s="1"/>
  <c r="Y2699" i="1"/>
  <c r="S2699" i="1"/>
  <c r="Z2702" i="1" l="1"/>
  <c r="AA2702" i="1"/>
  <c r="H2701" i="1"/>
  <c r="A2702" i="1"/>
  <c r="Q2702" i="1" s="1"/>
  <c r="R2702" i="1" s="1"/>
  <c r="Y2700" i="1"/>
  <c r="S2700" i="1"/>
  <c r="AA2703" i="1" l="1"/>
  <c r="Z2703" i="1"/>
  <c r="H2702" i="1"/>
  <c r="A2703" i="1"/>
  <c r="Q2703" i="1" s="1"/>
  <c r="R2703" i="1" s="1"/>
  <c r="Y2701" i="1"/>
  <c r="S2701" i="1"/>
  <c r="Z2704" i="1" l="1"/>
  <c r="AA2704" i="1"/>
  <c r="H2703" i="1"/>
  <c r="A2704" i="1"/>
  <c r="Q2704" i="1" s="1"/>
  <c r="R2704" i="1" s="1"/>
  <c r="S2702" i="1"/>
  <c r="Y2702" i="1"/>
  <c r="AA2705" i="1" l="1"/>
  <c r="Z2705" i="1"/>
  <c r="H2704" i="1"/>
  <c r="Y2703" i="1"/>
  <c r="S2703" i="1"/>
  <c r="A2705" i="1"/>
  <c r="Q2705" i="1" s="1"/>
  <c r="R2705" i="1" s="1"/>
  <c r="Z2706" i="1" l="1"/>
  <c r="AA2706" i="1"/>
  <c r="H2705" i="1"/>
  <c r="A2706" i="1"/>
  <c r="Q2706" i="1" s="1"/>
  <c r="R2706" i="1" s="1"/>
  <c r="Y2704" i="1"/>
  <c r="S2704" i="1"/>
  <c r="AA2707" i="1" l="1"/>
  <c r="Z2707" i="1"/>
  <c r="H2706" i="1"/>
  <c r="A2707" i="1"/>
  <c r="Q2707" i="1" s="1"/>
  <c r="R2707" i="1" s="1"/>
  <c r="Y2705" i="1"/>
  <c r="S2705" i="1"/>
  <c r="Z2708" i="1" l="1"/>
  <c r="AA2708" i="1"/>
  <c r="H2707" i="1"/>
  <c r="Y2706" i="1"/>
  <c r="S2706" i="1"/>
  <c r="A2708" i="1"/>
  <c r="Q2708" i="1" s="1"/>
  <c r="R2708" i="1" s="1"/>
  <c r="AA2709" i="1" l="1"/>
  <c r="Z2709" i="1"/>
  <c r="H2708" i="1"/>
  <c r="A2709" i="1"/>
  <c r="Q2709" i="1" s="1"/>
  <c r="R2709" i="1" s="1"/>
  <c r="Y2707" i="1"/>
  <c r="S2707" i="1"/>
  <c r="Z2710" i="1" l="1"/>
  <c r="AA2710" i="1"/>
  <c r="H2709" i="1"/>
  <c r="A2710" i="1"/>
  <c r="Q2710" i="1" s="1"/>
  <c r="R2710" i="1" s="1"/>
  <c r="Y2708" i="1"/>
  <c r="S2708" i="1"/>
  <c r="AA2711" i="1" l="1"/>
  <c r="Z2711" i="1"/>
  <c r="H2710" i="1"/>
  <c r="A2711" i="1"/>
  <c r="Q2711" i="1" s="1"/>
  <c r="R2711" i="1" s="1"/>
  <c r="Y2709" i="1"/>
  <c r="S2709" i="1"/>
  <c r="Z2712" i="1" l="1"/>
  <c r="AA2712" i="1"/>
  <c r="H2711" i="1"/>
  <c r="Y2710" i="1"/>
  <c r="S2710" i="1"/>
  <c r="A2712" i="1"/>
  <c r="Q2712" i="1" s="1"/>
  <c r="R2712" i="1" s="1"/>
  <c r="AA2713" i="1" l="1"/>
  <c r="Z2713" i="1"/>
  <c r="H2712" i="1"/>
  <c r="S2711" i="1"/>
  <c r="Y2711" i="1"/>
  <c r="A2713" i="1"/>
  <c r="Q2713" i="1" s="1"/>
  <c r="R2713" i="1" s="1"/>
  <c r="Z2714" i="1" l="1"/>
  <c r="AA2714" i="1"/>
  <c r="H2713" i="1"/>
  <c r="S2712" i="1"/>
  <c r="Y2712" i="1"/>
  <c r="A2714" i="1"/>
  <c r="Q2714" i="1" s="1"/>
  <c r="R2714" i="1" s="1"/>
  <c r="AA2715" i="1" l="1"/>
  <c r="Z2715" i="1"/>
  <c r="H2714" i="1"/>
  <c r="Y2713" i="1"/>
  <c r="S2713" i="1"/>
  <c r="A2715" i="1"/>
  <c r="Q2715" i="1" s="1"/>
  <c r="R2715" i="1" s="1"/>
  <c r="Z2716" i="1" l="1"/>
  <c r="AA2716" i="1"/>
  <c r="H2715" i="1"/>
  <c r="A2716" i="1"/>
  <c r="Q2716" i="1" s="1"/>
  <c r="R2716" i="1" s="1"/>
  <c r="Y2714" i="1"/>
  <c r="S2714" i="1"/>
  <c r="AA2717" i="1" l="1"/>
  <c r="Z2717" i="1"/>
  <c r="H2716" i="1"/>
  <c r="A2717" i="1"/>
  <c r="Q2717" i="1" s="1"/>
  <c r="R2717" i="1" s="1"/>
  <c r="S2715" i="1"/>
  <c r="Y2715" i="1"/>
  <c r="Z2718" i="1" l="1"/>
  <c r="AA2718" i="1"/>
  <c r="H2717" i="1"/>
  <c r="A2718" i="1"/>
  <c r="Q2718" i="1" s="1"/>
  <c r="R2718" i="1" s="1"/>
  <c r="Y2716" i="1"/>
  <c r="S2716" i="1"/>
  <c r="AA2719" i="1" l="1"/>
  <c r="Z2719" i="1"/>
  <c r="H2718" i="1"/>
  <c r="A2719" i="1"/>
  <c r="Q2719" i="1" s="1"/>
  <c r="Y2717" i="1"/>
  <c r="S2717" i="1"/>
  <c r="Z2720" i="1" l="1"/>
  <c r="AA2720" i="1"/>
  <c r="R2719" i="1"/>
  <c r="H2719" i="1"/>
  <c r="A2720" i="1"/>
  <c r="Q2720" i="1" s="1"/>
  <c r="R2720" i="1" s="1"/>
  <c r="Y2718" i="1"/>
  <c r="S2718" i="1"/>
  <c r="AA2721" i="1" l="1"/>
  <c r="Z2721" i="1"/>
  <c r="H2720" i="1"/>
  <c r="A2721" i="1"/>
  <c r="Q2721" i="1" s="1"/>
  <c r="R2721" i="1" s="1"/>
  <c r="Z2722" i="1" l="1"/>
  <c r="AA2722" i="1"/>
  <c r="H2721" i="1"/>
  <c r="A2722" i="1"/>
  <c r="Q2722" i="1" s="1"/>
  <c r="R2722" i="1" s="1"/>
  <c r="AA2723" i="1" l="1"/>
  <c r="Z2723" i="1"/>
  <c r="H2722" i="1"/>
  <c r="A2723" i="1"/>
  <c r="Q2723" i="1" s="1"/>
  <c r="R2723" i="1" s="1"/>
  <c r="S2721" i="1"/>
  <c r="Y2721" i="1"/>
  <c r="Z2724" i="1" l="1"/>
  <c r="AA2724" i="1"/>
  <c r="H2723" i="1"/>
  <c r="Y2722" i="1"/>
  <c r="S2722" i="1"/>
  <c r="A2724" i="1"/>
  <c r="Q2724" i="1" s="1"/>
  <c r="R2724" i="1" s="1"/>
  <c r="AA2725" i="1" l="1"/>
  <c r="Z2725" i="1"/>
  <c r="H2724" i="1"/>
  <c r="A2725" i="1"/>
  <c r="Q2725" i="1" s="1"/>
  <c r="R2725" i="1" s="1"/>
  <c r="S2723" i="1"/>
  <c r="Y2723" i="1"/>
  <c r="Z2726" i="1" l="1"/>
  <c r="AA2726" i="1"/>
  <c r="H2725" i="1"/>
  <c r="A2726" i="1"/>
  <c r="Q2726" i="1" s="1"/>
  <c r="R2726" i="1" s="1"/>
  <c r="Y2724" i="1"/>
  <c r="S2724" i="1"/>
  <c r="AA2727" i="1" l="1"/>
  <c r="Z2727" i="1"/>
  <c r="H2726" i="1"/>
  <c r="Y2725" i="1"/>
  <c r="S2725" i="1"/>
  <c r="A2727" i="1"/>
  <c r="Q2727" i="1" s="1"/>
  <c r="R2727" i="1" s="1"/>
  <c r="Z2728" i="1" l="1"/>
  <c r="AA2728" i="1"/>
  <c r="H2727" i="1"/>
  <c r="A2728" i="1"/>
  <c r="Q2728" i="1" s="1"/>
  <c r="R2728" i="1" s="1"/>
  <c r="Y2726" i="1"/>
  <c r="S2726" i="1"/>
  <c r="AA2729" i="1" l="1"/>
  <c r="Z2729" i="1"/>
  <c r="H2728" i="1"/>
  <c r="A2729" i="1"/>
  <c r="Q2729" i="1" s="1"/>
  <c r="R2729" i="1" s="1"/>
  <c r="Y2727" i="1"/>
  <c r="S2727" i="1"/>
  <c r="Z2730" i="1" l="1"/>
  <c r="AA2730" i="1"/>
  <c r="H2729" i="1"/>
  <c r="S2728" i="1"/>
  <c r="Y2728" i="1"/>
  <c r="A2730" i="1"/>
  <c r="Q2730" i="1" s="1"/>
  <c r="R2730" i="1" s="1"/>
  <c r="AA2731" i="1" l="1"/>
  <c r="Z2731" i="1"/>
  <c r="H2730" i="1"/>
  <c r="Y2729" i="1"/>
  <c r="S2729" i="1"/>
  <c r="A2731" i="1"/>
  <c r="Q2731" i="1" s="1"/>
  <c r="R2731" i="1" s="1"/>
  <c r="Z2732" i="1" l="1"/>
  <c r="AA2732" i="1"/>
  <c r="H2731" i="1"/>
  <c r="A2732" i="1"/>
  <c r="Q2732" i="1" s="1"/>
  <c r="R2732" i="1" s="1"/>
  <c r="Y2730" i="1"/>
  <c r="S2730" i="1"/>
  <c r="AA2733" i="1" l="1"/>
  <c r="Z2733" i="1"/>
  <c r="H2732" i="1"/>
  <c r="A2733" i="1"/>
  <c r="Q2733" i="1" s="1"/>
  <c r="R2733" i="1" s="1"/>
  <c r="Y2731" i="1"/>
  <c r="S2731" i="1"/>
  <c r="Z2734" i="1" l="1"/>
  <c r="AA2734" i="1"/>
  <c r="H2733" i="1"/>
  <c r="A2734" i="1"/>
  <c r="Q2734" i="1" s="1"/>
  <c r="R2734" i="1" s="1"/>
  <c r="Y2732" i="1"/>
  <c r="S2732" i="1"/>
  <c r="AA2735" i="1" l="1"/>
  <c r="Z2735" i="1"/>
  <c r="H2734" i="1"/>
  <c r="S2733" i="1"/>
  <c r="Y2733" i="1"/>
  <c r="A2735" i="1"/>
  <c r="Q2735" i="1" s="1"/>
  <c r="R2735" i="1" s="1"/>
  <c r="Z2736" i="1" l="1"/>
  <c r="AA2736" i="1"/>
  <c r="H2735" i="1"/>
  <c r="A2736" i="1"/>
  <c r="Q2736" i="1" s="1"/>
  <c r="R2736" i="1" s="1"/>
  <c r="S2734" i="1"/>
  <c r="Y2734" i="1"/>
  <c r="AA2737" i="1" l="1"/>
  <c r="Z2737" i="1"/>
  <c r="H2736" i="1"/>
  <c r="A2737" i="1"/>
  <c r="Q2737" i="1" s="1"/>
  <c r="R2737" i="1" s="1"/>
  <c r="S2735" i="1"/>
  <c r="Y2735" i="1"/>
  <c r="H2737" i="1" l="1"/>
  <c r="Z2738" i="1"/>
  <c r="AA2738" i="1"/>
  <c r="A2738" i="1"/>
  <c r="Q2738" i="1" s="1"/>
  <c r="R2738" i="1" s="1"/>
  <c r="Y2736" i="1"/>
  <c r="S2736" i="1"/>
  <c r="AA2739" i="1" l="1"/>
  <c r="Z2739" i="1"/>
  <c r="H2738" i="1"/>
  <c r="Y2737" i="1"/>
  <c r="S2737" i="1"/>
  <c r="A2739" i="1"/>
  <c r="Q2739" i="1" s="1"/>
  <c r="R2739" i="1" s="1"/>
  <c r="Z2740" i="1" l="1"/>
  <c r="AA2740" i="1"/>
  <c r="H2739" i="1"/>
  <c r="A2740" i="1"/>
  <c r="Q2740" i="1" s="1"/>
  <c r="R2740" i="1" s="1"/>
  <c r="Y2738" i="1"/>
  <c r="S2738" i="1"/>
  <c r="AA2741" i="1" l="1"/>
  <c r="Z2741" i="1"/>
  <c r="H2740" i="1"/>
  <c r="Y2739" i="1"/>
  <c r="S2739" i="1"/>
  <c r="A2741" i="1"/>
  <c r="Q2741" i="1" s="1"/>
  <c r="R2741" i="1" s="1"/>
  <c r="Z2742" i="1" l="1"/>
  <c r="AA2742" i="1"/>
  <c r="H2741" i="1"/>
  <c r="Y2740" i="1"/>
  <c r="S2740" i="1"/>
  <c r="A2742" i="1"/>
  <c r="Q2742" i="1" s="1"/>
  <c r="R2742" i="1" s="1"/>
  <c r="AA2743" i="1" l="1"/>
  <c r="Z2743" i="1"/>
  <c r="H2742" i="1"/>
  <c r="Y2741" i="1"/>
  <c r="S2741" i="1"/>
  <c r="A2743" i="1"/>
  <c r="Q2743" i="1" s="1"/>
  <c r="R2743" i="1" s="1"/>
  <c r="Z2744" i="1" l="1"/>
  <c r="AA2744" i="1"/>
  <c r="H2743" i="1"/>
  <c r="A2744" i="1"/>
  <c r="Q2744" i="1" s="1"/>
  <c r="R2744" i="1" s="1"/>
  <c r="Y2742" i="1"/>
  <c r="S2742" i="1"/>
  <c r="AA2745" i="1" l="1"/>
  <c r="Z2745" i="1"/>
  <c r="H2744" i="1"/>
  <c r="A2745" i="1"/>
  <c r="Q2745" i="1" s="1"/>
  <c r="R2745" i="1" s="1"/>
  <c r="Y2743" i="1"/>
  <c r="S2743" i="1"/>
  <c r="Z2746" i="1" l="1"/>
  <c r="AA2746" i="1"/>
  <c r="H2745" i="1"/>
  <c r="A2746" i="1"/>
  <c r="Q2746" i="1" s="1"/>
  <c r="R2746" i="1" s="1"/>
  <c r="Y2744" i="1"/>
  <c r="S2744" i="1"/>
  <c r="AA2747" i="1" l="1"/>
  <c r="Z2747" i="1"/>
  <c r="H2746" i="1"/>
  <c r="A2747" i="1"/>
  <c r="Q2747" i="1" s="1"/>
  <c r="Y2745" i="1"/>
  <c r="S2745" i="1"/>
  <c r="AA2748" i="1" l="1"/>
  <c r="Z2748" i="1"/>
  <c r="R2747" i="1"/>
  <c r="H2747" i="1"/>
  <c r="Y2746" i="1"/>
  <c r="S2746" i="1"/>
  <c r="A2748" i="1"/>
  <c r="Q2748" i="1" s="1"/>
  <c r="R2748" i="1" s="1"/>
  <c r="Z2749" i="1" l="1"/>
  <c r="AA2749" i="1"/>
  <c r="H2748" i="1"/>
  <c r="A2749" i="1"/>
  <c r="Q2749" i="1" s="1"/>
  <c r="R2749" i="1" s="1"/>
  <c r="AA2750" i="1" l="1"/>
  <c r="Z2750" i="1"/>
  <c r="H2749" i="1"/>
  <c r="A2750" i="1"/>
  <c r="Q2750" i="1" s="1"/>
  <c r="R2750" i="1" s="1"/>
  <c r="Z2751" i="1" l="1"/>
  <c r="AA2751" i="1"/>
  <c r="H2750" i="1"/>
  <c r="A2751" i="1"/>
  <c r="Q2751" i="1" s="1"/>
  <c r="R2751" i="1" s="1"/>
  <c r="AA2752" i="1" l="1"/>
  <c r="Z2752" i="1"/>
  <c r="H2751" i="1"/>
  <c r="A2752" i="1"/>
  <c r="Q2752" i="1" s="1"/>
  <c r="R2752" i="1" s="1"/>
  <c r="H2752" i="1" l="1"/>
  <c r="Z2753" i="1"/>
  <c r="AA2753" i="1"/>
  <c r="S2751" i="1"/>
  <c r="Y2751" i="1"/>
  <c r="A2753" i="1"/>
  <c r="Q2753" i="1" s="1"/>
  <c r="R2753" i="1" s="1"/>
  <c r="AA2754" i="1" l="1"/>
  <c r="Z2754" i="1"/>
  <c r="H2753" i="1"/>
  <c r="A2754" i="1"/>
  <c r="Q2754" i="1" s="1"/>
  <c r="R2754" i="1" s="1"/>
  <c r="Z2755" i="1" l="1"/>
  <c r="AA2755" i="1"/>
  <c r="H2754" i="1"/>
  <c r="A2755" i="1"/>
  <c r="Q2755" i="1" s="1"/>
  <c r="R2755" i="1" s="1"/>
  <c r="S2753" i="1"/>
  <c r="Y2753" i="1"/>
  <c r="AA2756" i="1" l="1"/>
  <c r="Z2756" i="1"/>
  <c r="H2755" i="1"/>
  <c r="Y2754" i="1"/>
  <c r="S2754" i="1"/>
  <c r="A2756" i="1"/>
  <c r="Q2756" i="1" s="1"/>
  <c r="R2756" i="1" s="1"/>
  <c r="H2756" i="1" l="1"/>
  <c r="Z2757" i="1"/>
  <c r="AA2757" i="1"/>
  <c r="A2757" i="1"/>
  <c r="Q2757" i="1" s="1"/>
  <c r="R2757" i="1" s="1"/>
  <c r="Y2755" i="1"/>
  <c r="S2755" i="1"/>
  <c r="AA2758" i="1" l="1"/>
  <c r="Z2758" i="1"/>
  <c r="H2757" i="1"/>
  <c r="A2758" i="1"/>
  <c r="Q2758" i="1" s="1"/>
  <c r="R2758" i="1" s="1"/>
  <c r="Y2756" i="1"/>
  <c r="S2756" i="1"/>
  <c r="Z2759" i="1" l="1"/>
  <c r="AA2759" i="1"/>
  <c r="S132" i="1"/>
  <c r="H2758" i="1"/>
  <c r="Y197" i="1"/>
  <c r="A2759" i="1"/>
  <c r="Q2759" i="1" s="1"/>
  <c r="R2759" i="1" s="1"/>
  <c r="Y2757" i="1"/>
  <c r="S2757" i="1"/>
  <c r="AA2760" i="1" l="1"/>
  <c r="Z2760" i="1"/>
  <c r="H2759" i="1"/>
  <c r="A2760" i="1"/>
  <c r="Q2760" i="1" s="1"/>
  <c r="R2760" i="1" s="1"/>
  <c r="Y2758" i="1"/>
  <c r="S2758" i="1"/>
  <c r="Z2761" i="1" l="1"/>
  <c r="AA2761" i="1"/>
  <c r="S134" i="1"/>
  <c r="H2760" i="1"/>
  <c r="A2761" i="1"/>
  <c r="Q2761" i="1" s="1"/>
  <c r="R2761" i="1" s="1"/>
  <c r="Y2759" i="1"/>
  <c r="S2759" i="1"/>
  <c r="AA2762" i="1" l="1"/>
  <c r="Z2762" i="1"/>
  <c r="Y134" i="1"/>
  <c r="H2761" i="1"/>
  <c r="A2762" i="1"/>
  <c r="Q2762" i="1" s="1"/>
  <c r="R2762" i="1" s="1"/>
  <c r="Y2760" i="1"/>
  <c r="S2760" i="1"/>
  <c r="Z2763" i="1" l="1"/>
  <c r="AA2763" i="1"/>
  <c r="H2762" i="1"/>
  <c r="Y2761" i="1"/>
  <c r="S2761" i="1"/>
  <c r="A2763" i="1"/>
  <c r="Q2763" i="1" s="1"/>
  <c r="R2763" i="1" s="1"/>
  <c r="AA2764" i="1" l="1"/>
  <c r="Z2764" i="1"/>
  <c r="H2763" i="1"/>
  <c r="A2764" i="1"/>
  <c r="Q2764" i="1" s="1"/>
  <c r="R2764" i="1" s="1"/>
  <c r="Y2762" i="1"/>
  <c r="S2762" i="1"/>
  <c r="H2764" i="1" l="1"/>
  <c r="Z2765" i="1"/>
  <c r="AA2765" i="1"/>
  <c r="Y2763" i="1"/>
  <c r="S2763" i="1"/>
  <c r="A2765" i="1"/>
  <c r="Q2765" i="1" s="1"/>
  <c r="R2765" i="1" s="1"/>
  <c r="AA2766" i="1" l="1"/>
  <c r="Z2766" i="1"/>
  <c r="H2765" i="1"/>
  <c r="Y2764" i="1"/>
  <c r="S2764" i="1"/>
  <c r="A2766" i="1"/>
  <c r="Q2766" i="1" s="1"/>
  <c r="R2766" i="1" s="1"/>
  <c r="Z2767" i="1" l="1"/>
  <c r="AA2767" i="1"/>
  <c r="H2766" i="1"/>
  <c r="Y2765" i="1"/>
  <c r="S2765" i="1"/>
  <c r="A2767" i="1"/>
  <c r="Q2767" i="1" s="1"/>
  <c r="R2767" i="1" s="1"/>
  <c r="AA2768" i="1" l="1"/>
  <c r="Z2768" i="1"/>
  <c r="H2767" i="1"/>
  <c r="Y2766" i="1"/>
  <c r="S2766" i="1"/>
  <c r="A2768" i="1"/>
  <c r="Q2768" i="1" s="1"/>
  <c r="R2768" i="1" s="1"/>
  <c r="Z2769" i="1" l="1"/>
  <c r="AA2769" i="1"/>
  <c r="H2768" i="1"/>
  <c r="A2769" i="1"/>
  <c r="Q2769" i="1" s="1"/>
  <c r="R2769" i="1" s="1"/>
  <c r="Y2767" i="1"/>
  <c r="S2767" i="1"/>
  <c r="AA2770" i="1" l="1"/>
  <c r="Z2770" i="1"/>
  <c r="H2769" i="1"/>
  <c r="A2770" i="1"/>
  <c r="Q2770" i="1" s="1"/>
  <c r="R2770" i="1" s="1"/>
  <c r="Y2768" i="1"/>
  <c r="S2768" i="1"/>
  <c r="Z2771" i="1" l="1"/>
  <c r="AA2771" i="1"/>
  <c r="H2770" i="1"/>
  <c r="A2771" i="1"/>
  <c r="Q2771" i="1" s="1"/>
  <c r="R2771" i="1" s="1"/>
  <c r="Y2769" i="1"/>
  <c r="S2769" i="1"/>
  <c r="AA2772" i="1" l="1"/>
  <c r="Z2772" i="1"/>
  <c r="H2771" i="1"/>
  <c r="A2772" i="1"/>
  <c r="Q2772" i="1" s="1"/>
  <c r="R2772" i="1" s="1"/>
  <c r="Y2770" i="1"/>
  <c r="S2770" i="1"/>
  <c r="Z2773" i="1" l="1"/>
  <c r="AA2773" i="1"/>
  <c r="H2772" i="1"/>
  <c r="Y2771" i="1"/>
  <c r="S2771" i="1"/>
  <c r="A2773" i="1"/>
  <c r="Q2773" i="1" s="1"/>
  <c r="R2773" i="1" s="1"/>
  <c r="AA2774" i="1" l="1"/>
  <c r="Z2774" i="1"/>
  <c r="H2773" i="1"/>
  <c r="Y2772" i="1"/>
  <c r="S2772" i="1"/>
  <c r="A2774" i="1"/>
  <c r="Q2774" i="1" s="1"/>
  <c r="R2774" i="1" s="1"/>
  <c r="Z2775" i="1" l="1"/>
  <c r="AA2775" i="1"/>
  <c r="H2774" i="1"/>
  <c r="A2775" i="1"/>
  <c r="Q2775" i="1" s="1"/>
  <c r="R2775" i="1" s="1"/>
  <c r="Y2773" i="1"/>
  <c r="S2773" i="1"/>
  <c r="AA2776" i="1" l="1"/>
  <c r="Z2776" i="1"/>
  <c r="H2775" i="1"/>
  <c r="Y2774" i="1"/>
  <c r="S2774" i="1"/>
  <c r="A2776" i="1"/>
  <c r="Q2776" i="1" s="1"/>
  <c r="R2776" i="1" s="1"/>
  <c r="Z2777" i="1" l="1"/>
  <c r="AA2777" i="1"/>
  <c r="H2776" i="1"/>
  <c r="Y2775" i="1"/>
  <c r="S2775" i="1"/>
  <c r="A2777" i="1"/>
  <c r="Q2777" i="1" s="1"/>
  <c r="R2777" i="1" s="1"/>
  <c r="AA2778" i="1" l="1"/>
  <c r="Z2778" i="1"/>
  <c r="H2777" i="1"/>
  <c r="A2778" i="1"/>
  <c r="Q2778" i="1" s="1"/>
  <c r="Y2776" i="1"/>
  <c r="S2776" i="1"/>
  <c r="AA2779" i="1" l="1"/>
  <c r="Z2779" i="1"/>
  <c r="R2778" i="1"/>
  <c r="H2778" i="1"/>
  <c r="Y2777" i="1"/>
  <c r="S2777" i="1"/>
  <c r="A2779" i="1"/>
  <c r="Q2779" i="1" s="1"/>
  <c r="R2779" i="1" s="1"/>
  <c r="Z2780" i="1" l="1"/>
  <c r="AA2780" i="1"/>
  <c r="H2779" i="1"/>
  <c r="A2780" i="1"/>
  <c r="Q2780" i="1" s="1"/>
  <c r="R2780" i="1" s="1"/>
  <c r="AA2781" i="1" l="1"/>
  <c r="Z2781" i="1"/>
  <c r="H2780" i="1"/>
  <c r="A2781" i="1"/>
  <c r="Q2781" i="1" s="1"/>
  <c r="R2781" i="1" s="1"/>
  <c r="H2781" i="1" l="1"/>
  <c r="Z2782" i="1"/>
  <c r="AA2782" i="1"/>
  <c r="A2782" i="1"/>
  <c r="Q2782" i="1" s="1"/>
  <c r="R2782" i="1" s="1"/>
  <c r="AA2783" i="1" l="1"/>
  <c r="Z2783" i="1"/>
  <c r="H2782" i="1"/>
  <c r="Y2781" i="1"/>
  <c r="S2781" i="1"/>
  <c r="A2783" i="1"/>
  <c r="Q2783" i="1" s="1"/>
  <c r="R2783" i="1" s="1"/>
  <c r="Z2784" i="1" l="1"/>
  <c r="AA2784" i="1"/>
  <c r="H2783" i="1"/>
  <c r="A2784" i="1"/>
  <c r="Q2784" i="1" s="1"/>
  <c r="R2784" i="1" s="1"/>
  <c r="AA2785" i="1" l="1"/>
  <c r="Z2785" i="1"/>
  <c r="H2784" i="1"/>
  <c r="S2783" i="1"/>
  <c r="A2785" i="1"/>
  <c r="Q2785" i="1" s="1"/>
  <c r="R2785" i="1" s="1"/>
  <c r="Z2786" i="1" l="1"/>
  <c r="AA2786" i="1"/>
  <c r="H2785" i="1"/>
  <c r="A2786" i="1"/>
  <c r="Q2786" i="1" s="1"/>
  <c r="R2786" i="1" s="1"/>
  <c r="Y2784" i="1"/>
  <c r="S2784" i="1"/>
  <c r="AA2787" i="1" l="1"/>
  <c r="Z2787" i="1"/>
  <c r="H2786" i="1"/>
  <c r="A2787" i="1"/>
  <c r="Q2787" i="1" s="1"/>
  <c r="R2787" i="1" s="1"/>
  <c r="Y2785" i="1"/>
  <c r="S2785" i="1"/>
  <c r="H2787" i="1" l="1"/>
  <c r="Z2788" i="1"/>
  <c r="AA2788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H2820" i="1"/>
  <c r="A2821" i="1"/>
  <c r="Q2821" i="1" s="1"/>
  <c r="R2821" i="1" s="1"/>
  <c r="S2819" i="1"/>
  <c r="Y2819" i="1"/>
  <c r="Z2822" i="1" l="1"/>
  <c r="AA2822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U2720" i="1"/>
  <c r="W2720" i="1" s="1"/>
  <c r="Z2841" i="1" l="1"/>
  <c r="AA2841" i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2840" i="1"/>
  <c r="A2841" i="1"/>
  <c r="Q2841" i="1" s="1"/>
  <c r="R2841" i="1" s="1"/>
  <c r="AA2842" i="1" l="1"/>
  <c r="Z2842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I42" i="1"/>
  <c r="H2844" i="1"/>
  <c r="A2845" i="1"/>
  <c r="Q2845" i="1" s="1"/>
  <c r="R2845" i="1" s="1"/>
  <c r="H2845" i="1" l="1"/>
  <c r="AA2846" i="1"/>
  <c r="Z2846" i="1"/>
  <c r="I43" i="1"/>
  <c r="J42" i="1"/>
  <c r="K42" i="1" s="1"/>
  <c r="Y2844" i="1"/>
  <c r="S2844" i="1"/>
  <c r="A2846" i="1"/>
  <c r="Q2846" i="1" s="1"/>
  <c r="R2846" i="1" s="1"/>
  <c r="Z2847" i="1" l="1"/>
  <c r="AA2847" i="1"/>
  <c r="E42" i="1"/>
  <c r="F42" i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H2847" i="1" l="1"/>
  <c r="AA2848" i="1"/>
  <c r="Z2848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M42" i="1" l="1"/>
  <c r="M43" i="1" s="1"/>
  <c r="M44" i="1" s="1"/>
  <c r="M45" i="1" s="1"/>
  <c r="Z2849" i="1"/>
  <c r="AA2849" i="1"/>
  <c r="E44" i="1"/>
  <c r="F44" i="1"/>
  <c r="G42" i="1"/>
  <c r="U44" i="1"/>
  <c r="W44" i="1" s="1"/>
  <c r="I46" i="1"/>
  <c r="J45" i="1"/>
  <c r="K45" i="1" s="1"/>
  <c r="D43" i="1"/>
  <c r="L43" i="1" s="1"/>
  <c r="H2848" i="1"/>
  <c r="A2849" i="1"/>
  <c r="Q2849" i="1" s="1"/>
  <c r="R2849" i="1" s="1"/>
  <c r="S2847" i="1"/>
  <c r="Y2847" i="1"/>
  <c r="N42" i="1" l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G43" i="1"/>
  <c r="H2849" i="1"/>
  <c r="A2850" i="1"/>
  <c r="Q2850" i="1" s="1"/>
  <c r="R2850" i="1" s="1"/>
  <c r="S2848" i="1"/>
  <c r="Y2848" i="1"/>
  <c r="N43" i="1" l="1"/>
  <c r="O42" i="1"/>
  <c r="P42" i="1" s="1"/>
  <c r="Z2851" i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2" i="1" l="1"/>
  <c r="B42" i="1" s="1"/>
  <c r="N44" i="1"/>
  <c r="O43" i="1"/>
  <c r="P43" i="1" s="1"/>
  <c r="X43" i="1" s="1"/>
  <c r="B43" i="1" s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X44" i="1" s="1"/>
  <c r="B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N46" i="1" l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B48" i="1" l="1"/>
  <c r="N51" i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B52" i="1" l="1"/>
  <c r="N55" i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X55" i="1" s="1"/>
  <c r="B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N57" i="1" l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X59" i="1" s="1"/>
  <c r="B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N61" i="1" l="1"/>
  <c r="O60" i="1"/>
  <c r="P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X60" i="1" l="1"/>
  <c r="N62" i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B60" i="1" l="1"/>
  <c r="N63" i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N65" i="1" l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A2873" i="1"/>
  <c r="Q2873" i="1" s="1"/>
  <c r="R2873" i="1" s="1"/>
  <c r="H2873" i="1" l="1"/>
  <c r="N66" i="1"/>
  <c r="O65" i="1"/>
  <c r="P65" i="1" s="1"/>
  <c r="X65" i="1" s="1"/>
  <c r="B65" i="1" s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S2872" i="1"/>
  <c r="Y2872" i="1"/>
  <c r="U70" i="1" l="1"/>
  <c r="W70" i="1" s="1"/>
  <c r="N67" i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B66" i="1" l="1"/>
  <c r="N69" i="1"/>
  <c r="O69" i="1" s="1"/>
  <c r="P69" i="1" s="1"/>
  <c r="S69" i="1" s="1"/>
  <c r="O68" i="1"/>
  <c r="P68" i="1" s="1"/>
  <c r="X68" i="1" s="1"/>
  <c r="B68" i="1" s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N72" i="1" s="1"/>
  <c r="N73" i="1" s="1"/>
  <c r="X69" i="1"/>
  <c r="Y69" i="1" s="1"/>
  <c r="H2877" i="1"/>
  <c r="AA2878" i="1"/>
  <c r="Z2878" i="1"/>
  <c r="E73" i="1"/>
  <c r="F73" i="1"/>
  <c r="D72" i="1"/>
  <c r="G72" i="1" s="1"/>
  <c r="G71" i="1"/>
  <c r="U73" i="1"/>
  <c r="W73" i="1" s="1"/>
  <c r="I75" i="1"/>
  <c r="J74" i="1"/>
  <c r="K74" i="1" s="1"/>
  <c r="A2878" i="1"/>
  <c r="Q2878" i="1" s="1"/>
  <c r="R2878" i="1" s="1"/>
  <c r="Y2876" i="1"/>
  <c r="S2876" i="1"/>
  <c r="L72" i="1" l="1"/>
  <c r="O72" i="1" s="1"/>
  <c r="O71" i="1"/>
  <c r="O70" i="1"/>
  <c r="B69" i="1"/>
  <c r="Z2879" i="1"/>
  <c r="AA2879" i="1"/>
  <c r="F74" i="1"/>
  <c r="E74" i="1"/>
  <c r="Y70" i="1"/>
  <c r="J75" i="1"/>
  <c r="K75" i="1" s="1"/>
  <c r="I76" i="1"/>
  <c r="D73" i="1"/>
  <c r="L73" i="1" s="1"/>
  <c r="U74" i="1"/>
  <c r="W74" i="1" s="1"/>
  <c r="H2878" i="1"/>
  <c r="Y2877" i="1"/>
  <c r="S2877" i="1"/>
  <c r="A2879" i="1"/>
  <c r="Q2879" i="1" s="1"/>
  <c r="R2879" i="1" s="1"/>
  <c r="O73" i="1" l="1"/>
  <c r="M74" i="1"/>
  <c r="AA2880" i="1"/>
  <c r="Z2880" i="1"/>
  <c r="E75" i="1"/>
  <c r="F75" i="1"/>
  <c r="G73" i="1"/>
  <c r="D74" i="1"/>
  <c r="L74" i="1" s="1"/>
  <c r="I77" i="1"/>
  <c r="J76" i="1"/>
  <c r="K76" i="1" s="1"/>
  <c r="U75" i="1"/>
  <c r="W75" i="1" s="1"/>
  <c r="H2879" i="1"/>
  <c r="S2878" i="1"/>
  <c r="Y2878" i="1"/>
  <c r="A2880" i="1"/>
  <c r="Q2880" i="1" s="1"/>
  <c r="R2880" i="1" s="1"/>
  <c r="N74" i="1" l="1"/>
  <c r="N75" i="1" s="1"/>
  <c r="N76" i="1" s="1"/>
  <c r="N77" i="1" s="1"/>
  <c r="M75" i="1"/>
  <c r="M76" i="1" s="1"/>
  <c r="M77" i="1" s="1"/>
  <c r="Z2881" i="1"/>
  <c r="AA2881" i="1"/>
  <c r="F76" i="1"/>
  <c r="E76" i="1"/>
  <c r="G74" i="1"/>
  <c r="U76" i="1"/>
  <c r="W76" i="1" s="1"/>
  <c r="I78" i="1"/>
  <c r="J77" i="1"/>
  <c r="K77" i="1" s="1"/>
  <c r="D75" i="1"/>
  <c r="H2880" i="1"/>
  <c r="A2881" i="1"/>
  <c r="Q2881" i="1" s="1"/>
  <c r="R2881" i="1" s="1"/>
  <c r="Y2879" i="1"/>
  <c r="S2879" i="1"/>
  <c r="L75" i="1" l="1"/>
  <c r="O75" i="1" s="1"/>
  <c r="O74" i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AA2884" i="1"/>
  <c r="Z2884" i="1"/>
  <c r="E79" i="1"/>
  <c r="F79" i="1"/>
  <c r="G77" i="1"/>
  <c r="D78" i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L78" i="1" l="1"/>
  <c r="O78" i="1" s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G79" i="1"/>
  <c r="H2885" i="1"/>
  <c r="A2886" i="1"/>
  <c r="Q2886" i="1" s="1"/>
  <c r="R2886" i="1" s="1"/>
  <c r="Y2884" i="1"/>
  <c r="S2884" i="1"/>
  <c r="L80" i="1" l="1"/>
  <c r="O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H2886" i="1"/>
  <c r="A2887" i="1"/>
  <c r="Q2887" i="1" s="1"/>
  <c r="R2887" i="1" s="1"/>
  <c r="Y2885" i="1"/>
  <c r="S2885" i="1"/>
  <c r="L81" i="1" l="1"/>
  <c r="O81" i="1" s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G81" i="1"/>
  <c r="H2887" i="1"/>
  <c r="A2888" i="1"/>
  <c r="Q2888" i="1" s="1"/>
  <c r="R2888" i="1" s="1"/>
  <c r="Y2886" i="1"/>
  <c r="S2886" i="1"/>
  <c r="L82" i="1" l="1"/>
  <c r="O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H2889" i="1" l="1"/>
  <c r="L83" i="1"/>
  <c r="O83" i="1" s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Z2891" i="1"/>
  <c r="AA2891" i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O85" i="1" l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H2892" i="1"/>
  <c r="A2893" i="1"/>
  <c r="Q2893" i="1" s="1"/>
  <c r="R2893" i="1" s="1"/>
  <c r="S2891" i="1"/>
  <c r="Y2891" i="1"/>
  <c r="H2893" i="1" l="1"/>
  <c r="L87" i="1"/>
  <c r="O87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L89" i="1" l="1"/>
  <c r="O89" i="1" s="1"/>
  <c r="H2895" i="1"/>
  <c r="AA2896" i="1"/>
  <c r="Z2896" i="1"/>
  <c r="G89" i="1"/>
  <c r="E91" i="1"/>
  <c r="F91" i="1"/>
  <c r="D90" i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L90" i="1" l="1"/>
  <c r="O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M97" i="1"/>
  <c r="Z2901" i="1"/>
  <c r="AA2901" i="1"/>
  <c r="F96" i="1"/>
  <c r="E96" i="1"/>
  <c r="D95" i="1"/>
  <c r="L95" i="1" s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O95" i="1" l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H2904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Y344" i="1"/>
  <c r="AA2906" i="1" l="1"/>
  <c r="Z2906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L100" i="1" l="1"/>
  <c r="O100" i="1" s="1"/>
  <c r="U102" i="1"/>
  <c r="W102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H2907" i="1"/>
  <c r="A2908" i="1"/>
  <c r="Q2908" i="1" s="1"/>
  <c r="R2908" i="1" s="1"/>
  <c r="Y2906" i="1"/>
  <c r="S2906" i="1"/>
  <c r="Z2909" i="1" l="1"/>
  <c r="AA2909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N103" i="1" l="1"/>
  <c r="N104" i="1" s="1"/>
  <c r="N105" i="1" s="1"/>
  <c r="N106" i="1" s="1"/>
  <c r="AA2910" i="1"/>
  <c r="Z2910" i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H2909" i="1"/>
  <c r="A2910" i="1"/>
  <c r="Q2910" i="1" s="1"/>
  <c r="R2910" i="1" s="1"/>
  <c r="S2908" i="1"/>
  <c r="Y2908" i="1"/>
  <c r="O103" i="1" l="1"/>
  <c r="O104" i="1"/>
  <c r="Z2911" i="1"/>
  <c r="AA2911" i="1"/>
  <c r="F106" i="1"/>
  <c r="E106" i="1"/>
  <c r="G104" i="1"/>
  <c r="D105" i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L105" i="1" l="1"/>
  <c r="O105" i="1" s="1"/>
  <c r="AA2912" i="1"/>
  <c r="Z2912" i="1"/>
  <c r="E107" i="1"/>
  <c r="F107" i="1"/>
  <c r="G105" i="1"/>
  <c r="U107" i="1"/>
  <c r="W107" i="1" s="1"/>
  <c r="D106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AA2916" i="1"/>
  <c r="Z2916" i="1"/>
  <c r="E111" i="1"/>
  <c r="F111" i="1"/>
  <c r="G109" i="1"/>
  <c r="U111" i="1"/>
  <c r="W111" i="1" s="1"/>
  <c r="D110" i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L110" i="1" l="1"/>
  <c r="O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G112" i="1"/>
  <c r="H2918" i="1"/>
  <c r="A2919" i="1"/>
  <c r="Q2919" i="1" s="1"/>
  <c r="R2919" i="1" s="1"/>
  <c r="S2917" i="1"/>
  <c r="Y2917" i="1"/>
  <c r="L113" i="1" l="1"/>
  <c r="O113" i="1" s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Z2921" i="1"/>
  <c r="AA2921" i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O115" i="1" l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H2924" i="1"/>
  <c r="A2925" i="1"/>
  <c r="Q2925" i="1" s="1"/>
  <c r="R2925" i="1" s="1"/>
  <c r="Y2923" i="1"/>
  <c r="S2923" i="1"/>
  <c r="O119" i="1" l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L125" i="1" l="1"/>
  <c r="O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AA2935" i="1"/>
  <c r="Z2935" i="1"/>
  <c r="F130" i="1"/>
  <c r="E130" i="1"/>
  <c r="G128" i="1"/>
  <c r="D129" i="1"/>
  <c r="L129" i="1" s="1"/>
  <c r="J131" i="1"/>
  <c r="K131" i="1" s="1"/>
  <c r="U131" i="1" s="1"/>
  <c r="W131" i="1" s="1"/>
  <c r="I132" i="1"/>
  <c r="U130" i="1"/>
  <c r="W130" i="1" s="1"/>
  <c r="H2934" i="1"/>
  <c r="A2935" i="1"/>
  <c r="Q2935" i="1" s="1"/>
  <c r="R2935" i="1" s="1"/>
  <c r="S2933" i="1"/>
  <c r="Z2936" i="1" l="1"/>
  <c r="AA2936" i="1"/>
  <c r="F131" i="1"/>
  <c r="E131" i="1"/>
  <c r="G129" i="1"/>
  <c r="J132" i="1"/>
  <c r="K132" i="1" s="1"/>
  <c r="I133" i="1"/>
  <c r="D130" i="1"/>
  <c r="L130" i="1" s="1"/>
  <c r="M130" i="1"/>
  <c r="O129" i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H2937" i="1" l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A2938" i="1"/>
  <c r="Q2938" i="1" s="1"/>
  <c r="R2938" i="1" s="1"/>
  <c r="Y2936" i="1"/>
  <c r="S2936" i="1"/>
  <c r="AA2939" i="1" l="1"/>
  <c r="Z2939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H2938" i="1"/>
  <c r="Y2937" i="1"/>
  <c r="S2937" i="1"/>
  <c r="A2939" i="1"/>
  <c r="Q2939" i="1" s="1"/>
  <c r="R2939" i="1" s="1"/>
  <c r="L133" i="1" l="1"/>
  <c r="O133" i="1" s="1"/>
  <c r="Z2940" i="1"/>
  <c r="AA2940" i="1"/>
  <c r="F135" i="1"/>
  <c r="E135" i="1"/>
  <c r="G133" i="1"/>
  <c r="D134" i="1"/>
  <c r="L134" i="1" s="1"/>
  <c r="U135" i="1"/>
  <c r="W135" i="1" s="1"/>
  <c r="I137" i="1"/>
  <c r="J136" i="1"/>
  <c r="K136" i="1" s="1"/>
  <c r="H2939" i="1"/>
  <c r="A2940" i="1"/>
  <c r="Q2940" i="1" s="1"/>
  <c r="R2940" i="1" s="1"/>
  <c r="S2938" i="1"/>
  <c r="Y2938" i="1"/>
  <c r="M134" i="1" l="1"/>
  <c r="M135" i="1" s="1"/>
  <c r="M136" i="1" s="1"/>
  <c r="M137" i="1" s="1"/>
  <c r="AA2941" i="1"/>
  <c r="Z2941" i="1"/>
  <c r="E136" i="1"/>
  <c r="F136" i="1"/>
  <c r="G134" i="1"/>
  <c r="D135" i="1"/>
  <c r="U136" i="1"/>
  <c r="W136" i="1" s="1"/>
  <c r="I138" i="1"/>
  <c r="J137" i="1"/>
  <c r="K137" i="1" s="1"/>
  <c r="H2940" i="1"/>
  <c r="A2941" i="1"/>
  <c r="Q2941" i="1" s="1"/>
  <c r="R2941" i="1" s="1"/>
  <c r="Y2939" i="1"/>
  <c r="S2939" i="1"/>
  <c r="N134" i="1" l="1"/>
  <c r="N135" i="1" s="1"/>
  <c r="N136" i="1" s="1"/>
  <c r="N137" i="1" s="1"/>
  <c r="N138" i="1" s="1"/>
  <c r="L135" i="1"/>
  <c r="Z2942" i="1"/>
  <c r="AA2942" i="1"/>
  <c r="F137" i="1"/>
  <c r="E137" i="1"/>
  <c r="G135" i="1"/>
  <c r="U137" i="1"/>
  <c r="W137" i="1" s="1"/>
  <c r="D136" i="1"/>
  <c r="M138" i="1"/>
  <c r="J138" i="1"/>
  <c r="K138" i="1" s="1"/>
  <c r="I139" i="1"/>
  <c r="H2941" i="1"/>
  <c r="Y2940" i="1"/>
  <c r="S2940" i="1"/>
  <c r="A2942" i="1"/>
  <c r="Q2942" i="1" s="1"/>
  <c r="R2942" i="1" s="1"/>
  <c r="O135" i="1" l="1"/>
  <c r="O134" i="1"/>
  <c r="L136" i="1"/>
  <c r="O136" i="1" s="1"/>
  <c r="AA2943" i="1"/>
  <c r="Z2943" i="1"/>
  <c r="E138" i="1"/>
  <c r="F138" i="1"/>
  <c r="G136" i="1"/>
  <c r="I140" i="1"/>
  <c r="J139" i="1"/>
  <c r="K139" i="1" s="1"/>
  <c r="N139" i="1"/>
  <c r="M139" i="1"/>
  <c r="D137" i="1"/>
  <c r="U138" i="1"/>
  <c r="W138" i="1" s="1"/>
  <c r="H2942" i="1"/>
  <c r="A2943" i="1"/>
  <c r="Q2943" i="1" s="1"/>
  <c r="R2943" i="1" s="1"/>
  <c r="S2941" i="1"/>
  <c r="Y2941" i="1"/>
  <c r="L137" i="1" l="1"/>
  <c r="O137" i="1" s="1"/>
  <c r="Z2944" i="1"/>
  <c r="AA2944" i="1"/>
  <c r="F139" i="1"/>
  <c r="E139" i="1"/>
  <c r="G137" i="1"/>
  <c r="D138" i="1"/>
  <c r="L138" i="1" s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O138" i="1" l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AA2947" i="1"/>
  <c r="Z2947" i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H2946" i="1"/>
  <c r="A2947" i="1"/>
  <c r="Q2947" i="1" s="1"/>
  <c r="R2947" i="1" s="1"/>
  <c r="S2945" i="1"/>
  <c r="Y2945" i="1"/>
  <c r="O141" i="1" l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A2949" i="1"/>
  <c r="Q2949" i="1" s="1"/>
  <c r="R2949" i="1" s="1"/>
  <c r="S2947" i="1"/>
  <c r="Y2947" i="1"/>
  <c r="L143" i="1" l="1"/>
  <c r="O143" i="1" s="1"/>
  <c r="H2949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AA2955" i="1"/>
  <c r="Z2955" i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O149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AA2957" i="1"/>
  <c r="Z2957" i="1"/>
  <c r="E152" i="1"/>
  <c r="F152" i="1"/>
  <c r="U152" i="1"/>
  <c r="W152" i="1" s="1"/>
  <c r="D151" i="1"/>
  <c r="L151" i="1" s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O151" i="1" l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Z2965" i="1"/>
  <c r="AA2965" i="1"/>
  <c r="E160" i="1"/>
  <c r="F160" i="1"/>
  <c r="G158" i="1"/>
  <c r="J161" i="1"/>
  <c r="K161" i="1" s="1"/>
  <c r="I162" i="1"/>
  <c r="N161" i="1"/>
  <c r="D159" i="1"/>
  <c r="U160" i="1"/>
  <c r="W160" i="1" s="1"/>
  <c r="H2964" i="1"/>
  <c r="A2965" i="1"/>
  <c r="Q2965" i="1" s="1"/>
  <c r="R2965" i="1" s="1"/>
  <c r="L159" i="1" l="1"/>
  <c r="O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U162" i="1" l="1"/>
  <c r="W162" i="1" s="1"/>
  <c r="Z2967" i="1"/>
  <c r="AA2967" i="1"/>
  <c r="F162" i="1"/>
  <c r="E162" i="1"/>
  <c r="G160" i="1"/>
  <c r="D161" i="1"/>
  <c r="L161" i="1" s="1"/>
  <c r="J163" i="1"/>
  <c r="K163" i="1" s="1"/>
  <c r="I164" i="1"/>
  <c r="M161" i="1"/>
  <c r="O160" i="1"/>
  <c r="H2966" i="1"/>
  <c r="A2967" i="1"/>
  <c r="Q2967" i="1" s="1"/>
  <c r="R2967" i="1" s="1"/>
  <c r="S2965" i="1"/>
  <c r="H2967" i="1" l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2968" i="1"/>
  <c r="Q2968" i="1" s="1"/>
  <c r="R2968" i="1" s="1"/>
  <c r="S2966" i="1"/>
  <c r="Y2966" i="1"/>
  <c r="Z2969" i="1" l="1"/>
  <c r="AA2969" i="1"/>
  <c r="F164" i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AA2970" i="1" l="1"/>
  <c r="Z2970" i="1"/>
  <c r="E165" i="1"/>
  <c r="F165" i="1"/>
  <c r="G163" i="1"/>
  <c r="U165" i="1"/>
  <c r="W165" i="1" s="1"/>
  <c r="D164" i="1"/>
  <c r="O163" i="1"/>
  <c r="I167" i="1"/>
  <c r="J166" i="1"/>
  <c r="K166" i="1" s="1"/>
  <c r="O162" i="1"/>
  <c r="H2969" i="1"/>
  <c r="A2970" i="1"/>
  <c r="Q2970" i="1" s="1"/>
  <c r="R2970" i="1" s="1"/>
  <c r="Y2968" i="1"/>
  <c r="S2968" i="1"/>
  <c r="L164" i="1" l="1"/>
  <c r="O164" i="1" s="1"/>
  <c r="Z2971" i="1"/>
  <c r="AA2971" i="1"/>
  <c r="F166" i="1"/>
  <c r="E166" i="1"/>
  <c r="G164" i="1"/>
  <c r="Y162" i="1"/>
  <c r="J167" i="1"/>
  <c r="K167" i="1" s="1"/>
  <c r="I168" i="1"/>
  <c r="D165" i="1"/>
  <c r="L165" i="1" s="1"/>
  <c r="U166" i="1"/>
  <c r="W166" i="1" s="1"/>
  <c r="H2970" i="1"/>
  <c r="Y2969" i="1"/>
  <c r="S2969" i="1"/>
  <c r="A2971" i="1"/>
  <c r="Q2971" i="1" s="1"/>
  <c r="R2971" i="1" s="1"/>
  <c r="M165" i="1" l="1"/>
  <c r="N165" i="1" s="1"/>
  <c r="N166" i="1" s="1"/>
  <c r="N167" i="1" s="1"/>
  <c r="N168" i="1" s="1"/>
  <c r="AA2972" i="1"/>
  <c r="Z2972" i="1"/>
  <c r="E167" i="1"/>
  <c r="F167" i="1"/>
  <c r="G165" i="1"/>
  <c r="D166" i="1"/>
  <c r="L166" i="1" s="1"/>
  <c r="J168" i="1"/>
  <c r="K168" i="1" s="1"/>
  <c r="I169" i="1"/>
  <c r="U167" i="1"/>
  <c r="W167" i="1" s="1"/>
  <c r="H2971" i="1"/>
  <c r="A2972" i="1"/>
  <c r="Q2972" i="1" s="1"/>
  <c r="R2972" i="1" s="1"/>
  <c r="Y2970" i="1"/>
  <c r="S2970" i="1"/>
  <c r="M166" i="1" l="1"/>
  <c r="M167" i="1" s="1"/>
  <c r="M168" i="1" s="1"/>
  <c r="M169" i="1" s="1"/>
  <c r="O166" i="1"/>
  <c r="O165" i="1"/>
  <c r="Z2973" i="1"/>
  <c r="AA2973" i="1"/>
  <c r="F168" i="1"/>
  <c r="E168" i="1"/>
  <c r="G166" i="1"/>
  <c r="U168" i="1"/>
  <c r="W168" i="1" s="1"/>
  <c r="J169" i="1"/>
  <c r="K169" i="1" s="1"/>
  <c r="I170" i="1"/>
  <c r="N169" i="1"/>
  <c r="D167" i="1"/>
  <c r="H2972" i="1"/>
  <c r="A2973" i="1"/>
  <c r="Q2973" i="1" s="1"/>
  <c r="R2973" i="1" s="1"/>
  <c r="Y2971" i="1"/>
  <c r="S2971" i="1"/>
  <c r="L167" i="1" l="1"/>
  <c r="O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Z2975" i="1"/>
  <c r="AA2975" i="1"/>
  <c r="F170" i="1"/>
  <c r="E170" i="1"/>
  <c r="G168" i="1"/>
  <c r="D169" i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H2975" i="1" l="1"/>
  <c r="L169" i="1"/>
  <c r="O169" i="1" s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H2977" i="1"/>
  <c r="AA2978" i="1"/>
  <c r="Z2978" i="1"/>
  <c r="E173" i="1"/>
  <c r="F173" i="1"/>
  <c r="G171" i="1"/>
  <c r="D172" i="1"/>
  <c r="L172" i="1" s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O172" i="1" l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AA2982" i="1"/>
  <c r="Z2982" i="1"/>
  <c r="E177" i="1"/>
  <c r="F177" i="1"/>
  <c r="G175" i="1"/>
  <c r="D176" i="1"/>
  <c r="L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O176" i="1" l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AA2986" i="1"/>
  <c r="Z2986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O180" i="1" l="1"/>
  <c r="Z2987" i="1"/>
  <c r="AA2987" i="1"/>
  <c r="F182" i="1"/>
  <c r="E182" i="1"/>
  <c r="G180" i="1"/>
  <c r="M183" i="1"/>
  <c r="I184" i="1"/>
  <c r="J183" i="1"/>
  <c r="K183" i="1" s="1"/>
  <c r="N183" i="1"/>
  <c r="D181" i="1"/>
  <c r="L181" i="1" s="1"/>
  <c r="U182" i="1"/>
  <c r="W182" i="1" s="1"/>
  <c r="H2986" i="1"/>
  <c r="A2987" i="1"/>
  <c r="Q2987" i="1" s="1"/>
  <c r="R2987" i="1" s="1"/>
  <c r="S2985" i="1"/>
  <c r="Y2985" i="1"/>
  <c r="O181" i="1" l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L187" i="1" l="1"/>
  <c r="O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AA2997" i="1" l="1"/>
  <c r="Z2997" i="1"/>
  <c r="F192" i="1"/>
  <c r="E192" i="1"/>
  <c r="G190" i="1"/>
  <c r="M191" i="1"/>
  <c r="M192" i="1" s="1"/>
  <c r="O190" i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U193" i="1"/>
  <c r="W193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AA2999" i="1" l="1"/>
  <c r="Z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H2998" i="1"/>
  <c r="A2999" i="1"/>
  <c r="Q2999" i="1" s="1"/>
  <c r="R2999" i="1" s="1"/>
  <c r="Y2997" i="1"/>
  <c r="S2997" i="1"/>
  <c r="Z3000" i="1" l="1"/>
  <c r="AA3000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H2999" i="1"/>
  <c r="Y2998" i="1"/>
  <c r="S2998" i="1"/>
  <c r="A3000" i="1"/>
  <c r="Q3000" i="1" s="1"/>
  <c r="R3000" i="1" s="1"/>
  <c r="M195" i="1" l="1"/>
  <c r="M196" i="1" s="1"/>
  <c r="M197" i="1" s="1"/>
  <c r="AA3001" i="1"/>
  <c r="Z3001" i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H3000" i="1"/>
  <c r="Y2999" i="1"/>
  <c r="S2999" i="1"/>
  <c r="A3001" i="1"/>
  <c r="Q3001" i="1" s="1"/>
  <c r="R3001" i="1" s="1"/>
  <c r="N195" i="1" l="1"/>
  <c r="N196" i="1" s="1"/>
  <c r="N197" i="1" s="1"/>
  <c r="N198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D196" i="1"/>
  <c r="H3001" i="1"/>
  <c r="S3000" i="1"/>
  <c r="Y3000" i="1"/>
  <c r="A3002" i="1"/>
  <c r="Q3002" i="1" s="1"/>
  <c r="R3002" i="1" s="1"/>
  <c r="L196" i="1" l="1"/>
  <c r="O196" i="1" s="1"/>
  <c r="O195" i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AA3005" i="1"/>
  <c r="Z3005" i="1"/>
  <c r="E200" i="1"/>
  <c r="F200" i="1"/>
  <c r="G198" i="1"/>
  <c r="D199" i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L199" i="1" l="1"/>
  <c r="O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AA3013" i="1"/>
  <c r="Z3013" i="1"/>
  <c r="G206" i="1"/>
  <c r="E208" i="1"/>
  <c r="F208" i="1"/>
  <c r="U208" i="1"/>
  <c r="W208" i="1" s="1"/>
  <c r="D207" i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L207" i="1" l="1"/>
  <c r="O207" i="1" s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L216" i="1" l="1"/>
  <c r="O216" i="1" s="1"/>
  <c r="AA3023" i="1"/>
  <c r="Z3023" i="1"/>
  <c r="R3022" i="1"/>
  <c r="F218" i="1"/>
  <c r="E218" i="1"/>
  <c r="D217" i="1"/>
  <c r="L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O217" i="1" l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U223" i="1" l="1"/>
  <c r="W223" i="1" s="1"/>
  <c r="Z3028" i="1"/>
  <c r="AA3028" i="1"/>
  <c r="F223" i="1"/>
  <c r="E223" i="1"/>
  <c r="G221" i="1"/>
  <c r="M222" i="1"/>
  <c r="O221" i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H3028" i="1"/>
  <c r="A3029" i="1"/>
  <c r="Q3029" i="1" s="1"/>
  <c r="R3029" i="1" s="1"/>
  <c r="Y3027" i="1"/>
  <c r="S3027" i="1"/>
  <c r="Z3030" i="1" l="1"/>
  <c r="AA3030" i="1"/>
  <c r="F225" i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AA3031" i="1" l="1"/>
  <c r="M227" i="1"/>
  <c r="Z3031" i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H3030" i="1"/>
  <c r="A3031" i="1"/>
  <c r="Q3031" i="1" s="1"/>
  <c r="R3031" i="1" s="1"/>
  <c r="Y3029" i="1"/>
  <c r="S3029" i="1"/>
  <c r="L225" i="1" l="1"/>
  <c r="O225" i="1" s="1"/>
  <c r="Z3032" i="1"/>
  <c r="AA3032" i="1"/>
  <c r="F227" i="1"/>
  <c r="E227" i="1"/>
  <c r="Y223" i="1"/>
  <c r="G225" i="1"/>
  <c r="D226" i="1"/>
  <c r="U227" i="1"/>
  <c r="W227" i="1" s="1"/>
  <c r="J228" i="1"/>
  <c r="K228" i="1" s="1"/>
  <c r="I229" i="1"/>
  <c r="H3031" i="1"/>
  <c r="Y3030" i="1"/>
  <c r="S3030" i="1"/>
  <c r="A3032" i="1"/>
  <c r="Q3032" i="1" s="1"/>
  <c r="R3032" i="1" s="1"/>
  <c r="L226" i="1" l="1"/>
  <c r="O226" i="1" s="1"/>
  <c r="AA3033" i="1"/>
  <c r="Z3033" i="1"/>
  <c r="E228" i="1"/>
  <c r="F228" i="1"/>
  <c r="G226" i="1"/>
  <c r="U228" i="1"/>
  <c r="W228" i="1" s="1"/>
  <c r="D227" i="1"/>
  <c r="L227" i="1" s="1"/>
  <c r="I230" i="1"/>
  <c r="J229" i="1"/>
  <c r="K229" i="1" s="1"/>
  <c r="H3032" i="1"/>
  <c r="Y3031" i="1"/>
  <c r="S3031" i="1"/>
  <c r="A3033" i="1"/>
  <c r="Q3033" i="1" s="1"/>
  <c r="R3033" i="1" s="1"/>
  <c r="O227" i="1" l="1"/>
  <c r="M228" i="1"/>
  <c r="Z3034" i="1"/>
  <c r="AA3034" i="1"/>
  <c r="F229" i="1"/>
  <c r="E229" i="1"/>
  <c r="G227" i="1"/>
  <c r="U229" i="1"/>
  <c r="W229" i="1" s="1"/>
  <c r="I231" i="1"/>
  <c r="J230" i="1"/>
  <c r="K230" i="1" s="1"/>
  <c r="D228" i="1"/>
  <c r="L228" i="1" s="1"/>
  <c r="H3033" i="1"/>
  <c r="Y3032" i="1"/>
  <c r="S3032" i="1"/>
  <c r="A3034" i="1"/>
  <c r="Q3034" i="1" s="1"/>
  <c r="R3034" i="1" s="1"/>
  <c r="M229" i="1" l="1"/>
  <c r="M230" i="1" s="1"/>
  <c r="M231" i="1" s="1"/>
  <c r="N228" i="1"/>
  <c r="N229" i="1" s="1"/>
  <c r="N230" i="1" s="1"/>
  <c r="N231" i="1" s="1"/>
  <c r="AA3035" i="1"/>
  <c r="Z3035" i="1"/>
  <c r="E230" i="1"/>
  <c r="F230" i="1"/>
  <c r="G228" i="1"/>
  <c r="U230" i="1"/>
  <c r="W230" i="1" s="1"/>
  <c r="I232" i="1"/>
  <c r="J231" i="1"/>
  <c r="K231" i="1" s="1"/>
  <c r="D229" i="1"/>
  <c r="L229" i="1" s="1"/>
  <c r="H3034" i="1"/>
  <c r="A3035" i="1"/>
  <c r="Q3035" i="1" s="1"/>
  <c r="R3035" i="1" s="1"/>
  <c r="Y3033" i="1"/>
  <c r="S3033" i="1"/>
  <c r="O229" i="1" l="1"/>
  <c r="O228" i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L231" i="1" l="1"/>
  <c r="O231" i="1" s="1"/>
  <c r="Z3038" i="1"/>
  <c r="AA3038" i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O232" i="1" l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AA3047" i="1"/>
  <c r="Z3047" i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O241" i="1" l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AA3051" i="1"/>
  <c r="Z3051" i="1"/>
  <c r="E246" i="1"/>
  <c r="F246" i="1"/>
  <c r="G244" i="1"/>
  <c r="D245" i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L245" i="1" l="1"/>
  <c r="O245" i="1" s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Z3056" i="1"/>
  <c r="AA3056" i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O250" i="1" l="1"/>
  <c r="AA3057" i="1"/>
  <c r="Z3057" i="1"/>
  <c r="G250" i="1"/>
  <c r="E252" i="1"/>
  <c r="F252" i="1"/>
  <c r="U252" i="1"/>
  <c r="W252" i="1" s="1"/>
  <c r="D251" i="1"/>
  <c r="J253" i="1"/>
  <c r="K253" i="1" s="1"/>
  <c r="I254" i="1"/>
  <c r="N253" i="1"/>
  <c r="H3056" i="1"/>
  <c r="A3057" i="1"/>
  <c r="Q3057" i="1" s="1"/>
  <c r="R3057" i="1" s="1"/>
  <c r="L251" i="1" l="1"/>
  <c r="O251" i="1" s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AA3059" i="1" l="1"/>
  <c r="Z3059" i="1"/>
  <c r="E254" i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H3058" i="1"/>
  <c r="Y498" i="1"/>
  <c r="Y3057" i="1"/>
  <c r="S3057" i="1"/>
  <c r="A3059" i="1"/>
  <c r="Q3059" i="1" s="1"/>
  <c r="R3059" i="1" s="1"/>
  <c r="L253" i="1" l="1"/>
  <c r="O253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O254" i="1" l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H3061" i="1"/>
  <c r="A3062" i="1"/>
  <c r="Q3062" i="1" s="1"/>
  <c r="R3062" i="1" s="1"/>
  <c r="S3060" i="1"/>
  <c r="Y3060" i="1"/>
  <c r="AA3063" i="1" l="1"/>
  <c r="Z3063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H3063" i="1" l="1"/>
  <c r="Z3064" i="1"/>
  <c r="AA3064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S3062" i="1"/>
  <c r="Y3062" i="1"/>
  <c r="A3064" i="1"/>
  <c r="Q3064" i="1" s="1"/>
  <c r="R3064" i="1" s="1"/>
  <c r="L258" i="1" l="1"/>
  <c r="O258" i="1" s="1"/>
  <c r="AA3065" i="1"/>
  <c r="Z3065" i="1"/>
  <c r="F260" i="1"/>
  <c r="E260" i="1"/>
  <c r="G258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H3065" i="1"/>
  <c r="Z3066" i="1"/>
  <c r="AA3066" i="1"/>
  <c r="E261" i="1"/>
  <c r="F261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L264" i="1" l="1"/>
  <c r="O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H3073" i="1"/>
  <c r="A3074" i="1"/>
  <c r="Q3074" i="1" s="1"/>
  <c r="R3074" i="1" s="1"/>
  <c r="S3072" i="1"/>
  <c r="Y3072" i="1"/>
  <c r="L268" i="1" l="1"/>
  <c r="O268" i="1" s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L269" i="1" l="1"/>
  <c r="O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AA3077" i="1"/>
  <c r="Z3077" i="1"/>
  <c r="F272" i="1"/>
  <c r="E272" i="1"/>
  <c r="G270" i="1"/>
  <c r="D271" i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L271" i="1" l="1"/>
  <c r="O271" i="1" s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L275" i="1" l="1"/>
  <c r="O275" i="1" s="1"/>
  <c r="H3081" i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L276" i="1" l="1"/>
  <c r="O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L278" i="1" l="1"/>
  <c r="O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L279" i="1" l="1"/>
  <c r="O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H3087" i="1"/>
  <c r="S3086" i="1"/>
  <c r="A3088" i="1"/>
  <c r="Q3088" i="1" s="1"/>
  <c r="R3088" i="1" s="1"/>
  <c r="L282" i="1" l="1"/>
  <c r="O282" i="1" s="1"/>
  <c r="U284" i="1"/>
  <c r="W284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H3090" i="1"/>
  <c r="A3091" i="1"/>
  <c r="Q3091" i="1" s="1"/>
  <c r="R3091" i="1" s="1"/>
  <c r="S3089" i="1"/>
  <c r="Y3089" i="1"/>
  <c r="N285" i="1" l="1"/>
  <c r="N286" i="1" s="1"/>
  <c r="N287" i="1" s="1"/>
  <c r="N288" i="1" s="1"/>
  <c r="H3091" i="1"/>
  <c r="Z3092" i="1"/>
  <c r="AA3092" i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Y3090" i="1"/>
  <c r="S3090" i="1"/>
  <c r="A3092" i="1"/>
  <c r="Q3092" i="1" s="1"/>
  <c r="R3092" i="1" s="1"/>
  <c r="O285" i="1" l="1"/>
  <c r="O286" i="1"/>
  <c r="AA3093" i="1"/>
  <c r="Z3093" i="1"/>
  <c r="G286" i="1"/>
  <c r="F288" i="1"/>
  <c r="E288" i="1"/>
  <c r="D287" i="1"/>
  <c r="I290" i="1"/>
  <c r="J289" i="1"/>
  <c r="K289" i="1" s="1"/>
  <c r="M289" i="1"/>
  <c r="N289" i="1"/>
  <c r="U288" i="1"/>
  <c r="W288" i="1" s="1"/>
  <c r="S285" i="1"/>
  <c r="H3092" i="1"/>
  <c r="S3091" i="1"/>
  <c r="Y3091" i="1"/>
  <c r="A3093" i="1"/>
  <c r="Q3093" i="1" s="1"/>
  <c r="R3093" i="1" s="1"/>
  <c r="L287" i="1" l="1"/>
  <c r="O287" i="1" s="1"/>
  <c r="AA3094" i="1"/>
  <c r="M290" i="1"/>
  <c r="Z3094" i="1"/>
  <c r="E289" i="1"/>
  <c r="F289" i="1"/>
  <c r="G287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L288" i="1" l="1"/>
  <c r="O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L289" i="1" l="1"/>
  <c r="O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AA3097" i="1"/>
  <c r="Z3097" i="1"/>
  <c r="F292" i="1"/>
  <c r="E292" i="1"/>
  <c r="M293" i="1"/>
  <c r="G290" i="1"/>
  <c r="D291" i="1"/>
  <c r="L291" i="1" s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O291" i="1" l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L293" i="1" l="1"/>
  <c r="O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AA3101" i="1"/>
  <c r="Z3101" i="1"/>
  <c r="F296" i="1"/>
  <c r="E296" i="1"/>
  <c r="G294" i="1"/>
  <c r="D295" i="1"/>
  <c r="L295" i="1" s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O295" i="1" l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L296" i="1" l="1"/>
  <c r="O296" i="1" s="1"/>
  <c r="AA3103" i="1"/>
  <c r="Z3103" i="1"/>
  <c r="F298" i="1"/>
  <c r="E298" i="1"/>
  <c r="U298" i="1"/>
  <c r="W298" i="1" s="1"/>
  <c r="D297" i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L297" i="1" l="1"/>
  <c r="O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AA3105" i="1"/>
  <c r="Z3105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O299" i="1" l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L304" i="1" l="1"/>
  <c r="O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L305" i="1" l="1"/>
  <c r="O305" i="1" s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U313" i="1" l="1"/>
  <c r="W313" i="1" s="1"/>
  <c r="AA3118" i="1"/>
  <c r="Z3118" i="1"/>
  <c r="F313" i="1"/>
  <c r="E313" i="1"/>
  <c r="G311" i="1"/>
  <c r="M312" i="1"/>
  <c r="O311" i="1"/>
  <c r="D312" i="1"/>
  <c r="L312" i="1" s="1"/>
  <c r="I315" i="1"/>
  <c r="J314" i="1"/>
  <c r="K314" i="1" s="1"/>
  <c r="H3117" i="1"/>
  <c r="A3118" i="1"/>
  <c r="Q3118" i="1" s="1"/>
  <c r="R3118" i="1" s="1"/>
  <c r="Z3119" i="1" l="1"/>
  <c r="AA3119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H3118" i="1"/>
  <c r="S3117" i="1"/>
  <c r="A3119" i="1"/>
  <c r="Q3119" i="1" s="1"/>
  <c r="R3119" i="1" s="1"/>
  <c r="AA3120" i="1" l="1"/>
  <c r="Z3120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H3119" i="1"/>
  <c r="A3120" i="1"/>
  <c r="Q3120" i="1" s="1"/>
  <c r="R3120" i="1" s="1"/>
  <c r="M315" i="1" l="1"/>
  <c r="M316" i="1" s="1"/>
  <c r="M317" i="1" s="1"/>
  <c r="Z3121" i="1"/>
  <c r="AA3121" i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H3120" i="1"/>
  <c r="A3121" i="1"/>
  <c r="Q3121" i="1" s="1"/>
  <c r="R3121" i="1" s="1"/>
  <c r="Y3119" i="1"/>
  <c r="S3119" i="1"/>
  <c r="N315" i="1" l="1"/>
  <c r="N316" i="1" s="1"/>
  <c r="N317" i="1" s="1"/>
  <c r="N318" i="1" s="1"/>
  <c r="AA3122" i="1"/>
  <c r="Z3122" i="1"/>
  <c r="E317" i="1"/>
  <c r="F317" i="1"/>
  <c r="G315" i="1"/>
  <c r="M318" i="1"/>
  <c r="J318" i="1"/>
  <c r="K318" i="1" s="1"/>
  <c r="I319" i="1"/>
  <c r="U317" i="1"/>
  <c r="W317" i="1" s="1"/>
  <c r="D316" i="1"/>
  <c r="L316" i="1" s="1"/>
  <c r="H3121" i="1"/>
  <c r="Y3120" i="1"/>
  <c r="S3120" i="1"/>
  <c r="A3122" i="1"/>
  <c r="Q3122" i="1" s="1"/>
  <c r="R3122" i="1" s="1"/>
  <c r="Y561" i="1"/>
  <c r="O316" i="1" l="1"/>
  <c r="O315" i="1"/>
  <c r="Z3123" i="1"/>
  <c r="AA3123" i="1"/>
  <c r="F318" i="1"/>
  <c r="E318" i="1"/>
  <c r="Y313" i="1"/>
  <c r="G316" i="1"/>
  <c r="D317" i="1"/>
  <c r="S316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L317" i="1" l="1"/>
  <c r="O317" i="1" s="1"/>
  <c r="AA3124" i="1"/>
  <c r="Z3124" i="1"/>
  <c r="E319" i="1"/>
  <c r="F319" i="1"/>
  <c r="G317" i="1"/>
  <c r="J320" i="1"/>
  <c r="K320" i="1" s="1"/>
  <c r="I321" i="1"/>
  <c r="N320" i="1"/>
  <c r="D318" i="1"/>
  <c r="U319" i="1"/>
  <c r="W319" i="1" s="1"/>
  <c r="M320" i="1"/>
  <c r="H3123" i="1"/>
  <c r="A3124" i="1"/>
  <c r="Q3124" i="1" s="1"/>
  <c r="R3124" i="1" s="1"/>
  <c r="Y3122" i="1"/>
  <c r="S3122" i="1"/>
  <c r="L318" i="1" l="1"/>
  <c r="O318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L319" i="1" l="1"/>
  <c r="O319" i="1" s="1"/>
  <c r="AA3126" i="1"/>
  <c r="Z3126" i="1"/>
  <c r="G319" i="1"/>
  <c r="E321" i="1"/>
  <c r="F321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L320" i="1" l="1"/>
  <c r="O320" i="1" s="1"/>
  <c r="Z3127" i="1"/>
  <c r="AA3127" i="1"/>
  <c r="M323" i="1"/>
  <c r="F322" i="1"/>
  <c r="E322" i="1"/>
  <c r="G320" i="1"/>
  <c r="D321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L324" i="1" l="1"/>
  <c r="O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L325" i="1" l="1"/>
  <c r="O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AA3136" i="1"/>
  <c r="Z3136" i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O330" i="1" l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L331" i="1" l="1"/>
  <c r="O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L332" i="1" l="1"/>
  <c r="O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Z3141" i="1"/>
  <c r="AA3141" i="1"/>
  <c r="F336" i="1"/>
  <c r="E336" i="1"/>
  <c r="G334" i="1"/>
  <c r="D335" i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L335" i="1" l="1"/>
  <c r="O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Z3143" i="1"/>
  <c r="AA3143" i="1"/>
  <c r="F338" i="1"/>
  <c r="E338" i="1"/>
  <c r="G336" i="1"/>
  <c r="D337" i="1"/>
  <c r="L337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O337" i="1" l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L338" i="1" l="1"/>
  <c r="O338" i="1" s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A3145" i="1"/>
  <c r="Q3145" i="1" s="1"/>
  <c r="R3145" i="1" s="1"/>
  <c r="Y3143" i="1"/>
  <c r="S3143" i="1"/>
  <c r="L339" i="1" l="1"/>
  <c r="O339" i="1" s="1"/>
  <c r="AA3146" i="1"/>
  <c r="Z3146" i="1"/>
  <c r="E341" i="1"/>
  <c r="F341" i="1"/>
  <c r="G339" i="1"/>
  <c r="D340" i="1"/>
  <c r="L340" i="1" s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O340" i="1" l="1"/>
  <c r="AA3147" i="1"/>
  <c r="Z3147" i="1"/>
  <c r="R3146" i="1"/>
  <c r="F342" i="1"/>
  <c r="G340" i="1"/>
  <c r="E342" i="1"/>
  <c r="I344" i="1"/>
  <c r="J343" i="1"/>
  <c r="K343" i="1" s="1"/>
  <c r="U342" i="1"/>
  <c r="W342" i="1" s="1"/>
  <c r="D341" i="1"/>
  <c r="L341" i="1" s="1"/>
  <c r="H3146" i="1"/>
  <c r="A3147" i="1"/>
  <c r="Q3147" i="1" s="1"/>
  <c r="R3147" i="1" s="1"/>
  <c r="S3145" i="1"/>
  <c r="Y3145" i="1"/>
  <c r="U343" i="1" l="1"/>
  <c r="W343" i="1" s="1"/>
  <c r="Z3148" i="1"/>
  <c r="AA3148" i="1"/>
  <c r="F343" i="1"/>
  <c r="E343" i="1"/>
  <c r="G341" i="1"/>
  <c r="M342" i="1"/>
  <c r="O341" i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H3148" i="1"/>
  <c r="A3149" i="1"/>
  <c r="Q3149" i="1" s="1"/>
  <c r="R3149" i="1" s="1"/>
  <c r="Z3150" i="1" l="1"/>
  <c r="AA3150" i="1"/>
  <c r="F345" i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E346" i="1"/>
  <c r="F346" i="1"/>
  <c r="G344" i="1"/>
  <c r="D345" i="1"/>
  <c r="U346" i="1"/>
  <c r="W346" i="1" s="1"/>
  <c r="I348" i="1"/>
  <c r="J347" i="1"/>
  <c r="K347" i="1" s="1"/>
  <c r="O343" i="1"/>
  <c r="H3150" i="1"/>
  <c r="A3151" i="1"/>
  <c r="Q3151" i="1" s="1"/>
  <c r="R3151" i="1" s="1"/>
  <c r="Y3149" i="1"/>
  <c r="S3149" i="1"/>
  <c r="L345" i="1" l="1"/>
  <c r="O345" i="1" s="1"/>
  <c r="Z3152" i="1"/>
  <c r="AA3152" i="1"/>
  <c r="G345" i="1"/>
  <c r="F347" i="1"/>
  <c r="E347" i="1"/>
  <c r="I349" i="1"/>
  <c r="J348" i="1"/>
  <c r="K348" i="1" s="1"/>
  <c r="D346" i="1"/>
  <c r="L346" i="1" s="1"/>
  <c r="U347" i="1"/>
  <c r="W347" i="1" s="1"/>
  <c r="S345" i="1"/>
  <c r="H3151" i="1"/>
  <c r="A3152" i="1"/>
  <c r="Q3152" i="1" s="1"/>
  <c r="R3152" i="1" s="1"/>
  <c r="Y3150" i="1"/>
  <c r="S3150" i="1"/>
  <c r="O346" i="1" l="1"/>
  <c r="M347" i="1"/>
  <c r="AA3153" i="1"/>
  <c r="Z3153" i="1"/>
  <c r="G346" i="1"/>
  <c r="E348" i="1"/>
  <c r="F348" i="1"/>
  <c r="Y343" i="1"/>
  <c r="U348" i="1"/>
  <c r="W348" i="1" s="1"/>
  <c r="D347" i="1"/>
  <c r="L347" i="1" s="1"/>
  <c r="J349" i="1"/>
  <c r="K349" i="1" s="1"/>
  <c r="I350" i="1"/>
  <c r="H3152" i="1"/>
  <c r="Y592" i="1"/>
  <c r="Y3151" i="1"/>
  <c r="S3151" i="1"/>
  <c r="A3153" i="1"/>
  <c r="Q3153" i="1" s="1"/>
  <c r="R3153" i="1" s="1"/>
  <c r="N347" i="1" l="1"/>
  <c r="N348" i="1" s="1"/>
  <c r="N349" i="1" s="1"/>
  <c r="N350" i="1" s="1"/>
  <c r="M348" i="1"/>
  <c r="M349" i="1" s="1"/>
  <c r="M350" i="1" s="1"/>
  <c r="Z3154" i="1"/>
  <c r="AA3154" i="1"/>
  <c r="F349" i="1"/>
  <c r="E349" i="1"/>
  <c r="D348" i="1"/>
  <c r="L348" i="1" s="1"/>
  <c r="J350" i="1"/>
  <c r="K350" i="1" s="1"/>
  <c r="I351" i="1"/>
  <c r="U349" i="1"/>
  <c r="W349" i="1" s="1"/>
  <c r="G347" i="1"/>
  <c r="H3153" i="1"/>
  <c r="A3154" i="1"/>
  <c r="Q3154" i="1" s="1"/>
  <c r="R3154" i="1" s="1"/>
  <c r="S3152" i="1"/>
  <c r="Y3152" i="1"/>
  <c r="O348" i="1" l="1"/>
  <c r="O347" i="1"/>
  <c r="AA3155" i="1"/>
  <c r="Z3155" i="1"/>
  <c r="E350" i="1"/>
  <c r="F350" i="1"/>
  <c r="G348" i="1"/>
  <c r="I352" i="1"/>
  <c r="J351" i="1"/>
  <c r="K351" i="1" s="1"/>
  <c r="N351" i="1"/>
  <c r="U350" i="1"/>
  <c r="W350" i="1" s="1"/>
  <c r="M351" i="1"/>
  <c r="D349" i="1"/>
  <c r="H3154" i="1"/>
  <c r="A3155" i="1"/>
  <c r="Q3155" i="1" s="1"/>
  <c r="R3155" i="1" s="1"/>
  <c r="Y3153" i="1"/>
  <c r="S3153" i="1"/>
  <c r="L349" i="1" l="1"/>
  <c r="O349" i="1" s="1"/>
  <c r="Z3156" i="1"/>
  <c r="AA3156" i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O350" i="1" l="1"/>
  <c r="AA3157" i="1"/>
  <c r="Z3157" i="1"/>
  <c r="E352" i="1"/>
  <c r="F352" i="1"/>
  <c r="G350" i="1"/>
  <c r="U352" i="1"/>
  <c r="W352" i="1" s="1"/>
  <c r="D351" i="1"/>
  <c r="I354" i="1"/>
  <c r="M353" i="1"/>
  <c r="J353" i="1"/>
  <c r="K353" i="1" s="1"/>
  <c r="N353" i="1"/>
  <c r="H3156" i="1"/>
  <c r="Y3155" i="1"/>
  <c r="S3155" i="1"/>
  <c r="A3157" i="1"/>
  <c r="Q3157" i="1" s="1"/>
  <c r="R3157" i="1" s="1"/>
  <c r="L351" i="1" l="1"/>
  <c r="O351" i="1" s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D352" i="1"/>
  <c r="H3157" i="1"/>
  <c r="A3158" i="1"/>
  <c r="Q3158" i="1" s="1"/>
  <c r="R3158" i="1" s="1"/>
  <c r="S3156" i="1"/>
  <c r="Y3156" i="1"/>
  <c r="L352" i="1" l="1"/>
  <c r="O352" i="1" s="1"/>
  <c r="AA3159" i="1"/>
  <c r="Z3159" i="1"/>
  <c r="E354" i="1"/>
  <c r="F354" i="1"/>
  <c r="G352" i="1"/>
  <c r="I356" i="1"/>
  <c r="M355" i="1"/>
  <c r="J355" i="1"/>
  <c r="K355" i="1" s="1"/>
  <c r="N355" i="1"/>
  <c r="U354" i="1"/>
  <c r="W354" i="1" s="1"/>
  <c r="D353" i="1"/>
  <c r="H3158" i="1"/>
  <c r="Y3157" i="1"/>
  <c r="S3157" i="1"/>
  <c r="A3159" i="1"/>
  <c r="Q3159" i="1" s="1"/>
  <c r="R3159" i="1" s="1"/>
  <c r="L353" i="1" l="1"/>
  <c r="O353" i="1" s="1"/>
  <c r="Z3160" i="1"/>
  <c r="AA3160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O354" i="1" l="1"/>
  <c r="H3160" i="1"/>
  <c r="AA3161" i="1"/>
  <c r="Z3161" i="1"/>
  <c r="E356" i="1"/>
  <c r="F356" i="1"/>
  <c r="G354" i="1"/>
  <c r="D355" i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L355" i="1" l="1"/>
  <c r="O355" i="1" s="1"/>
  <c r="Z3162" i="1"/>
  <c r="AA3162" i="1"/>
  <c r="F357" i="1"/>
  <c r="E357" i="1"/>
  <c r="G355" i="1"/>
  <c r="J358" i="1"/>
  <c r="K358" i="1" s="1"/>
  <c r="M358" i="1"/>
  <c r="I359" i="1"/>
  <c r="N358" i="1"/>
  <c r="D356" i="1"/>
  <c r="U357" i="1"/>
  <c r="W357" i="1" s="1"/>
  <c r="H3161" i="1"/>
  <c r="Y3160" i="1"/>
  <c r="S3160" i="1"/>
  <c r="A3162" i="1"/>
  <c r="Q3162" i="1" s="1"/>
  <c r="R3162" i="1" s="1"/>
  <c r="L356" i="1" l="1"/>
  <c r="O356" i="1" s="1"/>
  <c r="AA3163" i="1"/>
  <c r="Z3163" i="1"/>
  <c r="E358" i="1"/>
  <c r="F358" i="1"/>
  <c r="G356" i="1"/>
  <c r="D357" i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L357" i="1" l="1"/>
  <c r="O357" i="1" s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D358" i="1"/>
  <c r="H3163" i="1"/>
  <c r="A3164" i="1"/>
  <c r="Q3164" i="1" s="1"/>
  <c r="R3164" i="1" s="1"/>
  <c r="S3162" i="1"/>
  <c r="Y3162" i="1"/>
  <c r="L358" i="1" l="1"/>
  <c r="O358" i="1" s="1"/>
  <c r="AA3165" i="1"/>
  <c r="Z3165" i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O359" i="1" l="1"/>
  <c r="Z3166" i="1"/>
  <c r="AA3166" i="1"/>
  <c r="F361" i="1"/>
  <c r="E361" i="1"/>
  <c r="G359" i="1"/>
  <c r="D360" i="1"/>
  <c r="U361" i="1"/>
  <c r="W361" i="1" s="1"/>
  <c r="I363" i="1"/>
  <c r="M362" i="1"/>
  <c r="J362" i="1"/>
  <c r="K362" i="1" s="1"/>
  <c r="N362" i="1"/>
  <c r="H3165" i="1"/>
  <c r="A3166" i="1"/>
  <c r="Q3166" i="1" s="1"/>
  <c r="R3166" i="1" s="1"/>
  <c r="S3164" i="1"/>
  <c r="Y3164" i="1"/>
  <c r="L360" i="1" l="1"/>
  <c r="O360" i="1" s="1"/>
  <c r="H3166" i="1"/>
  <c r="AA3167" i="1"/>
  <c r="Z3167" i="1"/>
  <c r="G360" i="1"/>
  <c r="E362" i="1"/>
  <c r="F362" i="1"/>
  <c r="U362" i="1"/>
  <c r="W362" i="1" s="1"/>
  <c r="D361" i="1"/>
  <c r="L361" i="1" s="1"/>
  <c r="J363" i="1"/>
  <c r="K363" i="1" s="1"/>
  <c r="M363" i="1"/>
  <c r="I364" i="1"/>
  <c r="N363" i="1"/>
  <c r="A3167" i="1"/>
  <c r="Q3167" i="1" s="1"/>
  <c r="R3167" i="1" s="1"/>
  <c r="Y3165" i="1"/>
  <c r="S3165" i="1"/>
  <c r="O361" i="1" l="1"/>
  <c r="Z3168" i="1"/>
  <c r="AA3168" i="1"/>
  <c r="F363" i="1"/>
  <c r="E363" i="1"/>
  <c r="G361" i="1"/>
  <c r="J364" i="1"/>
  <c r="K364" i="1" s="1"/>
  <c r="I365" i="1"/>
  <c r="M364" i="1"/>
  <c r="N364" i="1"/>
  <c r="U363" i="1"/>
  <c r="W363" i="1" s="1"/>
  <c r="D362" i="1"/>
  <c r="H3167" i="1"/>
  <c r="A3168" i="1"/>
  <c r="Q3168" i="1" s="1"/>
  <c r="R3168" i="1" s="1"/>
  <c r="Y3166" i="1"/>
  <c r="S3166" i="1"/>
  <c r="L362" i="1" l="1"/>
  <c r="O362" i="1" s="1"/>
  <c r="AA3169" i="1"/>
  <c r="Z3169" i="1"/>
  <c r="E364" i="1"/>
  <c r="F364" i="1"/>
  <c r="G362" i="1"/>
  <c r="D363" i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L363" i="1" l="1"/>
  <c r="O363" i="1" s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H3169" i="1"/>
  <c r="A3170" i="1"/>
  <c r="Q3170" i="1" s="1"/>
  <c r="R3170" i="1" s="1"/>
  <c r="Y3168" i="1"/>
  <c r="S3168" i="1"/>
  <c r="L364" i="1" l="1"/>
  <c r="O364" i="1" s="1"/>
  <c r="AA3171" i="1"/>
  <c r="Z3171" i="1"/>
  <c r="E366" i="1"/>
  <c r="F366" i="1"/>
  <c r="J367" i="1"/>
  <c r="K367" i="1" s="1"/>
  <c r="I368" i="1"/>
  <c r="M367" i="1"/>
  <c r="N367" i="1"/>
  <c r="U366" i="1"/>
  <c r="W366" i="1" s="1"/>
  <c r="D365" i="1"/>
  <c r="G364" i="1"/>
  <c r="H3170" i="1"/>
  <c r="Y3169" i="1"/>
  <c r="S3169" i="1"/>
  <c r="A3171" i="1"/>
  <c r="Q3171" i="1" s="1"/>
  <c r="R3171" i="1" s="1"/>
  <c r="L365" i="1" l="1"/>
  <c r="O365" i="1" s="1"/>
  <c r="Z3172" i="1"/>
  <c r="AA3172" i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H3171" i="1"/>
  <c r="Y3170" i="1"/>
  <c r="S3170" i="1"/>
  <c r="A3172" i="1"/>
  <c r="Q3172" i="1" s="1"/>
  <c r="R3172" i="1" s="1"/>
  <c r="O366" i="1" l="1"/>
  <c r="AA3173" i="1"/>
  <c r="Z3173" i="1"/>
  <c r="E368" i="1"/>
  <c r="F368" i="1"/>
  <c r="G366" i="1"/>
  <c r="D367" i="1"/>
  <c r="J369" i="1"/>
  <c r="K369" i="1" s="1"/>
  <c r="M369" i="1"/>
  <c r="I370" i="1"/>
  <c r="N369" i="1"/>
  <c r="U368" i="1"/>
  <c r="W368" i="1" s="1"/>
  <c r="H3172" i="1"/>
  <c r="A3173" i="1"/>
  <c r="Q3173" i="1" s="1"/>
  <c r="R3173" i="1" s="1"/>
  <c r="Y3171" i="1"/>
  <c r="S3171" i="1"/>
  <c r="L367" i="1" l="1"/>
  <c r="O367" i="1" s="1"/>
  <c r="G367" i="1"/>
  <c r="Z3174" i="1"/>
  <c r="AA3174" i="1"/>
  <c r="F369" i="1"/>
  <c r="E369" i="1"/>
  <c r="D368" i="1"/>
  <c r="L368" i="1" s="1"/>
  <c r="I371" i="1"/>
  <c r="J370" i="1"/>
  <c r="K370" i="1" s="1"/>
  <c r="M370" i="1"/>
  <c r="N370" i="1"/>
  <c r="U369" i="1"/>
  <c r="W369" i="1" s="1"/>
  <c r="H3173" i="1"/>
  <c r="Y3172" i="1"/>
  <c r="S3172" i="1"/>
  <c r="A3174" i="1"/>
  <c r="Q3174" i="1" s="1"/>
  <c r="R3174" i="1" s="1"/>
  <c r="O368" i="1" l="1"/>
  <c r="AA3175" i="1"/>
  <c r="Z3175" i="1"/>
  <c r="M371" i="1"/>
  <c r="E370" i="1"/>
  <c r="F370" i="1"/>
  <c r="G368" i="1"/>
  <c r="U370" i="1"/>
  <c r="W370" i="1" s="1"/>
  <c r="J371" i="1"/>
  <c r="K371" i="1" s="1"/>
  <c r="I372" i="1"/>
  <c r="N371" i="1"/>
  <c r="D369" i="1"/>
  <c r="H3174" i="1"/>
  <c r="A3175" i="1"/>
  <c r="Q3175" i="1" s="1"/>
  <c r="Y3173" i="1"/>
  <c r="S3173" i="1"/>
  <c r="L369" i="1" l="1"/>
  <c r="O369" i="1" s="1"/>
  <c r="AA3176" i="1"/>
  <c r="Z3176" i="1"/>
  <c r="R3175" i="1"/>
  <c r="F371" i="1"/>
  <c r="E371" i="1"/>
  <c r="U371" i="1"/>
  <c r="W371" i="1" s="1"/>
  <c r="I373" i="1"/>
  <c r="J372" i="1"/>
  <c r="K372" i="1" s="1"/>
  <c r="N372" i="1"/>
  <c r="D370" i="1"/>
  <c r="G369" i="1"/>
  <c r="M372" i="1"/>
  <c r="H3175" i="1"/>
  <c r="A3176" i="1"/>
  <c r="Q3176" i="1" s="1"/>
  <c r="R3176" i="1" s="1"/>
  <c r="Y3174" i="1"/>
  <c r="S3174" i="1"/>
  <c r="L370" i="1" l="1"/>
  <c r="O370" i="1" s="1"/>
  <c r="Z3177" i="1"/>
  <c r="AA3177" i="1"/>
  <c r="E372" i="1"/>
  <c r="F372" i="1"/>
  <c r="D371" i="1"/>
  <c r="U372" i="1"/>
  <c r="W372" i="1" s="1"/>
  <c r="J373" i="1"/>
  <c r="K373" i="1" s="1"/>
  <c r="I374" i="1"/>
  <c r="N373" i="1"/>
  <c r="G370" i="1"/>
  <c r="H3176" i="1"/>
  <c r="A3177" i="1"/>
  <c r="Q3177" i="1" s="1"/>
  <c r="R3177" i="1" s="1"/>
  <c r="L371" i="1" l="1"/>
  <c r="O371" i="1" s="1"/>
  <c r="AA3178" i="1"/>
  <c r="Z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H3177" i="1"/>
  <c r="A3178" i="1"/>
  <c r="Q3178" i="1" s="1"/>
  <c r="R3178" i="1" s="1"/>
  <c r="Z3179" i="1" l="1"/>
  <c r="AA3179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H3178" i="1"/>
  <c r="A3179" i="1"/>
  <c r="Q3179" i="1" s="1"/>
  <c r="R3179" i="1" s="1"/>
  <c r="L373" i="1" l="1"/>
  <c r="O373" i="1" s="1"/>
  <c r="U375" i="1"/>
  <c r="W375" i="1" s="1"/>
  <c r="AA3180" i="1"/>
  <c r="Z3180" i="1"/>
  <c r="G373" i="1"/>
  <c r="F375" i="1"/>
  <c r="E375" i="1"/>
  <c r="D374" i="1"/>
  <c r="L374" i="1" s="1"/>
  <c r="J376" i="1"/>
  <c r="K376" i="1" s="1"/>
  <c r="D376" i="1" s="1"/>
  <c r="I377" i="1"/>
  <c r="H3179" i="1"/>
  <c r="Y3178" i="1"/>
  <c r="S3178" i="1"/>
  <c r="A3180" i="1"/>
  <c r="Q3180" i="1" s="1"/>
  <c r="R3180" i="1" s="1"/>
  <c r="E376" i="1" l="1"/>
  <c r="L376" i="1" s="1"/>
  <c r="Z3181" i="1"/>
  <c r="AA3181" i="1"/>
  <c r="F376" i="1"/>
  <c r="G374" i="1"/>
  <c r="J377" i="1"/>
  <c r="K377" i="1" s="1"/>
  <c r="I378" i="1"/>
  <c r="U376" i="1"/>
  <c r="W376" i="1" s="1"/>
  <c r="D375" i="1"/>
  <c r="L375" i="1" s="1"/>
  <c r="M375" i="1"/>
  <c r="O374" i="1"/>
  <c r="H3180" i="1"/>
  <c r="A3181" i="1"/>
  <c r="Q3181" i="1" s="1"/>
  <c r="R3181" i="1" s="1"/>
  <c r="AA3182" i="1" l="1"/>
  <c r="Z3182" i="1"/>
  <c r="F377" i="1"/>
  <c r="E377" i="1"/>
  <c r="G375" i="1"/>
  <c r="N375" i="1"/>
  <c r="M376" i="1"/>
  <c r="M377" i="1" s="1"/>
  <c r="M378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N376" i="1" l="1"/>
  <c r="N377" i="1" s="1"/>
  <c r="N378" i="1" s="1"/>
  <c r="N379" i="1" s="1"/>
  <c r="Z3183" i="1"/>
  <c r="AA3183" i="1"/>
  <c r="E378" i="1"/>
  <c r="F378" i="1"/>
  <c r="G376" i="1"/>
  <c r="M379" i="1"/>
  <c r="D377" i="1"/>
  <c r="O375" i="1"/>
  <c r="I380" i="1"/>
  <c r="J379" i="1"/>
  <c r="K379" i="1" s="1"/>
  <c r="U378" i="1"/>
  <c r="W378" i="1" s="1"/>
  <c r="H3182" i="1"/>
  <c r="A3183" i="1"/>
  <c r="Q3183" i="1" s="1"/>
  <c r="R3183" i="1" s="1"/>
  <c r="Y3181" i="1"/>
  <c r="S3181" i="1"/>
  <c r="L377" i="1" l="1"/>
  <c r="O377" i="1" s="1"/>
  <c r="O376" i="1"/>
  <c r="AA3184" i="1"/>
  <c r="Z3184" i="1"/>
  <c r="F379" i="1"/>
  <c r="E379" i="1"/>
  <c r="G377" i="1"/>
  <c r="U379" i="1"/>
  <c r="W379" i="1" s="1"/>
  <c r="J380" i="1"/>
  <c r="K380" i="1" s="1"/>
  <c r="I381" i="1"/>
  <c r="N380" i="1"/>
  <c r="D378" i="1"/>
  <c r="M380" i="1"/>
  <c r="H3183" i="1"/>
  <c r="A3184" i="1"/>
  <c r="Q3184" i="1" s="1"/>
  <c r="R3184" i="1" s="1"/>
  <c r="Y3182" i="1"/>
  <c r="S3182" i="1"/>
  <c r="L378" i="1" l="1"/>
  <c r="O378" i="1" s="1"/>
  <c r="Z3185" i="1"/>
  <c r="AA3185" i="1"/>
  <c r="E380" i="1"/>
  <c r="F380" i="1"/>
  <c r="G378" i="1"/>
  <c r="M381" i="1"/>
  <c r="J381" i="1"/>
  <c r="K381" i="1" s="1"/>
  <c r="I382" i="1"/>
  <c r="N381" i="1"/>
  <c r="U380" i="1"/>
  <c r="W380" i="1" s="1"/>
  <c r="D379" i="1"/>
  <c r="H3184" i="1"/>
  <c r="A3185" i="1"/>
  <c r="Q3185" i="1" s="1"/>
  <c r="R3185" i="1" s="1"/>
  <c r="Y3183" i="1"/>
  <c r="S3183" i="1"/>
  <c r="L379" i="1" l="1"/>
  <c r="O379" i="1" s="1"/>
  <c r="AA3186" i="1"/>
  <c r="Z3186" i="1"/>
  <c r="F381" i="1"/>
  <c r="E381" i="1"/>
  <c r="G379" i="1"/>
  <c r="D380" i="1"/>
  <c r="M382" i="1"/>
  <c r="J382" i="1"/>
  <c r="K382" i="1" s="1"/>
  <c r="I383" i="1"/>
  <c r="N382" i="1"/>
  <c r="U381" i="1"/>
  <c r="W381" i="1" s="1"/>
  <c r="H3185" i="1"/>
  <c r="A3186" i="1"/>
  <c r="Q3186" i="1" s="1"/>
  <c r="R3186" i="1" s="1"/>
  <c r="S3184" i="1"/>
  <c r="Y3184" i="1"/>
  <c r="L380" i="1" l="1"/>
  <c r="O380" i="1" s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H3186" i="1"/>
  <c r="Y3185" i="1"/>
  <c r="S3185" i="1"/>
  <c r="A3187" i="1"/>
  <c r="Q3187" i="1" s="1"/>
  <c r="R3187" i="1" s="1"/>
  <c r="L381" i="1" l="1"/>
  <c r="O381" i="1" s="1"/>
  <c r="AA3188" i="1"/>
  <c r="Z3188" i="1"/>
  <c r="F383" i="1"/>
  <c r="E383" i="1"/>
  <c r="D382" i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L382" i="1" l="1"/>
  <c r="O382" i="1" s="1"/>
  <c r="H3188" i="1"/>
  <c r="Z3189" i="1"/>
  <c r="AA3189" i="1"/>
  <c r="E384" i="1"/>
  <c r="F384" i="1"/>
  <c r="G382" i="1"/>
  <c r="D383" i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L383" i="1" l="1"/>
  <c r="O383" i="1" s="1"/>
  <c r="AA3190" i="1"/>
  <c r="Z3190" i="1"/>
  <c r="F385" i="1"/>
  <c r="E385" i="1"/>
  <c r="G383" i="1"/>
  <c r="U385" i="1"/>
  <c r="W385" i="1" s="1"/>
  <c r="D384" i="1"/>
  <c r="M386" i="1"/>
  <c r="I387" i="1"/>
  <c r="J386" i="1"/>
  <c r="K386" i="1" s="1"/>
  <c r="N386" i="1"/>
  <c r="H3189" i="1"/>
  <c r="A3190" i="1"/>
  <c r="Q3190" i="1" s="1"/>
  <c r="R3190" i="1" s="1"/>
  <c r="Y3188" i="1"/>
  <c r="S3188" i="1"/>
  <c r="L384" i="1" l="1"/>
  <c r="O384" i="1" s="1"/>
  <c r="Z3191" i="1"/>
  <c r="AA3191" i="1"/>
  <c r="E386" i="1"/>
  <c r="F386" i="1"/>
  <c r="G384" i="1"/>
  <c r="U386" i="1"/>
  <c r="W386" i="1" s="1"/>
  <c r="M387" i="1"/>
  <c r="J387" i="1"/>
  <c r="K387" i="1" s="1"/>
  <c r="I388" i="1"/>
  <c r="N387" i="1"/>
  <c r="D385" i="1"/>
  <c r="H3190" i="1"/>
  <c r="A3191" i="1"/>
  <c r="Q3191" i="1" s="1"/>
  <c r="R3191" i="1" s="1"/>
  <c r="Y3189" i="1"/>
  <c r="S3189" i="1"/>
  <c r="L385" i="1" l="1"/>
  <c r="O385" i="1" s="1"/>
  <c r="AA3192" i="1"/>
  <c r="Z3192" i="1"/>
  <c r="F387" i="1"/>
  <c r="E387" i="1"/>
  <c r="G385" i="1"/>
  <c r="J388" i="1"/>
  <c r="K388" i="1" s="1"/>
  <c r="M388" i="1"/>
  <c r="I389" i="1"/>
  <c r="N388" i="1"/>
  <c r="U387" i="1"/>
  <c r="W387" i="1" s="1"/>
  <c r="D386" i="1"/>
  <c r="H3191" i="1"/>
  <c r="A3192" i="1"/>
  <c r="Q3192" i="1" s="1"/>
  <c r="R3192" i="1" s="1"/>
  <c r="Y3190" i="1"/>
  <c r="S3190" i="1"/>
  <c r="L386" i="1" l="1"/>
  <c r="O386" i="1" s="1"/>
  <c r="H3192" i="1"/>
  <c r="Z3193" i="1"/>
  <c r="AA3193" i="1"/>
  <c r="E388" i="1"/>
  <c r="F388" i="1"/>
  <c r="G386" i="1"/>
  <c r="D387" i="1"/>
  <c r="M389" i="1"/>
  <c r="J389" i="1"/>
  <c r="K389" i="1" s="1"/>
  <c r="I390" i="1"/>
  <c r="N389" i="1"/>
  <c r="U388" i="1"/>
  <c r="W388" i="1" s="1"/>
  <c r="A3193" i="1"/>
  <c r="Q3193" i="1" s="1"/>
  <c r="R3193" i="1" s="1"/>
  <c r="S3191" i="1"/>
  <c r="Y3191" i="1"/>
  <c r="L387" i="1" l="1"/>
  <c r="O387" i="1" s="1"/>
  <c r="AA3194" i="1"/>
  <c r="Z3194" i="1"/>
  <c r="F389" i="1"/>
  <c r="E389" i="1"/>
  <c r="G387" i="1"/>
  <c r="J390" i="1"/>
  <c r="K390" i="1" s="1"/>
  <c r="M390" i="1"/>
  <c r="I391" i="1"/>
  <c r="N390" i="1"/>
  <c r="U389" i="1"/>
  <c r="W389" i="1" s="1"/>
  <c r="D388" i="1"/>
  <c r="H3193" i="1"/>
  <c r="A3194" i="1"/>
  <c r="Q3194" i="1" s="1"/>
  <c r="R3194" i="1" s="1"/>
  <c r="Y3192" i="1"/>
  <c r="S3192" i="1"/>
  <c r="L388" i="1" l="1"/>
  <c r="O388" i="1" s="1"/>
  <c r="H3194" i="1"/>
  <c r="Z3195" i="1"/>
  <c r="AA3195" i="1"/>
  <c r="E390" i="1"/>
  <c r="F390" i="1"/>
  <c r="G388" i="1"/>
  <c r="M391" i="1"/>
  <c r="I392" i="1"/>
  <c r="J391" i="1"/>
  <c r="K391" i="1" s="1"/>
  <c r="N391" i="1"/>
  <c r="D389" i="1"/>
  <c r="U390" i="1"/>
  <c r="W390" i="1" s="1"/>
  <c r="Y3193" i="1"/>
  <c r="S3193" i="1"/>
  <c r="A3195" i="1"/>
  <c r="Q3195" i="1" s="1"/>
  <c r="R3195" i="1" s="1"/>
  <c r="L389" i="1" l="1"/>
  <c r="O389" i="1" s="1"/>
  <c r="AA3196" i="1"/>
  <c r="Z3196" i="1"/>
  <c r="F391" i="1"/>
  <c r="E391" i="1"/>
  <c r="G389" i="1"/>
  <c r="U391" i="1"/>
  <c r="W391" i="1" s="1"/>
  <c r="M392" i="1"/>
  <c r="J392" i="1"/>
  <c r="K392" i="1" s="1"/>
  <c r="I393" i="1"/>
  <c r="N392" i="1"/>
  <c r="D390" i="1"/>
  <c r="H3195" i="1"/>
  <c r="A3196" i="1"/>
  <c r="Q3196" i="1" s="1"/>
  <c r="R3196" i="1" s="1"/>
  <c r="Y3194" i="1"/>
  <c r="S3194" i="1"/>
  <c r="L390" i="1" l="1"/>
  <c r="O390" i="1" s="1"/>
  <c r="H3196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D391" i="1"/>
  <c r="A3197" i="1"/>
  <c r="Q3197" i="1" s="1"/>
  <c r="R3197" i="1" s="1"/>
  <c r="S3195" i="1"/>
  <c r="Y3195" i="1"/>
  <c r="L391" i="1" l="1"/>
  <c r="O391" i="1" s="1"/>
  <c r="AA3198" i="1"/>
  <c r="Z3198" i="1"/>
  <c r="F393" i="1"/>
  <c r="E393" i="1"/>
  <c r="G391" i="1"/>
  <c r="U393" i="1"/>
  <c r="W393" i="1" s="1"/>
  <c r="J394" i="1"/>
  <c r="K394" i="1" s="1"/>
  <c r="I395" i="1"/>
  <c r="M394" i="1"/>
  <c r="N394" i="1"/>
  <c r="D392" i="1"/>
  <c r="H3197" i="1"/>
  <c r="A3198" i="1"/>
  <c r="Q3198" i="1" s="1"/>
  <c r="R3198" i="1" s="1"/>
  <c r="Y3196" i="1"/>
  <c r="S3196" i="1"/>
  <c r="L392" i="1" l="1"/>
  <c r="O392" i="1" s="1"/>
  <c r="H3198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D393" i="1"/>
  <c r="A3199" i="1"/>
  <c r="Q3199" i="1" s="1"/>
  <c r="R3199" i="1" s="1"/>
  <c r="S3197" i="1"/>
  <c r="Y3197" i="1"/>
  <c r="L393" i="1" l="1"/>
  <c r="O393" i="1" s="1"/>
  <c r="AA3200" i="1"/>
  <c r="Z3200" i="1"/>
  <c r="F395" i="1"/>
  <c r="E395" i="1"/>
  <c r="D394" i="1"/>
  <c r="G393" i="1"/>
  <c r="M396" i="1"/>
  <c r="J396" i="1"/>
  <c r="K396" i="1" s="1"/>
  <c r="I397" i="1"/>
  <c r="N396" i="1"/>
  <c r="U395" i="1"/>
  <c r="W395" i="1" s="1"/>
  <c r="H3199" i="1"/>
  <c r="A3200" i="1"/>
  <c r="Q3200" i="1" s="1"/>
  <c r="R3200" i="1" s="1"/>
  <c r="Y3198" i="1"/>
  <c r="S3198" i="1"/>
  <c r="L394" i="1" l="1"/>
  <c r="O394" i="1" s="1"/>
  <c r="Z3201" i="1"/>
  <c r="AA3201" i="1"/>
  <c r="E396" i="1"/>
  <c r="F396" i="1"/>
  <c r="G394" i="1"/>
  <c r="U396" i="1"/>
  <c r="W396" i="1" s="1"/>
  <c r="D395" i="1"/>
  <c r="J397" i="1"/>
  <c r="K397" i="1" s="1"/>
  <c r="M397" i="1"/>
  <c r="I398" i="1"/>
  <c r="N397" i="1"/>
  <c r="H3200" i="1"/>
  <c r="Y3199" i="1"/>
  <c r="S3199" i="1"/>
  <c r="A3201" i="1"/>
  <c r="Q3201" i="1" s="1"/>
  <c r="R3201" i="1" s="1"/>
  <c r="L395" i="1" l="1"/>
  <c r="O395" i="1" s="1"/>
  <c r="AA3202" i="1"/>
  <c r="Z3202" i="1"/>
  <c r="F397" i="1"/>
  <c r="E397" i="1"/>
  <c r="G395" i="1"/>
  <c r="J398" i="1"/>
  <c r="K398" i="1" s="1"/>
  <c r="M398" i="1"/>
  <c r="I399" i="1"/>
  <c r="N398" i="1"/>
  <c r="U397" i="1"/>
  <c r="W397" i="1" s="1"/>
  <c r="D396" i="1"/>
  <c r="H3201" i="1"/>
  <c r="A3202" i="1"/>
  <c r="Q3202" i="1" s="1"/>
  <c r="R3202" i="1" s="1"/>
  <c r="Y3200" i="1"/>
  <c r="S3200" i="1"/>
  <c r="L396" i="1" l="1"/>
  <c r="O396" i="1" s="1"/>
  <c r="Z3203" i="1"/>
  <c r="AA3203" i="1"/>
  <c r="E398" i="1"/>
  <c r="F398" i="1"/>
  <c r="G396" i="1"/>
  <c r="D397" i="1"/>
  <c r="L397" i="1" s="1"/>
  <c r="I400" i="1"/>
  <c r="M399" i="1"/>
  <c r="J399" i="1"/>
  <c r="K399" i="1" s="1"/>
  <c r="N399" i="1"/>
  <c r="U398" i="1"/>
  <c r="W398" i="1" s="1"/>
  <c r="H3202" i="1"/>
  <c r="A3203" i="1"/>
  <c r="Q3203" i="1" s="1"/>
  <c r="Y3201" i="1"/>
  <c r="S3201" i="1"/>
  <c r="O397" i="1" l="1"/>
  <c r="Z3204" i="1"/>
  <c r="AA3204" i="1"/>
  <c r="R3203" i="1"/>
  <c r="F399" i="1"/>
  <c r="E399" i="1"/>
  <c r="G397" i="1"/>
  <c r="U399" i="1"/>
  <c r="W399" i="1" s="1"/>
  <c r="I401" i="1"/>
  <c r="J400" i="1"/>
  <c r="K400" i="1" s="1"/>
  <c r="M400" i="1"/>
  <c r="N400" i="1"/>
  <c r="D398" i="1"/>
  <c r="H3203" i="1"/>
  <c r="A3204" i="1"/>
  <c r="Q3204" i="1" s="1"/>
  <c r="R3204" i="1" s="1"/>
  <c r="Y3202" i="1"/>
  <c r="S3202" i="1"/>
  <c r="L398" i="1" l="1"/>
  <c r="O398" i="1" s="1"/>
  <c r="H3204" i="1"/>
  <c r="M401" i="1"/>
  <c r="AA3205" i="1"/>
  <c r="Z3205" i="1"/>
  <c r="E400" i="1"/>
  <c r="F400" i="1"/>
  <c r="U400" i="1"/>
  <c r="W400" i="1" s="1"/>
  <c r="J401" i="1"/>
  <c r="K401" i="1" s="1"/>
  <c r="I402" i="1"/>
  <c r="N401" i="1"/>
  <c r="D399" i="1"/>
  <c r="L399" i="1" s="1"/>
  <c r="G398" i="1"/>
  <c r="A3205" i="1"/>
  <c r="Q3205" i="1" s="1"/>
  <c r="R3205" i="1" s="1"/>
  <c r="O399" i="1" l="1"/>
  <c r="Z3206" i="1"/>
  <c r="AA3206" i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H3205" i="1"/>
  <c r="A3206" i="1"/>
  <c r="Q3206" i="1" s="1"/>
  <c r="R3206" i="1" s="1"/>
  <c r="O400" i="1" l="1"/>
  <c r="H3206" i="1"/>
  <c r="AA3207" i="1"/>
  <c r="Z3207" i="1"/>
  <c r="E402" i="1"/>
  <c r="F402" i="1"/>
  <c r="G400" i="1"/>
  <c r="D401" i="1"/>
  <c r="U402" i="1"/>
  <c r="W402" i="1" s="1"/>
  <c r="I404" i="1"/>
  <c r="J403" i="1"/>
  <c r="K403" i="1" s="1"/>
  <c r="N403" i="1"/>
  <c r="A3207" i="1"/>
  <c r="Q3207" i="1" s="1"/>
  <c r="R3207" i="1" s="1"/>
  <c r="L401" i="1" l="1"/>
  <c r="O401" i="1" s="1"/>
  <c r="Z3208" i="1"/>
  <c r="AA3208" i="1"/>
  <c r="F403" i="1"/>
  <c r="E403" i="1"/>
  <c r="G401" i="1"/>
  <c r="D402" i="1"/>
  <c r="L402" i="1" s="1"/>
  <c r="U403" i="1"/>
  <c r="W403" i="1" s="1"/>
  <c r="J404" i="1"/>
  <c r="K404" i="1" s="1"/>
  <c r="I405" i="1"/>
  <c r="H3207" i="1"/>
  <c r="A3208" i="1"/>
  <c r="Q3208" i="1" s="1"/>
  <c r="R3208" i="1" s="1"/>
  <c r="U404" i="1" l="1"/>
  <c r="W404" i="1" s="1"/>
  <c r="AA3209" i="1"/>
  <c r="Z3209" i="1"/>
  <c r="F404" i="1"/>
  <c r="E404" i="1"/>
  <c r="G402" i="1"/>
  <c r="D403" i="1"/>
  <c r="L403" i="1" s="1"/>
  <c r="M403" i="1"/>
  <c r="O402" i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F405" i="1"/>
  <c r="E405" i="1"/>
  <c r="U405" i="1"/>
  <c r="W405" i="1" s="1"/>
  <c r="M404" i="1"/>
  <c r="O403" i="1"/>
  <c r="J406" i="1"/>
  <c r="K406" i="1" s="1"/>
  <c r="I407" i="1"/>
  <c r="D404" i="1"/>
  <c r="L404" i="1" s="1"/>
  <c r="H3209" i="1"/>
  <c r="A3210" i="1"/>
  <c r="Q3210" i="1" s="1"/>
  <c r="R3210" i="1" s="1"/>
  <c r="AA3211" i="1" l="1"/>
  <c r="Z3211" i="1"/>
  <c r="E406" i="1"/>
  <c r="F406" i="1"/>
  <c r="U406" i="1"/>
  <c r="W406" i="1" s="1"/>
  <c r="S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H3211" i="1"/>
  <c r="Y651" i="1"/>
  <c r="S3210" i="1"/>
  <c r="A3212" i="1"/>
  <c r="Q3212" i="1" s="1"/>
  <c r="R3212" i="1" s="1"/>
  <c r="O406" i="1" l="1"/>
  <c r="M407" i="1"/>
  <c r="AA3213" i="1"/>
  <c r="Z3213" i="1"/>
  <c r="E408" i="1"/>
  <c r="F408" i="1"/>
  <c r="G406" i="1"/>
  <c r="S405" i="1"/>
  <c r="D407" i="1"/>
  <c r="L407" i="1" s="1"/>
  <c r="U408" i="1"/>
  <c r="W408" i="1" s="1"/>
  <c r="J409" i="1"/>
  <c r="K409" i="1" s="1"/>
  <c r="I410" i="1"/>
  <c r="Y652" i="1"/>
  <c r="H3212" i="1"/>
  <c r="A3213" i="1"/>
  <c r="Q3213" i="1" s="1"/>
  <c r="R3213" i="1" s="1"/>
  <c r="Y3211" i="1"/>
  <c r="S3211" i="1"/>
  <c r="N407" i="1" l="1"/>
  <c r="N408" i="1" s="1"/>
  <c r="N409" i="1" s="1"/>
  <c r="N410" i="1" s="1"/>
  <c r="M408" i="1"/>
  <c r="M409" i="1" s="1"/>
  <c r="M410" i="1" s="1"/>
  <c r="Z3214" i="1"/>
  <c r="AA3214" i="1"/>
  <c r="G407" i="1"/>
  <c r="F409" i="1"/>
  <c r="E409" i="1"/>
  <c r="Y404" i="1"/>
  <c r="J410" i="1"/>
  <c r="K410" i="1" s="1"/>
  <c r="I411" i="1"/>
  <c r="S407" i="1"/>
  <c r="D408" i="1"/>
  <c r="U409" i="1"/>
  <c r="W409" i="1" s="1"/>
  <c r="H3213" i="1"/>
  <c r="A3214" i="1"/>
  <c r="Q3214" i="1" s="1"/>
  <c r="R3214" i="1" s="1"/>
  <c r="Y3212" i="1"/>
  <c r="S3212" i="1"/>
  <c r="L408" i="1" l="1"/>
  <c r="O408" i="1" s="1"/>
  <c r="O407" i="1"/>
  <c r="AA3215" i="1"/>
  <c r="Z3215" i="1"/>
  <c r="E410" i="1"/>
  <c r="F410" i="1"/>
  <c r="G408" i="1"/>
  <c r="D409" i="1"/>
  <c r="L409" i="1" s="1"/>
  <c r="J411" i="1"/>
  <c r="K411" i="1" s="1"/>
  <c r="I412" i="1"/>
  <c r="N411" i="1"/>
  <c r="U410" i="1"/>
  <c r="W410" i="1" s="1"/>
  <c r="M411" i="1"/>
  <c r="H3214" i="1"/>
  <c r="A3215" i="1"/>
  <c r="Q3215" i="1" s="1"/>
  <c r="R3215" i="1" s="1"/>
  <c r="Y3213" i="1"/>
  <c r="S3213" i="1"/>
  <c r="O409" i="1" l="1"/>
  <c r="Z3216" i="1"/>
  <c r="AA3216" i="1"/>
  <c r="F411" i="1"/>
  <c r="E411" i="1"/>
  <c r="G409" i="1"/>
  <c r="I413" i="1"/>
  <c r="J412" i="1"/>
  <c r="K412" i="1" s="1"/>
  <c r="N412" i="1"/>
  <c r="U411" i="1"/>
  <c r="W411" i="1" s="1"/>
  <c r="M412" i="1"/>
  <c r="D410" i="1"/>
  <c r="H3215" i="1"/>
  <c r="A3216" i="1"/>
  <c r="Q3216" i="1" s="1"/>
  <c r="R3216" i="1" s="1"/>
  <c r="Y3214" i="1"/>
  <c r="S3214" i="1"/>
  <c r="L410" i="1" l="1"/>
  <c r="O410" i="1" s="1"/>
  <c r="AA3217" i="1"/>
  <c r="Z3217" i="1"/>
  <c r="E412" i="1"/>
  <c r="F412" i="1"/>
  <c r="G410" i="1"/>
  <c r="D411" i="1"/>
  <c r="U412" i="1"/>
  <c r="W412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L411" i="1" l="1"/>
  <c r="O411" i="1" s="1"/>
  <c r="Z3218" i="1"/>
  <c r="AA3218" i="1"/>
  <c r="F413" i="1"/>
  <c r="E413" i="1"/>
  <c r="G411" i="1"/>
  <c r="U413" i="1"/>
  <c r="W413" i="1" s="1"/>
  <c r="D412" i="1"/>
  <c r="J414" i="1"/>
  <c r="K414" i="1" s="1"/>
  <c r="I415" i="1"/>
  <c r="M414" i="1"/>
  <c r="N414" i="1"/>
  <c r="H3217" i="1"/>
  <c r="A3218" i="1"/>
  <c r="Q3218" i="1" s="1"/>
  <c r="R3218" i="1" s="1"/>
  <c r="Y3216" i="1"/>
  <c r="S3216" i="1"/>
  <c r="L412" i="1" l="1"/>
  <c r="O412" i="1" s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D413" i="1"/>
  <c r="H3218" i="1"/>
  <c r="A3219" i="1"/>
  <c r="Q3219" i="1" s="1"/>
  <c r="R3219" i="1" s="1"/>
  <c r="Y3217" i="1"/>
  <c r="S3217" i="1"/>
  <c r="L413" i="1" l="1"/>
  <c r="O413" i="1" s="1"/>
  <c r="Z3220" i="1"/>
  <c r="AA3220" i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O414" i="1" l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H3220" i="1"/>
  <c r="A3221" i="1"/>
  <c r="Q3221" i="1" s="1"/>
  <c r="R3221" i="1" s="1"/>
  <c r="Y3219" i="1"/>
  <c r="S3219" i="1"/>
  <c r="L415" i="1" l="1"/>
  <c r="O415" i="1" s="1"/>
  <c r="Z3222" i="1"/>
  <c r="AA3222" i="1"/>
  <c r="F417" i="1"/>
  <c r="E417" i="1"/>
  <c r="G415" i="1"/>
  <c r="D416" i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L416" i="1" l="1"/>
  <c r="O416" i="1" s="1"/>
  <c r="H3222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D417" i="1"/>
  <c r="A3223" i="1"/>
  <c r="Q3223" i="1" s="1"/>
  <c r="R3223" i="1" s="1"/>
  <c r="S3221" i="1"/>
  <c r="Y3221" i="1"/>
  <c r="L417" i="1" l="1"/>
  <c r="O417" i="1" s="1"/>
  <c r="Z3224" i="1"/>
  <c r="AA3224" i="1"/>
  <c r="F419" i="1"/>
  <c r="E419" i="1"/>
  <c r="D418" i="1"/>
  <c r="G417" i="1"/>
  <c r="U419" i="1"/>
  <c r="W419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L418" i="1" l="1"/>
  <c r="O418" i="1" s="1"/>
  <c r="AA3225" i="1"/>
  <c r="Z3225" i="1"/>
  <c r="G418" i="1"/>
  <c r="E420" i="1"/>
  <c r="F420" i="1"/>
  <c r="D419" i="1"/>
  <c r="J421" i="1"/>
  <c r="K421" i="1" s="1"/>
  <c r="I422" i="1"/>
  <c r="M421" i="1"/>
  <c r="N421" i="1"/>
  <c r="U420" i="1"/>
  <c r="W420" i="1" s="1"/>
  <c r="H3224" i="1"/>
  <c r="A3225" i="1"/>
  <c r="Q3225" i="1" s="1"/>
  <c r="R3225" i="1" s="1"/>
  <c r="Y3223" i="1"/>
  <c r="S3223" i="1"/>
  <c r="L419" i="1" l="1"/>
  <c r="O419" i="1" s="1"/>
  <c r="Z3226" i="1"/>
  <c r="AA3226" i="1"/>
  <c r="F421" i="1"/>
  <c r="E421" i="1"/>
  <c r="G419" i="1"/>
  <c r="J422" i="1"/>
  <c r="K422" i="1" s="1"/>
  <c r="I423" i="1"/>
  <c r="M422" i="1"/>
  <c r="N422" i="1"/>
  <c r="U421" i="1"/>
  <c r="W421" i="1" s="1"/>
  <c r="D420" i="1"/>
  <c r="H3225" i="1"/>
  <c r="A3226" i="1"/>
  <c r="Q3226" i="1" s="1"/>
  <c r="R3226" i="1" s="1"/>
  <c r="Y3224" i="1"/>
  <c r="S3224" i="1"/>
  <c r="L420" i="1" l="1"/>
  <c r="O420" i="1" s="1"/>
  <c r="H3226" i="1"/>
  <c r="AA3227" i="1"/>
  <c r="Z3227" i="1"/>
  <c r="E422" i="1"/>
  <c r="F422" i="1"/>
  <c r="G420" i="1"/>
  <c r="D421" i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L421" i="1" l="1"/>
  <c r="O421" i="1" s="1"/>
  <c r="Z3228" i="1"/>
  <c r="AA3228" i="1"/>
  <c r="F423" i="1"/>
  <c r="E423" i="1"/>
  <c r="G421" i="1"/>
  <c r="J424" i="1"/>
  <c r="K424" i="1" s="1"/>
  <c r="I425" i="1"/>
  <c r="M424" i="1"/>
  <c r="N424" i="1"/>
  <c r="U423" i="1"/>
  <c r="W423" i="1" s="1"/>
  <c r="D422" i="1"/>
  <c r="H3227" i="1"/>
  <c r="A3228" i="1"/>
  <c r="Q3228" i="1" s="1"/>
  <c r="R3228" i="1" s="1"/>
  <c r="Y3226" i="1"/>
  <c r="S3226" i="1"/>
  <c r="L422" i="1" l="1"/>
  <c r="O422" i="1" s="1"/>
  <c r="AA3229" i="1"/>
  <c r="Z3229" i="1"/>
  <c r="E424" i="1"/>
  <c r="F424" i="1"/>
  <c r="G422" i="1"/>
  <c r="D423" i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L423" i="1" l="1"/>
  <c r="O423" i="1" s="1"/>
  <c r="Z3230" i="1"/>
  <c r="AA3230" i="1"/>
  <c r="F425" i="1"/>
  <c r="E425" i="1"/>
  <c r="G423" i="1"/>
  <c r="U425" i="1"/>
  <c r="W425" i="1" s="1"/>
  <c r="I427" i="1"/>
  <c r="J426" i="1"/>
  <c r="K426" i="1" s="1"/>
  <c r="M426" i="1"/>
  <c r="N426" i="1"/>
  <c r="D424" i="1"/>
  <c r="H3229" i="1"/>
  <c r="A3230" i="1"/>
  <c r="Q3230" i="1" s="1"/>
  <c r="R3230" i="1" s="1"/>
  <c r="Y3228" i="1"/>
  <c r="S3228" i="1"/>
  <c r="L424" i="1" l="1"/>
  <c r="O424" i="1" s="1"/>
  <c r="H3230" i="1"/>
  <c r="AA3231" i="1"/>
  <c r="Z3231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A3231" i="1"/>
  <c r="Q3231" i="1" s="1"/>
  <c r="R3231" i="1" s="1"/>
  <c r="Y3229" i="1"/>
  <c r="S3229" i="1"/>
  <c r="O425" i="1" l="1"/>
  <c r="Z3232" i="1"/>
  <c r="AA3232" i="1"/>
  <c r="F427" i="1"/>
  <c r="E427" i="1"/>
  <c r="G425" i="1"/>
  <c r="U427" i="1"/>
  <c r="W427" i="1" s="1"/>
  <c r="D426" i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L426" i="1" l="1"/>
  <c r="O426" i="1" s="1"/>
  <c r="AA3233" i="1"/>
  <c r="Z3233" i="1"/>
  <c r="E428" i="1"/>
  <c r="F428" i="1"/>
  <c r="G426" i="1"/>
  <c r="D427" i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L427" i="1" l="1"/>
  <c r="O427" i="1" s="1"/>
  <c r="Z3234" i="1"/>
  <c r="AA3234" i="1"/>
  <c r="F429" i="1"/>
  <c r="E429" i="1"/>
  <c r="G427" i="1"/>
  <c r="U429" i="1"/>
  <c r="W429" i="1" s="1"/>
  <c r="I431" i="1"/>
  <c r="M430" i="1"/>
  <c r="J430" i="1"/>
  <c r="K430" i="1" s="1"/>
  <c r="N430" i="1"/>
  <c r="D428" i="1"/>
  <c r="H3233" i="1"/>
  <c r="A3234" i="1"/>
  <c r="Q3234" i="1" s="1"/>
  <c r="S3232" i="1"/>
  <c r="Y3232" i="1"/>
  <c r="L428" i="1" l="1"/>
  <c r="O428" i="1" s="1"/>
  <c r="H3234" i="1"/>
  <c r="AA3235" i="1"/>
  <c r="R3234" i="1"/>
  <c r="Z3235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A3235" i="1"/>
  <c r="Q3235" i="1" s="1"/>
  <c r="R3235" i="1" s="1"/>
  <c r="Y3233" i="1"/>
  <c r="S3233" i="1"/>
  <c r="O429" i="1" l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H3235" i="1"/>
  <c r="A3236" i="1"/>
  <c r="Q3236" i="1" s="1"/>
  <c r="R3236" i="1" s="1"/>
  <c r="L430" i="1" l="1"/>
  <c r="O430" i="1" s="1"/>
  <c r="AA3237" i="1"/>
  <c r="Z3237" i="1"/>
  <c r="M433" i="1"/>
  <c r="E432" i="1"/>
  <c r="F432" i="1"/>
  <c r="G430" i="1"/>
  <c r="D431" i="1"/>
  <c r="I434" i="1"/>
  <c r="J433" i="1"/>
  <c r="K433" i="1" s="1"/>
  <c r="N433" i="1"/>
  <c r="U432" i="1"/>
  <c r="W432" i="1" s="1"/>
  <c r="H3236" i="1"/>
  <c r="A3237" i="1"/>
  <c r="Q3237" i="1" s="1"/>
  <c r="R3237" i="1" s="1"/>
  <c r="L431" i="1" l="1"/>
  <c r="O431" i="1" s="1"/>
  <c r="Z3238" i="1"/>
  <c r="AA3238" i="1"/>
  <c r="F433" i="1"/>
  <c r="E433" i="1"/>
  <c r="G431" i="1"/>
  <c r="J434" i="1"/>
  <c r="K434" i="1" s="1"/>
  <c r="I435" i="1"/>
  <c r="N434" i="1"/>
  <c r="U433" i="1"/>
  <c r="W433" i="1" s="1"/>
  <c r="D432" i="1"/>
  <c r="H3237" i="1"/>
  <c r="A3238" i="1"/>
  <c r="Q3238" i="1" s="1"/>
  <c r="R3238" i="1" s="1"/>
  <c r="L432" i="1" l="1"/>
  <c r="O432" i="1" s="1"/>
  <c r="AA3239" i="1"/>
  <c r="Z3239" i="1"/>
  <c r="E434" i="1"/>
  <c r="F434" i="1"/>
  <c r="D433" i="1"/>
  <c r="L433" i="1" s="1"/>
  <c r="G432" i="1"/>
  <c r="I436" i="1"/>
  <c r="J435" i="1"/>
  <c r="K435" i="1" s="1"/>
  <c r="U434" i="1"/>
  <c r="W434" i="1" s="1"/>
  <c r="H3238" i="1"/>
  <c r="A3239" i="1"/>
  <c r="Q3239" i="1" s="1"/>
  <c r="R3239" i="1" s="1"/>
  <c r="U435" i="1" l="1"/>
  <c r="W435" i="1" s="1"/>
  <c r="Z3240" i="1"/>
  <c r="G433" i="1"/>
  <c r="AA3240" i="1"/>
  <c r="F435" i="1"/>
  <c r="E435" i="1"/>
  <c r="D434" i="1"/>
  <c r="L434" i="1" s="1"/>
  <c r="J436" i="1"/>
  <c r="K436" i="1" s="1"/>
  <c r="I437" i="1"/>
  <c r="M434" i="1"/>
  <c r="O433" i="1"/>
  <c r="H3239" i="1"/>
  <c r="A3240" i="1"/>
  <c r="Q3240" i="1" s="1"/>
  <c r="R3240" i="1" s="1"/>
  <c r="AA3241" i="1" l="1"/>
  <c r="Z3241" i="1"/>
  <c r="F436" i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H3240" i="1"/>
  <c r="A3241" i="1"/>
  <c r="Q3241" i="1" s="1"/>
  <c r="R3241" i="1" s="1"/>
  <c r="S3239" i="1"/>
  <c r="Z3242" i="1" l="1"/>
  <c r="AA3242" i="1"/>
  <c r="F437" i="1"/>
  <c r="E437" i="1"/>
  <c r="G435" i="1"/>
  <c r="M436" i="1"/>
  <c r="M437" i="1" s="1"/>
  <c r="N435" i="1"/>
  <c r="N436" i="1" s="1"/>
  <c r="N437" i="1" s="1"/>
  <c r="D436" i="1"/>
  <c r="L436" i="1" s="1"/>
  <c r="S434" i="1"/>
  <c r="I439" i="1"/>
  <c r="J438" i="1"/>
  <c r="K438" i="1" s="1"/>
  <c r="U437" i="1"/>
  <c r="W437" i="1" s="1"/>
  <c r="H3241" i="1"/>
  <c r="Y3240" i="1"/>
  <c r="S3240" i="1"/>
  <c r="A3242" i="1"/>
  <c r="Q3242" i="1" s="1"/>
  <c r="R3242" i="1" s="1"/>
  <c r="H3242" i="1" l="1"/>
  <c r="AA3243" i="1"/>
  <c r="Z3243" i="1"/>
  <c r="O436" i="1"/>
  <c r="E438" i="1"/>
  <c r="F438" i="1"/>
  <c r="O435" i="1"/>
  <c r="G436" i="1"/>
  <c r="Y434" i="1"/>
  <c r="D437" i="1"/>
  <c r="S436" i="1"/>
  <c r="U438" i="1"/>
  <c r="W438" i="1" s="1"/>
  <c r="I440" i="1"/>
  <c r="J439" i="1"/>
  <c r="K439" i="1" s="1"/>
  <c r="Y682" i="1"/>
  <c r="A3243" i="1"/>
  <c r="Q3243" i="1" s="1"/>
  <c r="R3243" i="1" s="1"/>
  <c r="Y3241" i="1"/>
  <c r="S3241" i="1"/>
  <c r="L437" i="1" l="1"/>
  <c r="O437" i="1" s="1"/>
  <c r="Z3244" i="1"/>
  <c r="AA3244" i="1"/>
  <c r="F439" i="1"/>
  <c r="E439" i="1"/>
  <c r="G437" i="1"/>
  <c r="Y435" i="1"/>
  <c r="U439" i="1"/>
  <c r="W439" i="1" s="1"/>
  <c r="J440" i="1"/>
  <c r="K440" i="1" s="1"/>
  <c r="I441" i="1"/>
  <c r="D438" i="1"/>
  <c r="L438" i="1" s="1"/>
  <c r="H3243" i="1"/>
  <c r="A3244" i="1"/>
  <c r="Q3244" i="1" s="1"/>
  <c r="R3244" i="1" s="1"/>
  <c r="Y3242" i="1"/>
  <c r="S3242" i="1"/>
  <c r="M438" i="1" l="1"/>
  <c r="N438" i="1" s="1"/>
  <c r="N439" i="1" s="1"/>
  <c r="N440" i="1" s="1"/>
  <c r="N441" i="1" s="1"/>
  <c r="AA3245" i="1"/>
  <c r="Z3245" i="1"/>
  <c r="E440" i="1"/>
  <c r="F440" i="1"/>
  <c r="G438" i="1"/>
  <c r="I442" i="1"/>
  <c r="J441" i="1"/>
  <c r="K441" i="1" s="1"/>
  <c r="U440" i="1"/>
  <c r="W440" i="1" s="1"/>
  <c r="D439" i="1"/>
  <c r="L439" i="1" s="1"/>
  <c r="H3244" i="1"/>
  <c r="A3245" i="1"/>
  <c r="Q3245" i="1" s="1"/>
  <c r="R3245" i="1" s="1"/>
  <c r="Y3243" i="1"/>
  <c r="S3243" i="1"/>
  <c r="M439" i="1" l="1"/>
  <c r="M440" i="1" s="1"/>
  <c r="M441" i="1" s="1"/>
  <c r="M442" i="1" s="1"/>
  <c r="O439" i="1"/>
  <c r="O438" i="1"/>
  <c r="Z3246" i="1"/>
  <c r="AA3246" i="1"/>
  <c r="F441" i="1"/>
  <c r="E441" i="1"/>
  <c r="G439" i="1"/>
  <c r="D440" i="1"/>
  <c r="U441" i="1"/>
  <c r="W441" i="1" s="1"/>
  <c r="J442" i="1"/>
  <c r="K442" i="1" s="1"/>
  <c r="I443" i="1"/>
  <c r="N442" i="1"/>
  <c r="H3245" i="1"/>
  <c r="A3246" i="1"/>
  <c r="Q3246" i="1" s="1"/>
  <c r="R3246" i="1" s="1"/>
  <c r="Y3244" i="1"/>
  <c r="S3244" i="1"/>
  <c r="L440" i="1" l="1"/>
  <c r="O440" i="1" s="1"/>
  <c r="AA3247" i="1"/>
  <c r="Z3247" i="1"/>
  <c r="E442" i="1"/>
  <c r="F442" i="1"/>
  <c r="G440" i="1"/>
  <c r="D441" i="1"/>
  <c r="I444" i="1"/>
  <c r="M443" i="1"/>
  <c r="J443" i="1"/>
  <c r="K443" i="1" s="1"/>
  <c r="N443" i="1"/>
  <c r="U442" i="1"/>
  <c r="W442" i="1" s="1"/>
  <c r="H3246" i="1"/>
  <c r="Y3245" i="1"/>
  <c r="S3245" i="1"/>
  <c r="A3247" i="1"/>
  <c r="Q3247" i="1" s="1"/>
  <c r="R3247" i="1" s="1"/>
  <c r="L441" i="1" l="1"/>
  <c r="O441" i="1" s="1"/>
  <c r="Z3248" i="1"/>
  <c r="AA3248" i="1"/>
  <c r="G441" i="1"/>
  <c r="F443" i="1"/>
  <c r="E443" i="1"/>
  <c r="D442" i="1"/>
  <c r="U443" i="1"/>
  <c r="W443" i="1" s="1"/>
  <c r="J444" i="1"/>
  <c r="K444" i="1" s="1"/>
  <c r="M444" i="1"/>
  <c r="I445" i="1"/>
  <c r="N444" i="1"/>
  <c r="H3247" i="1"/>
  <c r="A3248" i="1"/>
  <c r="Q3248" i="1" s="1"/>
  <c r="R3248" i="1" s="1"/>
  <c r="Y3246" i="1"/>
  <c r="S3246" i="1"/>
  <c r="L442" i="1" l="1"/>
  <c r="O442" i="1" s="1"/>
  <c r="H3248" i="1"/>
  <c r="AA3249" i="1"/>
  <c r="Z3249" i="1"/>
  <c r="G442" i="1"/>
  <c r="E444" i="1"/>
  <c r="F444" i="1"/>
  <c r="J445" i="1"/>
  <c r="K445" i="1" s="1"/>
  <c r="M445" i="1"/>
  <c r="I446" i="1"/>
  <c r="N445" i="1"/>
  <c r="U444" i="1"/>
  <c r="W444" i="1" s="1"/>
  <c r="D443" i="1"/>
  <c r="A3249" i="1"/>
  <c r="Q3249" i="1" s="1"/>
  <c r="R3249" i="1" s="1"/>
  <c r="Y3247" i="1"/>
  <c r="S3247" i="1"/>
  <c r="L443" i="1" l="1"/>
  <c r="O443" i="1" s="1"/>
  <c r="Z3250" i="1"/>
  <c r="AA3250" i="1"/>
  <c r="F445" i="1"/>
  <c r="E445" i="1"/>
  <c r="G443" i="1"/>
  <c r="D444" i="1"/>
  <c r="J446" i="1"/>
  <c r="K446" i="1" s="1"/>
  <c r="M446" i="1"/>
  <c r="I447" i="1"/>
  <c r="N446" i="1"/>
  <c r="U445" i="1"/>
  <c r="W445" i="1" s="1"/>
  <c r="H3249" i="1"/>
  <c r="Y3248" i="1"/>
  <c r="S3248" i="1"/>
  <c r="A3250" i="1"/>
  <c r="Q3250" i="1" s="1"/>
  <c r="R3250" i="1" s="1"/>
  <c r="L444" i="1" l="1"/>
  <c r="O444" i="1" s="1"/>
  <c r="AA3251" i="1"/>
  <c r="Z3251" i="1"/>
  <c r="E446" i="1"/>
  <c r="F446" i="1"/>
  <c r="J447" i="1"/>
  <c r="K447" i="1" s="1"/>
  <c r="M447" i="1"/>
  <c r="I448" i="1"/>
  <c r="N447" i="1"/>
  <c r="U446" i="1"/>
  <c r="W446" i="1" s="1"/>
  <c r="G444" i="1"/>
  <c r="D445" i="1"/>
  <c r="H3250" i="1"/>
  <c r="Y3249" i="1"/>
  <c r="S3249" i="1"/>
  <c r="A3251" i="1"/>
  <c r="Q3251" i="1" s="1"/>
  <c r="R3251" i="1" s="1"/>
  <c r="L445" i="1" l="1"/>
  <c r="O445" i="1" s="1"/>
  <c r="Z3252" i="1"/>
  <c r="AA3252" i="1"/>
  <c r="F447" i="1"/>
  <c r="E447" i="1"/>
  <c r="G445" i="1"/>
  <c r="D446" i="1"/>
  <c r="J448" i="1"/>
  <c r="K448" i="1" s="1"/>
  <c r="M448" i="1"/>
  <c r="I449" i="1"/>
  <c r="N448" i="1"/>
  <c r="U447" i="1"/>
  <c r="W447" i="1" s="1"/>
  <c r="H3251" i="1"/>
  <c r="Y3250" i="1"/>
  <c r="S3250" i="1"/>
  <c r="A3252" i="1"/>
  <c r="Q3252" i="1" s="1"/>
  <c r="R3252" i="1" s="1"/>
  <c r="L446" i="1" l="1"/>
  <c r="O446" i="1" s="1"/>
  <c r="H3252" i="1"/>
  <c r="AA3253" i="1"/>
  <c r="Z3253" i="1"/>
  <c r="E448" i="1"/>
  <c r="F448" i="1"/>
  <c r="G446" i="1"/>
  <c r="J449" i="1"/>
  <c r="K449" i="1" s="1"/>
  <c r="I450" i="1"/>
  <c r="M449" i="1"/>
  <c r="N449" i="1"/>
  <c r="U448" i="1"/>
  <c r="W448" i="1" s="1"/>
  <c r="D447" i="1"/>
  <c r="A3253" i="1"/>
  <c r="Q3253" i="1" s="1"/>
  <c r="R3253" i="1" s="1"/>
  <c r="Y3251" i="1"/>
  <c r="S3251" i="1"/>
  <c r="L447" i="1" l="1"/>
  <c r="O447" i="1" s="1"/>
  <c r="Z3254" i="1"/>
  <c r="AA3254" i="1"/>
  <c r="F449" i="1"/>
  <c r="E449" i="1"/>
  <c r="G447" i="1"/>
  <c r="D448" i="1"/>
  <c r="L448" i="1" s="1"/>
  <c r="I451" i="1"/>
  <c r="J450" i="1"/>
  <c r="K450" i="1" s="1"/>
  <c r="M450" i="1"/>
  <c r="N450" i="1"/>
  <c r="U449" i="1"/>
  <c r="W449" i="1" s="1"/>
  <c r="H3253" i="1"/>
  <c r="A3254" i="1"/>
  <c r="Q3254" i="1" s="1"/>
  <c r="R3254" i="1" s="1"/>
  <c r="Y3252" i="1"/>
  <c r="S3252" i="1"/>
  <c r="O448" i="1" l="1"/>
  <c r="H3254" i="1"/>
  <c r="AA3255" i="1"/>
  <c r="Z3255" i="1"/>
  <c r="E450" i="1"/>
  <c r="F450" i="1"/>
  <c r="G448" i="1"/>
  <c r="U450" i="1"/>
  <c r="W450" i="1" s="1"/>
  <c r="J451" i="1"/>
  <c r="K451" i="1" s="1"/>
  <c r="M451" i="1"/>
  <c r="I452" i="1"/>
  <c r="N451" i="1"/>
  <c r="D449" i="1"/>
  <c r="A3255" i="1"/>
  <c r="Q3255" i="1" s="1"/>
  <c r="R3255" i="1" s="1"/>
  <c r="Y3253" i="1"/>
  <c r="S3253" i="1"/>
  <c r="L449" i="1" l="1"/>
  <c r="O449" i="1" s="1"/>
  <c r="Z3256" i="1"/>
  <c r="AA3256" i="1"/>
  <c r="F451" i="1"/>
  <c r="E451" i="1"/>
  <c r="G449" i="1"/>
  <c r="I453" i="1"/>
  <c r="M452" i="1"/>
  <c r="J452" i="1"/>
  <c r="K452" i="1" s="1"/>
  <c r="N452" i="1"/>
  <c r="U451" i="1"/>
  <c r="W451" i="1" s="1"/>
  <c r="D450" i="1"/>
  <c r="H3255" i="1"/>
  <c r="A3256" i="1"/>
  <c r="Q3256" i="1" s="1"/>
  <c r="R3256" i="1" s="1"/>
  <c r="Y3254" i="1"/>
  <c r="S3254" i="1"/>
  <c r="L450" i="1" l="1"/>
  <c r="O450" i="1" s="1"/>
  <c r="AA3257" i="1"/>
  <c r="Z3257" i="1"/>
  <c r="E452" i="1"/>
  <c r="F452" i="1"/>
  <c r="D451" i="1"/>
  <c r="U452" i="1"/>
  <c r="W452" i="1" s="1"/>
  <c r="G450" i="1"/>
  <c r="I454" i="1"/>
  <c r="M453" i="1"/>
  <c r="J453" i="1"/>
  <c r="K453" i="1" s="1"/>
  <c r="N453" i="1"/>
  <c r="H3256" i="1"/>
  <c r="A3257" i="1"/>
  <c r="Q3257" i="1" s="1"/>
  <c r="R3257" i="1" s="1"/>
  <c r="Y3255" i="1"/>
  <c r="S3255" i="1"/>
  <c r="L451" i="1" l="1"/>
  <c r="O451" i="1" s="1"/>
  <c r="Z3258" i="1"/>
  <c r="AA3258" i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H3257" i="1"/>
  <c r="Y3256" i="1"/>
  <c r="S3256" i="1"/>
  <c r="A3258" i="1"/>
  <c r="Q3258" i="1" s="1"/>
  <c r="R3258" i="1" s="1"/>
  <c r="O452" i="1" l="1"/>
  <c r="H3258" i="1"/>
  <c r="AA3259" i="1"/>
  <c r="Z3259" i="1"/>
  <c r="E454" i="1"/>
  <c r="F454" i="1"/>
  <c r="G452" i="1"/>
  <c r="D453" i="1"/>
  <c r="I456" i="1"/>
  <c r="M455" i="1"/>
  <c r="J455" i="1"/>
  <c r="K455" i="1" s="1"/>
  <c r="N455" i="1"/>
  <c r="U454" i="1"/>
  <c r="W454" i="1" s="1"/>
  <c r="A3259" i="1"/>
  <c r="Q3259" i="1" s="1"/>
  <c r="R3259" i="1" s="1"/>
  <c r="Y3257" i="1"/>
  <c r="S3257" i="1"/>
  <c r="L453" i="1" l="1"/>
  <c r="O453" i="1" s="1"/>
  <c r="Z3260" i="1"/>
  <c r="AA3260" i="1"/>
  <c r="G453" i="1"/>
  <c r="F455" i="1"/>
  <c r="E455" i="1"/>
  <c r="U455" i="1"/>
  <c r="W455" i="1" s="1"/>
  <c r="D454" i="1"/>
  <c r="I457" i="1"/>
  <c r="J456" i="1"/>
  <c r="K456" i="1" s="1"/>
  <c r="M456" i="1"/>
  <c r="N456" i="1"/>
  <c r="H3259" i="1"/>
  <c r="A3260" i="1"/>
  <c r="Q3260" i="1" s="1"/>
  <c r="R3260" i="1" s="1"/>
  <c r="Y3258" i="1"/>
  <c r="S3258" i="1"/>
  <c r="L454" i="1" l="1"/>
  <c r="O454" i="1" s="1"/>
  <c r="AA3261" i="1"/>
  <c r="Z3261" i="1"/>
  <c r="E456" i="1"/>
  <c r="F456" i="1"/>
  <c r="G454" i="1"/>
  <c r="M457" i="1"/>
  <c r="J457" i="1"/>
  <c r="K457" i="1" s="1"/>
  <c r="I458" i="1"/>
  <c r="N457" i="1"/>
  <c r="D455" i="1"/>
  <c r="U456" i="1"/>
  <c r="W456" i="1" s="1"/>
  <c r="H3260" i="1"/>
  <c r="A3261" i="1"/>
  <c r="Q3261" i="1" s="1"/>
  <c r="R3261" i="1" s="1"/>
  <c r="Y3259" i="1"/>
  <c r="S3259" i="1"/>
  <c r="L455" i="1" l="1"/>
  <c r="O455" i="1" s="1"/>
  <c r="Z3262" i="1"/>
  <c r="AA3262" i="1"/>
  <c r="F457" i="1"/>
  <c r="E457" i="1"/>
  <c r="G455" i="1"/>
  <c r="D456" i="1"/>
  <c r="L456" i="1" s="1"/>
  <c r="J458" i="1"/>
  <c r="K458" i="1" s="1"/>
  <c r="I459" i="1"/>
  <c r="M458" i="1"/>
  <c r="N458" i="1"/>
  <c r="U457" i="1"/>
  <c r="W457" i="1" s="1"/>
  <c r="H3261" i="1"/>
  <c r="A3262" i="1"/>
  <c r="Q3262" i="1" s="1"/>
  <c r="R3262" i="1" s="1"/>
  <c r="S3260" i="1"/>
  <c r="Y3260" i="1"/>
  <c r="O456" i="1" l="1"/>
  <c r="AA3263" i="1"/>
  <c r="Z3263" i="1"/>
  <c r="E458" i="1"/>
  <c r="F458" i="1"/>
  <c r="G456" i="1"/>
  <c r="U458" i="1"/>
  <c r="W458" i="1" s="1"/>
  <c r="I460" i="1"/>
  <c r="M459" i="1"/>
  <c r="J459" i="1"/>
  <c r="K459" i="1" s="1"/>
  <c r="N459" i="1"/>
  <c r="D457" i="1"/>
  <c r="H3262" i="1"/>
  <c r="A3263" i="1"/>
  <c r="Q3263" i="1" s="1"/>
  <c r="R3263" i="1" s="1"/>
  <c r="Y3261" i="1"/>
  <c r="S3261" i="1"/>
  <c r="L457" i="1" l="1"/>
  <c r="O457" i="1" s="1"/>
  <c r="Z3264" i="1"/>
  <c r="AA3264" i="1"/>
  <c r="F459" i="1"/>
  <c r="E459" i="1"/>
  <c r="G457" i="1"/>
  <c r="U459" i="1"/>
  <c r="W459" i="1" s="1"/>
  <c r="I461" i="1"/>
  <c r="M460" i="1"/>
  <c r="J460" i="1"/>
  <c r="K460" i="1" s="1"/>
  <c r="N460" i="1"/>
  <c r="D458" i="1"/>
  <c r="H3263" i="1"/>
  <c r="Y3262" i="1"/>
  <c r="S3262" i="1"/>
  <c r="A3264" i="1"/>
  <c r="Q3264" i="1" s="1"/>
  <c r="R3264" i="1" s="1"/>
  <c r="L458" i="1" l="1"/>
  <c r="O458" i="1" s="1"/>
  <c r="AA3265" i="1"/>
  <c r="Z3265" i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s="1"/>
  <c r="H3264" i="1"/>
  <c r="A3265" i="1"/>
  <c r="Q3265" i="1" s="1"/>
  <c r="Y3263" i="1"/>
  <c r="S3263" i="1"/>
  <c r="O459" i="1" l="1"/>
  <c r="AA3266" i="1"/>
  <c r="Z3266" i="1"/>
  <c r="R3265" i="1"/>
  <c r="F461" i="1"/>
  <c r="E461" i="1"/>
  <c r="G459" i="1"/>
  <c r="M462" i="1"/>
  <c r="J462" i="1"/>
  <c r="K462" i="1" s="1"/>
  <c r="I463" i="1"/>
  <c r="N462" i="1"/>
  <c r="U461" i="1"/>
  <c r="W461" i="1" s="1"/>
  <c r="D460" i="1"/>
  <c r="H3265" i="1"/>
  <c r="Y3264" i="1"/>
  <c r="S3264" i="1"/>
  <c r="A3266" i="1"/>
  <c r="Q3266" i="1" s="1"/>
  <c r="R3266" i="1" s="1"/>
  <c r="L460" i="1" l="1"/>
  <c r="O460" i="1" s="1"/>
  <c r="Z3267" i="1"/>
  <c r="AA3267" i="1"/>
  <c r="E462" i="1"/>
  <c r="F462" i="1"/>
  <c r="D461" i="1"/>
  <c r="I464" i="1"/>
  <c r="J463" i="1"/>
  <c r="K463" i="1" s="1"/>
  <c r="N463" i="1"/>
  <c r="U462" i="1"/>
  <c r="W462" i="1" s="1"/>
  <c r="G460" i="1"/>
  <c r="M463" i="1"/>
  <c r="H3266" i="1"/>
  <c r="A3267" i="1"/>
  <c r="Q3267" i="1" s="1"/>
  <c r="R3267" i="1" s="1"/>
  <c r="L461" i="1" l="1"/>
  <c r="O461" i="1" s="1"/>
  <c r="AA3268" i="1"/>
  <c r="Z3268" i="1"/>
  <c r="F463" i="1"/>
  <c r="E463" i="1"/>
  <c r="G461" i="1"/>
  <c r="M464" i="1"/>
  <c r="J464" i="1"/>
  <c r="K464" i="1" s="1"/>
  <c r="I465" i="1"/>
  <c r="N464" i="1"/>
  <c r="D462" i="1"/>
  <c r="U463" i="1"/>
  <c r="W463" i="1" s="1"/>
  <c r="H3267" i="1"/>
  <c r="A3268" i="1"/>
  <c r="Q3268" i="1" s="1"/>
  <c r="R3268" i="1" s="1"/>
  <c r="L462" i="1" l="1"/>
  <c r="O462" i="1" s="1"/>
  <c r="Z3269" i="1"/>
  <c r="AA3269" i="1"/>
  <c r="E464" i="1"/>
  <c r="F464" i="1"/>
  <c r="G462" i="1"/>
  <c r="I466" i="1"/>
  <c r="J465" i="1"/>
  <c r="K465" i="1" s="1"/>
  <c r="N465" i="1"/>
  <c r="U464" i="1"/>
  <c r="W464" i="1" s="1"/>
  <c r="D463" i="1"/>
  <c r="H3268" i="1"/>
  <c r="A3269" i="1"/>
  <c r="Q3269" i="1" s="1"/>
  <c r="R3269" i="1" s="1"/>
  <c r="L463" i="1" l="1"/>
  <c r="O463" i="1" s="1"/>
  <c r="AA3270" i="1"/>
  <c r="Z3270" i="1"/>
  <c r="F465" i="1"/>
  <c r="E465" i="1"/>
  <c r="G463" i="1"/>
  <c r="D464" i="1"/>
  <c r="L464" i="1" s="1"/>
  <c r="U465" i="1"/>
  <c r="W465" i="1" s="1"/>
  <c r="J466" i="1"/>
  <c r="K466" i="1" s="1"/>
  <c r="I467" i="1"/>
  <c r="H3269" i="1"/>
  <c r="A3270" i="1"/>
  <c r="Q3270" i="1" s="1"/>
  <c r="R3270" i="1" s="1"/>
  <c r="Y3268" i="1"/>
  <c r="S3268" i="1"/>
  <c r="U466" i="1" l="1"/>
  <c r="W466" i="1" s="1"/>
  <c r="Z3271" i="1"/>
  <c r="AA3271" i="1"/>
  <c r="F466" i="1"/>
  <c r="E466" i="1"/>
  <c r="G464" i="1"/>
  <c r="D465" i="1"/>
  <c r="L465" i="1" s="1"/>
  <c r="J467" i="1"/>
  <c r="K467" i="1" s="1"/>
  <c r="I468" i="1"/>
  <c r="M465" i="1"/>
  <c r="O464" i="1"/>
  <c r="H3270" i="1"/>
  <c r="A3271" i="1"/>
  <c r="Q3271" i="1" s="1"/>
  <c r="R3271" i="1" s="1"/>
  <c r="S3269" i="1"/>
  <c r="Y3269" i="1"/>
  <c r="AA3272" i="1" l="1"/>
  <c r="Z3272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H3271" i="1"/>
  <c r="Y3270" i="1"/>
  <c r="S3270" i="1"/>
  <c r="A3272" i="1"/>
  <c r="Q3272" i="1" s="1"/>
  <c r="R3272" i="1" s="1"/>
  <c r="Z3273" i="1" l="1"/>
  <c r="AA3273" i="1"/>
  <c r="F468" i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H3272" i="1"/>
  <c r="A3273" i="1"/>
  <c r="Q3273" i="1" s="1"/>
  <c r="R3273" i="1" s="1"/>
  <c r="Y3271" i="1"/>
  <c r="S3271" i="1"/>
  <c r="M468" i="1" l="1"/>
  <c r="M469" i="1" s="1"/>
  <c r="M470" i="1" s="1"/>
  <c r="O467" i="1"/>
  <c r="AA3274" i="1"/>
  <c r="Z3274" i="1"/>
  <c r="E469" i="1"/>
  <c r="O466" i="1"/>
  <c r="F469" i="1"/>
  <c r="G467" i="1"/>
  <c r="Y465" i="1"/>
  <c r="S466" i="1"/>
  <c r="D468" i="1"/>
  <c r="L468" i="1" s="1"/>
  <c r="I471" i="1"/>
  <c r="J470" i="1"/>
  <c r="K470" i="1" s="1"/>
  <c r="U469" i="1"/>
  <c r="W469" i="1" s="1"/>
  <c r="H3273" i="1"/>
  <c r="A3274" i="1"/>
  <c r="Q3274" i="1" s="1"/>
  <c r="R3274" i="1" s="1"/>
  <c r="Y3272" i="1"/>
  <c r="S3272" i="1"/>
  <c r="N468" i="1" l="1"/>
  <c r="N469" i="1" s="1"/>
  <c r="N470" i="1" s="1"/>
  <c r="N471" i="1" s="1"/>
  <c r="Z3275" i="1"/>
  <c r="AA3275" i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H3274" i="1"/>
  <c r="A3275" i="1"/>
  <c r="Q3275" i="1" s="1"/>
  <c r="R3275" i="1" s="1"/>
  <c r="Y3273" i="1"/>
  <c r="S3273" i="1"/>
  <c r="O469" i="1" l="1"/>
  <c r="O468" i="1"/>
  <c r="AA3276" i="1"/>
  <c r="Z3276" i="1"/>
  <c r="E471" i="1"/>
  <c r="F471" i="1"/>
  <c r="G469" i="1"/>
  <c r="I473" i="1"/>
  <c r="J472" i="1"/>
  <c r="K472" i="1" s="1"/>
  <c r="N472" i="1"/>
  <c r="D470" i="1"/>
  <c r="M472" i="1"/>
  <c r="U471" i="1"/>
  <c r="W471" i="1" s="1"/>
  <c r="H3275" i="1"/>
  <c r="A3276" i="1"/>
  <c r="Q3276" i="1" s="1"/>
  <c r="R3276" i="1" s="1"/>
  <c r="Y3274" i="1"/>
  <c r="S3274" i="1"/>
  <c r="L470" i="1" l="1"/>
  <c r="O470" i="1" s="1"/>
  <c r="M473" i="1"/>
  <c r="Z3277" i="1"/>
  <c r="AA3277" i="1"/>
  <c r="F472" i="1"/>
  <c r="E472" i="1"/>
  <c r="G470" i="1"/>
  <c r="D471" i="1"/>
  <c r="U472" i="1"/>
  <c r="W472" i="1" s="1"/>
  <c r="I474" i="1"/>
  <c r="J473" i="1"/>
  <c r="K473" i="1" s="1"/>
  <c r="N473" i="1"/>
  <c r="H3276" i="1"/>
  <c r="A3277" i="1"/>
  <c r="Q3277" i="1" s="1"/>
  <c r="R3277" i="1" s="1"/>
  <c r="Y3275" i="1"/>
  <c r="S3275" i="1"/>
  <c r="L471" i="1" l="1"/>
  <c r="O471" i="1" s="1"/>
  <c r="AA3278" i="1"/>
  <c r="Z3278" i="1"/>
  <c r="E473" i="1"/>
  <c r="F473" i="1"/>
  <c r="G471" i="1"/>
  <c r="J474" i="1"/>
  <c r="K474" i="1" s="1"/>
  <c r="I475" i="1"/>
  <c r="M474" i="1"/>
  <c r="N474" i="1"/>
  <c r="D472" i="1"/>
  <c r="U473" i="1"/>
  <c r="W473" i="1" s="1"/>
  <c r="H3277" i="1"/>
  <c r="S3276" i="1"/>
  <c r="Y3276" i="1"/>
  <c r="A3278" i="1"/>
  <c r="Q3278" i="1" s="1"/>
  <c r="R3278" i="1" s="1"/>
  <c r="L472" i="1" l="1"/>
  <c r="O472" i="1" s="1"/>
  <c r="Z3279" i="1"/>
  <c r="AA3279" i="1"/>
  <c r="F474" i="1"/>
  <c r="E474" i="1"/>
  <c r="G472" i="1"/>
  <c r="D473" i="1"/>
  <c r="J475" i="1"/>
  <c r="K475" i="1" s="1"/>
  <c r="I476" i="1"/>
  <c r="M475" i="1"/>
  <c r="N475" i="1"/>
  <c r="U474" i="1"/>
  <c r="W474" i="1" s="1"/>
  <c r="H3278" i="1"/>
  <c r="Y3277" i="1"/>
  <c r="S3277" i="1"/>
  <c r="A3279" i="1"/>
  <c r="Q3279" i="1" s="1"/>
  <c r="R3279" i="1" s="1"/>
  <c r="L473" i="1" l="1"/>
  <c r="O473" i="1" s="1"/>
  <c r="AA3280" i="1"/>
  <c r="Z3280" i="1"/>
  <c r="E475" i="1"/>
  <c r="F475" i="1"/>
  <c r="G473" i="1"/>
  <c r="I477" i="1"/>
  <c r="J476" i="1"/>
  <c r="K476" i="1" s="1"/>
  <c r="M476" i="1"/>
  <c r="N476" i="1"/>
  <c r="U475" i="1"/>
  <c r="W475" i="1" s="1"/>
  <c r="D474" i="1"/>
  <c r="H3279" i="1"/>
  <c r="A3280" i="1"/>
  <c r="Q3280" i="1" s="1"/>
  <c r="R3280" i="1" s="1"/>
  <c r="S3278" i="1"/>
  <c r="Y3278" i="1"/>
  <c r="L474" i="1" l="1"/>
  <c r="O474" i="1" s="1"/>
  <c r="H3280" i="1"/>
  <c r="Z3281" i="1"/>
  <c r="AA3281" i="1"/>
  <c r="F476" i="1"/>
  <c r="E476" i="1"/>
  <c r="D475" i="1"/>
  <c r="U476" i="1"/>
  <c r="W476" i="1" s="1"/>
  <c r="G474" i="1"/>
  <c r="J477" i="1"/>
  <c r="K477" i="1" s="1"/>
  <c r="M477" i="1"/>
  <c r="I478" i="1"/>
  <c r="N477" i="1"/>
  <c r="A3281" i="1"/>
  <c r="Q3281" i="1" s="1"/>
  <c r="R3281" i="1" s="1"/>
  <c r="Y3279" i="1"/>
  <c r="S3279" i="1"/>
  <c r="L475" i="1" l="1"/>
  <c r="O475" i="1" s="1"/>
  <c r="AA3282" i="1"/>
  <c r="Z3282" i="1"/>
  <c r="E477" i="1"/>
  <c r="F477" i="1"/>
  <c r="G475" i="1"/>
  <c r="D476" i="1"/>
  <c r="I479" i="1"/>
  <c r="M478" i="1"/>
  <c r="J478" i="1"/>
  <c r="K478" i="1" s="1"/>
  <c r="N478" i="1"/>
  <c r="U477" i="1"/>
  <c r="W477" i="1" s="1"/>
  <c r="H3281" i="1"/>
  <c r="Y3280" i="1"/>
  <c r="S3280" i="1"/>
  <c r="A3282" i="1"/>
  <c r="Q3282" i="1" s="1"/>
  <c r="R3282" i="1" s="1"/>
  <c r="L476" i="1" l="1"/>
  <c r="O476" i="1" s="1"/>
  <c r="Z3283" i="1"/>
  <c r="AA3283" i="1"/>
  <c r="F478" i="1"/>
  <c r="E478" i="1"/>
  <c r="G476" i="1"/>
  <c r="U478" i="1"/>
  <c r="W478" i="1" s="1"/>
  <c r="I480" i="1"/>
  <c r="J479" i="1"/>
  <c r="K479" i="1" s="1"/>
  <c r="M479" i="1"/>
  <c r="N479" i="1"/>
  <c r="D477" i="1"/>
  <c r="H3282" i="1"/>
  <c r="A3283" i="1"/>
  <c r="Q3283" i="1" s="1"/>
  <c r="R3283" i="1" s="1"/>
  <c r="Y3281" i="1"/>
  <c r="S3281" i="1"/>
  <c r="L477" i="1" l="1"/>
  <c r="O477" i="1" s="1"/>
  <c r="AA3284" i="1"/>
  <c r="Z3284" i="1"/>
  <c r="E479" i="1"/>
  <c r="F479" i="1"/>
  <c r="U479" i="1"/>
  <c r="W479" i="1" s="1"/>
  <c r="J480" i="1"/>
  <c r="K480" i="1" s="1"/>
  <c r="I481" i="1"/>
  <c r="M480" i="1"/>
  <c r="N480" i="1"/>
  <c r="D478" i="1"/>
  <c r="G477" i="1"/>
  <c r="H3283" i="1"/>
  <c r="Y3282" i="1"/>
  <c r="S3282" i="1"/>
  <c r="A3284" i="1"/>
  <c r="Q3284" i="1" s="1"/>
  <c r="R3284" i="1" s="1"/>
  <c r="L478" i="1" l="1"/>
  <c r="O478" i="1" s="1"/>
  <c r="Z3285" i="1"/>
  <c r="AA3285" i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H3284" i="1"/>
  <c r="A3285" i="1"/>
  <c r="Q3285" i="1" s="1"/>
  <c r="R3285" i="1" s="1"/>
  <c r="Y3283" i="1"/>
  <c r="S3283" i="1"/>
  <c r="O479" i="1" l="1"/>
  <c r="AA3286" i="1"/>
  <c r="Z3286" i="1"/>
  <c r="E481" i="1"/>
  <c r="F481" i="1"/>
  <c r="J482" i="1"/>
  <c r="K482" i="1" s="1"/>
  <c r="M482" i="1"/>
  <c r="I483" i="1"/>
  <c r="N482" i="1"/>
  <c r="U481" i="1"/>
  <c r="W481" i="1" s="1"/>
  <c r="D480" i="1"/>
  <c r="G479" i="1"/>
  <c r="H3285" i="1"/>
  <c r="Y3284" i="1"/>
  <c r="S3284" i="1"/>
  <c r="A3286" i="1"/>
  <c r="Q3286" i="1" s="1"/>
  <c r="R3286" i="1" s="1"/>
  <c r="L480" i="1" l="1"/>
  <c r="O480" i="1" s="1"/>
  <c r="Z3287" i="1"/>
  <c r="AA3287" i="1"/>
  <c r="F482" i="1"/>
  <c r="E482" i="1"/>
  <c r="G480" i="1"/>
  <c r="D481" i="1"/>
  <c r="I484" i="1"/>
  <c r="M483" i="1"/>
  <c r="J483" i="1"/>
  <c r="K483" i="1" s="1"/>
  <c r="N483" i="1"/>
  <c r="U482" i="1"/>
  <c r="W482" i="1" s="1"/>
  <c r="H3286" i="1"/>
  <c r="Y3285" i="1"/>
  <c r="S3285" i="1"/>
  <c r="A3287" i="1"/>
  <c r="Q3287" i="1" s="1"/>
  <c r="R3287" i="1" s="1"/>
  <c r="L481" i="1" l="1"/>
  <c r="O481" i="1" s="1"/>
  <c r="AA3288" i="1"/>
  <c r="Z3288" i="1"/>
  <c r="E483" i="1"/>
  <c r="G481" i="1"/>
  <c r="F483" i="1"/>
  <c r="U483" i="1"/>
  <c r="W483" i="1" s="1"/>
  <c r="J484" i="1"/>
  <c r="K484" i="1" s="1"/>
  <c r="I485" i="1"/>
  <c r="M484" i="1"/>
  <c r="N484" i="1"/>
  <c r="D482" i="1"/>
  <c r="H3287" i="1"/>
  <c r="Y3286" i="1"/>
  <c r="S3286" i="1"/>
  <c r="A3288" i="1"/>
  <c r="Q3288" i="1" s="1"/>
  <c r="R3288" i="1" s="1"/>
  <c r="L482" i="1" l="1"/>
  <c r="O482" i="1" s="1"/>
  <c r="Z3289" i="1"/>
  <c r="AA3289" i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H3288" i="1"/>
  <c r="A3289" i="1"/>
  <c r="Q3289" i="1" s="1"/>
  <c r="R3289" i="1" s="1"/>
  <c r="S3287" i="1"/>
  <c r="Y3287" i="1"/>
  <c r="O483" i="1" l="1"/>
  <c r="AA3290" i="1"/>
  <c r="Z3290" i="1"/>
  <c r="E485" i="1"/>
  <c r="F485" i="1"/>
  <c r="G483" i="1"/>
  <c r="D484" i="1"/>
  <c r="U485" i="1"/>
  <c r="W485" i="1" s="1"/>
  <c r="I487" i="1"/>
  <c r="M486" i="1"/>
  <c r="J486" i="1"/>
  <c r="K486" i="1" s="1"/>
  <c r="N486" i="1"/>
  <c r="H3289" i="1"/>
  <c r="A3290" i="1"/>
  <c r="Q3290" i="1" s="1"/>
  <c r="R3290" i="1" s="1"/>
  <c r="Y3288" i="1"/>
  <c r="S3288" i="1"/>
  <c r="L484" i="1" l="1"/>
  <c r="O484" i="1" s="1"/>
  <c r="Z3291" i="1"/>
  <c r="AA3291" i="1"/>
  <c r="F486" i="1"/>
  <c r="E486" i="1"/>
  <c r="G484" i="1"/>
  <c r="U486" i="1"/>
  <c r="W486" i="1" s="1"/>
  <c r="M487" i="1"/>
  <c r="I488" i="1"/>
  <c r="J487" i="1"/>
  <c r="K487" i="1" s="1"/>
  <c r="N487" i="1"/>
  <c r="D485" i="1"/>
  <c r="H3290" i="1"/>
  <c r="A3291" i="1"/>
  <c r="Q3291" i="1" s="1"/>
  <c r="R3291" i="1" s="1"/>
  <c r="Y3289" i="1"/>
  <c r="S3289" i="1"/>
  <c r="L485" i="1" l="1"/>
  <c r="O485" i="1" s="1"/>
  <c r="AA3292" i="1"/>
  <c r="Z3292" i="1"/>
  <c r="E487" i="1"/>
  <c r="F487" i="1"/>
  <c r="U487" i="1"/>
  <c r="W487" i="1" s="1"/>
  <c r="I489" i="1"/>
  <c r="M488" i="1"/>
  <c r="J488" i="1"/>
  <c r="K488" i="1" s="1"/>
  <c r="N488" i="1"/>
  <c r="D486" i="1"/>
  <c r="G485" i="1"/>
  <c r="H3291" i="1"/>
  <c r="A3292" i="1"/>
  <c r="Q3292" i="1" s="1"/>
  <c r="R3292" i="1" s="1"/>
  <c r="Y3290" i="1"/>
  <c r="S3290" i="1"/>
  <c r="L486" i="1" l="1"/>
  <c r="O486" i="1" s="1"/>
  <c r="Z3293" i="1"/>
  <c r="AA3293" i="1"/>
  <c r="F488" i="1"/>
  <c r="E488" i="1"/>
  <c r="G486" i="1"/>
  <c r="J489" i="1"/>
  <c r="K489" i="1" s="1"/>
  <c r="I490" i="1"/>
  <c r="M489" i="1"/>
  <c r="N489" i="1"/>
  <c r="D487" i="1"/>
  <c r="U488" i="1"/>
  <c r="W488" i="1" s="1"/>
  <c r="H3292" i="1"/>
  <c r="A3293" i="1"/>
  <c r="Q3293" i="1" s="1"/>
  <c r="R3293" i="1" s="1"/>
  <c r="Y3291" i="1"/>
  <c r="S3291" i="1"/>
  <c r="L487" i="1" l="1"/>
  <c r="O487" i="1" s="1"/>
  <c r="AA3294" i="1"/>
  <c r="Z3294" i="1"/>
  <c r="E489" i="1"/>
  <c r="F489" i="1"/>
  <c r="G487" i="1"/>
  <c r="D488" i="1"/>
  <c r="L488" i="1" s="1"/>
  <c r="I491" i="1"/>
  <c r="J490" i="1"/>
  <c r="K490" i="1" s="1"/>
  <c r="M490" i="1"/>
  <c r="N490" i="1"/>
  <c r="U489" i="1"/>
  <c r="W489" i="1" s="1"/>
  <c r="H3293" i="1"/>
  <c r="Y3292" i="1"/>
  <c r="S3292" i="1"/>
  <c r="A3294" i="1"/>
  <c r="Q3294" i="1" s="1"/>
  <c r="R3294" i="1" s="1"/>
  <c r="H3294" i="1" l="1"/>
  <c r="O488" i="1"/>
  <c r="Z3295" i="1"/>
  <c r="AA3295" i="1"/>
  <c r="G488" i="1"/>
  <c r="F490" i="1"/>
  <c r="E490" i="1"/>
  <c r="U490" i="1"/>
  <c r="W490" i="1" s="1"/>
  <c r="J491" i="1"/>
  <c r="K491" i="1" s="1"/>
  <c r="M491" i="1"/>
  <c r="I492" i="1"/>
  <c r="N491" i="1"/>
  <c r="D489" i="1"/>
  <c r="A3295" i="1"/>
  <c r="Q3295" i="1" s="1"/>
  <c r="Y3293" i="1"/>
  <c r="S3293" i="1"/>
  <c r="L489" i="1" l="1"/>
  <c r="O489" i="1" s="1"/>
  <c r="AA3296" i="1"/>
  <c r="Z3296" i="1"/>
  <c r="R3295" i="1"/>
  <c r="E491" i="1"/>
  <c r="F491" i="1"/>
  <c r="G489" i="1"/>
  <c r="I493" i="1"/>
  <c r="J492" i="1"/>
  <c r="K492" i="1" s="1"/>
  <c r="M492" i="1"/>
  <c r="N492" i="1"/>
  <c r="U491" i="1"/>
  <c r="W491" i="1" s="1"/>
  <c r="D490" i="1"/>
  <c r="H3295" i="1"/>
  <c r="U3176" i="1"/>
  <c r="W3176" i="1" s="1"/>
  <c r="Y3294" i="1"/>
  <c r="S3294" i="1"/>
  <c r="A3296" i="1"/>
  <c r="Q3296" i="1" s="1"/>
  <c r="R3296" i="1" s="1"/>
  <c r="L490" i="1" l="1"/>
  <c r="O490" i="1" s="1"/>
  <c r="M493" i="1"/>
  <c r="Z3297" i="1"/>
  <c r="AA3297" i="1"/>
  <c r="F492" i="1"/>
  <c r="E492" i="1"/>
  <c r="D491" i="1"/>
  <c r="G490" i="1"/>
  <c r="U492" i="1"/>
  <c r="W492" i="1" s="1"/>
  <c r="I494" i="1"/>
  <c r="J493" i="1"/>
  <c r="K493" i="1" s="1"/>
  <c r="N493" i="1"/>
  <c r="H3296" i="1"/>
  <c r="A3297" i="1"/>
  <c r="Q3297" i="1" s="1"/>
  <c r="R3297" i="1" s="1"/>
  <c r="L491" i="1" l="1"/>
  <c r="O491" i="1" s="1"/>
  <c r="M494" i="1"/>
  <c r="G491" i="1"/>
  <c r="AA3298" i="1"/>
  <c r="Z3298" i="1"/>
  <c r="E493" i="1"/>
  <c r="F493" i="1"/>
  <c r="D492" i="1"/>
  <c r="U493" i="1"/>
  <c r="W493" i="1" s="1"/>
  <c r="J494" i="1"/>
  <c r="K494" i="1" s="1"/>
  <c r="I495" i="1"/>
  <c r="N494" i="1"/>
  <c r="H3297" i="1"/>
  <c r="A3298" i="1"/>
  <c r="Q3298" i="1" s="1"/>
  <c r="R3298" i="1" s="1"/>
  <c r="L492" i="1" l="1"/>
  <c r="O492" i="1" s="1"/>
  <c r="Z3299" i="1"/>
  <c r="AA3299" i="1"/>
  <c r="G492" i="1"/>
  <c r="F494" i="1"/>
  <c r="E494" i="1"/>
  <c r="U494" i="1"/>
  <c r="W494" i="1" s="1"/>
  <c r="J495" i="1"/>
  <c r="K495" i="1" s="1"/>
  <c r="I496" i="1"/>
  <c r="N495" i="1"/>
  <c r="D493" i="1"/>
  <c r="H3298" i="1"/>
  <c r="A3299" i="1"/>
  <c r="Q3299" i="1" s="1"/>
  <c r="R3299" i="1" s="1"/>
  <c r="L493" i="1" l="1"/>
  <c r="O493" i="1" s="1"/>
  <c r="AA3300" i="1"/>
  <c r="Z3300" i="1"/>
  <c r="E495" i="1"/>
  <c r="F495" i="1"/>
  <c r="G493" i="1"/>
  <c r="J496" i="1"/>
  <c r="K496" i="1" s="1"/>
  <c r="I497" i="1"/>
  <c r="U495" i="1"/>
  <c r="W495" i="1" s="1"/>
  <c r="D494" i="1"/>
  <c r="L494" i="1" s="1"/>
  <c r="H3299" i="1"/>
  <c r="A3300" i="1"/>
  <c r="Q3300" i="1" s="1"/>
  <c r="R3300" i="1" s="1"/>
  <c r="U496" i="1" l="1"/>
  <c r="W496" i="1" s="1"/>
  <c r="Z3301" i="1"/>
  <c r="AA3301" i="1"/>
  <c r="F496" i="1"/>
  <c r="E496" i="1"/>
  <c r="G494" i="1"/>
  <c r="D495" i="1"/>
  <c r="L495" i="1" s="1"/>
  <c r="I498" i="1"/>
  <c r="J497" i="1"/>
  <c r="K497" i="1" s="1"/>
  <c r="M495" i="1"/>
  <c r="O494" i="1"/>
  <c r="H3300" i="1"/>
  <c r="A3301" i="1"/>
  <c r="Q3301" i="1" s="1"/>
  <c r="R3301" i="1" s="1"/>
  <c r="S3299" i="1"/>
  <c r="Y3299" i="1"/>
  <c r="H3301" i="1" l="1"/>
  <c r="AA3302" i="1"/>
  <c r="Z3302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3300" i="1"/>
  <c r="S3300" i="1"/>
  <c r="A3302" i="1"/>
  <c r="Q3302" i="1" s="1"/>
  <c r="R3302" i="1" s="1"/>
  <c r="Y741" i="1"/>
  <c r="Z3303" i="1" l="1"/>
  <c r="AA3303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S495" i="1"/>
  <c r="U498" i="1"/>
  <c r="W498" i="1" s="1"/>
  <c r="H3302" i="1"/>
  <c r="Y3301" i="1"/>
  <c r="S3301" i="1"/>
  <c r="A3303" i="1"/>
  <c r="Q3303" i="1" s="1"/>
  <c r="R3303" i="1" s="1"/>
  <c r="L497" i="1" l="1"/>
  <c r="O497" i="1" s="1"/>
  <c r="H3303" i="1"/>
  <c r="AA3304" i="1"/>
  <c r="Z3304" i="1"/>
  <c r="M500" i="1"/>
  <c r="E499" i="1"/>
  <c r="F499" i="1"/>
  <c r="O496" i="1"/>
  <c r="G497" i="1"/>
  <c r="S497" i="1"/>
  <c r="D498" i="1"/>
  <c r="Y495" i="1"/>
  <c r="J500" i="1"/>
  <c r="K500" i="1" s="1"/>
  <c r="I501" i="1"/>
  <c r="N500" i="1"/>
  <c r="U499" i="1"/>
  <c r="W499" i="1" s="1"/>
  <c r="A3304" i="1"/>
  <c r="Q3304" i="1" s="1"/>
  <c r="R3304" i="1" s="1"/>
  <c r="S3302" i="1"/>
  <c r="Y3302" i="1"/>
  <c r="L498" i="1" l="1"/>
  <c r="O498" i="1" s="1"/>
  <c r="Z3305" i="1"/>
  <c r="AA3305" i="1"/>
  <c r="F500" i="1"/>
  <c r="E500" i="1"/>
  <c r="G498" i="1"/>
  <c r="D499" i="1"/>
  <c r="L499" i="1" s="1"/>
  <c r="S498" i="1"/>
  <c r="I502" i="1"/>
  <c r="J501" i="1"/>
  <c r="K501" i="1" s="1"/>
  <c r="U500" i="1"/>
  <c r="W500" i="1" s="1"/>
  <c r="H3304" i="1"/>
  <c r="A3305" i="1"/>
  <c r="Q3305" i="1" s="1"/>
  <c r="R3305" i="1" s="1"/>
  <c r="Y3303" i="1"/>
  <c r="S3303" i="1"/>
  <c r="O499" i="1" l="1"/>
  <c r="AA3306" i="1"/>
  <c r="Z3306" i="1"/>
  <c r="E501" i="1"/>
  <c r="F501" i="1"/>
  <c r="G499" i="1"/>
  <c r="Y496" i="1"/>
  <c r="U501" i="1"/>
  <c r="W501" i="1" s="1"/>
  <c r="J502" i="1"/>
  <c r="K502" i="1" s="1"/>
  <c r="I503" i="1"/>
  <c r="D500" i="1"/>
  <c r="L500" i="1" s="1"/>
  <c r="H3305" i="1"/>
  <c r="A3306" i="1"/>
  <c r="Q3306" i="1" s="1"/>
  <c r="R3306" i="1" s="1"/>
  <c r="Y3304" i="1"/>
  <c r="S3304" i="1"/>
  <c r="O500" i="1" l="1"/>
  <c r="M501" i="1"/>
  <c r="Z3307" i="1"/>
  <c r="AA3307" i="1"/>
  <c r="F502" i="1"/>
  <c r="E502" i="1"/>
  <c r="I504" i="1"/>
  <c r="J503" i="1"/>
  <c r="K503" i="1" s="1"/>
  <c r="U502" i="1"/>
  <c r="W502" i="1" s="1"/>
  <c r="G500" i="1"/>
  <c r="D501" i="1"/>
  <c r="L501" i="1" s="1"/>
  <c r="H3306" i="1"/>
  <c r="Y3305" i="1"/>
  <c r="S3305" i="1"/>
  <c r="A3307" i="1"/>
  <c r="Q3307" i="1" s="1"/>
  <c r="R3307" i="1" s="1"/>
  <c r="N501" i="1" l="1"/>
  <c r="N502" i="1" s="1"/>
  <c r="N503" i="1" s="1"/>
  <c r="N504" i="1" s="1"/>
  <c r="M502" i="1"/>
  <c r="M503" i="1" s="1"/>
  <c r="M504" i="1" s="1"/>
  <c r="AA3308" i="1"/>
  <c r="Z3308" i="1"/>
  <c r="H3307" i="1"/>
  <c r="E503" i="1"/>
  <c r="F503" i="1"/>
  <c r="G501" i="1"/>
  <c r="D502" i="1"/>
  <c r="U503" i="1"/>
  <c r="W503" i="1" s="1"/>
  <c r="J504" i="1"/>
  <c r="K504" i="1" s="1"/>
  <c r="I505" i="1"/>
  <c r="A3308" i="1"/>
  <c r="Q3308" i="1" s="1"/>
  <c r="R3308" i="1" s="1"/>
  <c r="Y3306" i="1"/>
  <c r="S3306" i="1"/>
  <c r="L502" i="1" l="1"/>
  <c r="O502" i="1" s="1"/>
  <c r="M505" i="1"/>
  <c r="O501" i="1"/>
  <c r="Z3309" i="1"/>
  <c r="AA3309" i="1"/>
  <c r="F504" i="1"/>
  <c r="E504" i="1"/>
  <c r="G502" i="1"/>
  <c r="D503" i="1"/>
  <c r="J505" i="1"/>
  <c r="K505" i="1" s="1"/>
  <c r="I506" i="1"/>
  <c r="N505" i="1"/>
  <c r="U504" i="1"/>
  <c r="W504" i="1" s="1"/>
  <c r="H3308" i="1"/>
  <c r="A3309" i="1"/>
  <c r="Q3309" i="1" s="1"/>
  <c r="R3309" i="1" s="1"/>
  <c r="Y3307" i="1"/>
  <c r="S3307" i="1"/>
  <c r="L503" i="1" l="1"/>
  <c r="O503" i="1" s="1"/>
  <c r="AA3310" i="1"/>
  <c r="Z3310" i="1"/>
  <c r="G503" i="1"/>
  <c r="E505" i="1"/>
  <c r="F505" i="1"/>
  <c r="D504" i="1"/>
  <c r="L504" i="1" s="1"/>
  <c r="I507" i="1"/>
  <c r="J506" i="1"/>
  <c r="K506" i="1" s="1"/>
  <c r="N506" i="1"/>
  <c r="U505" i="1"/>
  <c r="W505" i="1" s="1"/>
  <c r="M506" i="1"/>
  <c r="H3309" i="1"/>
  <c r="A3310" i="1"/>
  <c r="Q3310" i="1" s="1"/>
  <c r="R3310" i="1" s="1"/>
  <c r="Y3308" i="1"/>
  <c r="S3308" i="1"/>
  <c r="O504" i="1" l="1"/>
  <c r="Z3311" i="1"/>
  <c r="AA3311" i="1"/>
  <c r="G504" i="1"/>
  <c r="F506" i="1"/>
  <c r="E506" i="1"/>
  <c r="D505" i="1"/>
  <c r="U506" i="1"/>
  <c r="W506" i="1" s="1"/>
  <c r="I508" i="1"/>
  <c r="M507" i="1"/>
  <c r="J507" i="1"/>
  <c r="K507" i="1" s="1"/>
  <c r="N507" i="1"/>
  <c r="H3310" i="1"/>
  <c r="A3311" i="1"/>
  <c r="Q3311" i="1" s="1"/>
  <c r="R3311" i="1" s="1"/>
  <c r="Y3309" i="1"/>
  <c r="S3309" i="1"/>
  <c r="L505" i="1" l="1"/>
  <c r="O505" i="1" s="1"/>
  <c r="AA3312" i="1"/>
  <c r="Z3312" i="1"/>
  <c r="G505" i="1"/>
  <c r="E507" i="1"/>
  <c r="F507" i="1"/>
  <c r="U507" i="1"/>
  <c r="W507" i="1" s="1"/>
  <c r="J508" i="1"/>
  <c r="K508" i="1" s="1"/>
  <c r="I509" i="1"/>
  <c r="M508" i="1"/>
  <c r="N508" i="1"/>
  <c r="D506" i="1"/>
  <c r="H3311" i="1"/>
  <c r="A3312" i="1"/>
  <c r="Q3312" i="1" s="1"/>
  <c r="R3312" i="1" s="1"/>
  <c r="Y3310" i="1"/>
  <c r="S3310" i="1"/>
  <c r="L506" i="1" l="1"/>
  <c r="O506" i="1" s="1"/>
  <c r="Z3313" i="1"/>
  <c r="AA3313" i="1"/>
  <c r="F508" i="1"/>
  <c r="E508" i="1"/>
  <c r="J509" i="1"/>
  <c r="K509" i="1" s="1"/>
  <c r="M509" i="1"/>
  <c r="I510" i="1"/>
  <c r="N509" i="1"/>
  <c r="U508" i="1"/>
  <c r="W508" i="1" s="1"/>
  <c r="G506" i="1"/>
  <c r="D507" i="1"/>
  <c r="H3312" i="1"/>
  <c r="A3313" i="1"/>
  <c r="Q3313" i="1" s="1"/>
  <c r="R3313" i="1" s="1"/>
  <c r="Y3311" i="1"/>
  <c r="S3311" i="1"/>
  <c r="L507" i="1" l="1"/>
  <c r="O507" i="1" s="1"/>
  <c r="H3313" i="1"/>
  <c r="AA3314" i="1"/>
  <c r="Z3314" i="1"/>
  <c r="E509" i="1"/>
  <c r="F509" i="1"/>
  <c r="D508" i="1"/>
  <c r="L508" i="1" s="1"/>
  <c r="I511" i="1"/>
  <c r="J510" i="1"/>
  <c r="K510" i="1" s="1"/>
  <c r="M510" i="1"/>
  <c r="N510" i="1"/>
  <c r="G507" i="1"/>
  <c r="U509" i="1"/>
  <c r="W509" i="1" s="1"/>
  <c r="Y3312" i="1"/>
  <c r="S3312" i="1"/>
  <c r="A3314" i="1"/>
  <c r="Q3314" i="1" s="1"/>
  <c r="R3314" i="1" s="1"/>
  <c r="O508" i="1" l="1"/>
  <c r="Z3315" i="1"/>
  <c r="AA3315" i="1"/>
  <c r="F510" i="1"/>
  <c r="G508" i="1"/>
  <c r="E510" i="1"/>
  <c r="D509" i="1"/>
  <c r="U510" i="1"/>
  <c r="W510" i="1" s="1"/>
  <c r="J511" i="1"/>
  <c r="K511" i="1" s="1"/>
  <c r="M511" i="1"/>
  <c r="I512" i="1"/>
  <c r="N511" i="1"/>
  <c r="H3314" i="1"/>
  <c r="Y3313" i="1"/>
  <c r="S3313" i="1"/>
  <c r="A3315" i="1"/>
  <c r="Q3315" i="1" s="1"/>
  <c r="R3315" i="1" s="1"/>
  <c r="L509" i="1" l="1"/>
  <c r="O509" i="1" s="1"/>
  <c r="H3315" i="1"/>
  <c r="AA3316" i="1"/>
  <c r="Z3316" i="1"/>
  <c r="G509" i="1"/>
  <c r="E511" i="1"/>
  <c r="F511" i="1"/>
  <c r="I513" i="1"/>
  <c r="J512" i="1"/>
  <c r="K512" i="1" s="1"/>
  <c r="M512" i="1"/>
  <c r="N512" i="1"/>
  <c r="U511" i="1"/>
  <c r="W511" i="1" s="1"/>
  <c r="D510" i="1"/>
  <c r="A3316" i="1"/>
  <c r="Q3316" i="1" s="1"/>
  <c r="R3316" i="1" s="1"/>
  <c r="Y3314" i="1"/>
  <c r="S3314" i="1"/>
  <c r="L510" i="1" l="1"/>
  <c r="O510" i="1" s="1"/>
  <c r="Z3317" i="1"/>
  <c r="AA3317" i="1"/>
  <c r="F512" i="1"/>
  <c r="E512" i="1"/>
  <c r="D511" i="1"/>
  <c r="U512" i="1"/>
  <c r="W512" i="1" s="1"/>
  <c r="G510" i="1"/>
  <c r="M513" i="1"/>
  <c r="J513" i="1"/>
  <c r="K513" i="1" s="1"/>
  <c r="I514" i="1"/>
  <c r="N513" i="1"/>
  <c r="H3316" i="1"/>
  <c r="Y3315" i="1"/>
  <c r="S3315" i="1"/>
  <c r="A3317" i="1"/>
  <c r="Q3317" i="1" s="1"/>
  <c r="R3317" i="1" s="1"/>
  <c r="L511" i="1" l="1"/>
  <c r="O511" i="1" s="1"/>
  <c r="AA3318" i="1"/>
  <c r="Z3318" i="1"/>
  <c r="G511" i="1"/>
  <c r="E513" i="1"/>
  <c r="F513" i="1"/>
  <c r="U513" i="1"/>
  <c r="W513" i="1" s="1"/>
  <c r="D512" i="1"/>
  <c r="M514" i="1"/>
  <c r="I515" i="1"/>
  <c r="J514" i="1"/>
  <c r="K514" i="1" s="1"/>
  <c r="N514" i="1"/>
  <c r="H3317" i="1"/>
  <c r="A3318" i="1"/>
  <c r="Q3318" i="1" s="1"/>
  <c r="R3318" i="1" s="1"/>
  <c r="Y3316" i="1"/>
  <c r="S3316" i="1"/>
  <c r="L512" i="1" l="1"/>
  <c r="O512" i="1" s="1"/>
  <c r="Z3319" i="1"/>
  <c r="AA3319" i="1"/>
  <c r="F514" i="1"/>
  <c r="E514" i="1"/>
  <c r="G512" i="1"/>
  <c r="U514" i="1"/>
  <c r="W514" i="1" s="1"/>
  <c r="I516" i="1"/>
  <c r="J515" i="1"/>
  <c r="K515" i="1" s="1"/>
  <c r="M515" i="1"/>
  <c r="N515" i="1"/>
  <c r="D513" i="1"/>
  <c r="H3318" i="1"/>
  <c r="A3319" i="1"/>
  <c r="Q3319" i="1" s="1"/>
  <c r="R3319" i="1" s="1"/>
  <c r="Y3317" i="1"/>
  <c r="S3317" i="1"/>
  <c r="L513" i="1" l="1"/>
  <c r="O513" i="1" s="1"/>
  <c r="AA3320" i="1"/>
  <c r="Z3320" i="1"/>
  <c r="E515" i="1"/>
  <c r="F515" i="1"/>
  <c r="U515" i="1"/>
  <c r="W515" i="1" s="1"/>
  <c r="M516" i="1"/>
  <c r="I517" i="1"/>
  <c r="J516" i="1"/>
  <c r="K516" i="1" s="1"/>
  <c r="N516" i="1"/>
  <c r="D514" i="1"/>
  <c r="G513" i="1"/>
  <c r="H3319" i="1"/>
  <c r="A3320" i="1"/>
  <c r="Q3320" i="1" s="1"/>
  <c r="R3320" i="1" s="1"/>
  <c r="Y3318" i="1"/>
  <c r="S3318" i="1"/>
  <c r="L514" i="1" l="1"/>
  <c r="O514" i="1" s="1"/>
  <c r="Z3321" i="1"/>
  <c r="AA3321" i="1"/>
  <c r="E516" i="1"/>
  <c r="F516" i="1"/>
  <c r="J517" i="1"/>
  <c r="K517" i="1" s="1"/>
  <c r="M517" i="1"/>
  <c r="I518" i="1"/>
  <c r="N517" i="1"/>
  <c r="U516" i="1"/>
  <c r="W516" i="1" s="1"/>
  <c r="D515" i="1"/>
  <c r="G514" i="1"/>
  <c r="H3320" i="1"/>
  <c r="A3321" i="1"/>
  <c r="Q3321" i="1" s="1"/>
  <c r="R3321" i="1" s="1"/>
  <c r="Y3319" i="1"/>
  <c r="S3319" i="1"/>
  <c r="S927" i="1"/>
  <c r="L515" i="1" l="1"/>
  <c r="O515" i="1" s="1"/>
  <c r="H3321" i="1"/>
  <c r="AA3322" i="1"/>
  <c r="Z3322" i="1"/>
  <c r="F517" i="1"/>
  <c r="E517" i="1"/>
  <c r="G515" i="1"/>
  <c r="I519" i="1"/>
  <c r="M518" i="1"/>
  <c r="J518" i="1"/>
  <c r="K518" i="1" s="1"/>
  <c r="N518" i="1"/>
  <c r="U517" i="1"/>
  <c r="W517" i="1" s="1"/>
  <c r="D516" i="1"/>
  <c r="A3322" i="1"/>
  <c r="Q3322" i="1" s="1"/>
  <c r="R3322" i="1" s="1"/>
  <c r="Y3320" i="1"/>
  <c r="S3320" i="1"/>
  <c r="Y927" i="1"/>
  <c r="L516" i="1" l="1"/>
  <c r="O516" i="1" s="1"/>
  <c r="Z3323" i="1"/>
  <c r="AA3323" i="1"/>
  <c r="F518" i="1"/>
  <c r="E518" i="1"/>
  <c r="G516" i="1"/>
  <c r="D517" i="1"/>
  <c r="U518" i="1"/>
  <c r="W518" i="1" s="1"/>
  <c r="J519" i="1"/>
  <c r="K519" i="1" s="1"/>
  <c r="M519" i="1"/>
  <c r="I520" i="1"/>
  <c r="N519" i="1"/>
  <c r="H3322" i="1"/>
  <c r="A3323" i="1"/>
  <c r="Q3323" i="1" s="1"/>
  <c r="R3323" i="1" s="1"/>
  <c r="Y3321" i="1"/>
  <c r="S3321" i="1"/>
  <c r="L517" i="1" l="1"/>
  <c r="O517" i="1" s="1"/>
  <c r="AA3324" i="1"/>
  <c r="Z3324" i="1"/>
  <c r="F519" i="1"/>
  <c r="E519" i="1"/>
  <c r="G517" i="1"/>
  <c r="J520" i="1"/>
  <c r="K520" i="1" s="1"/>
  <c r="I521" i="1"/>
  <c r="M520" i="1"/>
  <c r="N520" i="1"/>
  <c r="D518" i="1"/>
  <c r="U519" i="1"/>
  <c r="W519" i="1" s="1"/>
  <c r="H3323" i="1"/>
  <c r="A3324" i="1"/>
  <c r="Q3324" i="1" s="1"/>
  <c r="R3324" i="1" s="1"/>
  <c r="Y3322" i="1"/>
  <c r="S3322" i="1"/>
  <c r="L518" i="1" l="1"/>
  <c r="O518" i="1" s="1"/>
  <c r="Z3325" i="1"/>
  <c r="AA3325" i="1"/>
  <c r="G518" i="1"/>
  <c r="E520" i="1"/>
  <c r="F520" i="1"/>
  <c r="D519" i="1"/>
  <c r="L519" i="1" s="1"/>
  <c r="I522" i="1"/>
  <c r="J521" i="1"/>
  <c r="K521" i="1" s="1"/>
  <c r="M521" i="1"/>
  <c r="N521" i="1"/>
  <c r="U520" i="1"/>
  <c r="W520" i="1" s="1"/>
  <c r="H3324" i="1"/>
  <c r="A3325" i="1"/>
  <c r="Q3325" i="1" s="1"/>
  <c r="Y3323" i="1"/>
  <c r="S3323" i="1"/>
  <c r="O519" i="1" l="1"/>
  <c r="Z3326" i="1"/>
  <c r="AA3326" i="1"/>
  <c r="R3325" i="1"/>
  <c r="E521" i="1"/>
  <c r="G519" i="1"/>
  <c r="F521" i="1"/>
  <c r="U521" i="1"/>
  <c r="W521" i="1" s="1"/>
  <c r="I523" i="1"/>
  <c r="M522" i="1"/>
  <c r="J522" i="1"/>
  <c r="K522" i="1" s="1"/>
  <c r="N522" i="1"/>
  <c r="D520" i="1"/>
  <c r="H3325" i="1"/>
  <c r="Y3324" i="1"/>
  <c r="S3324" i="1"/>
  <c r="A3326" i="1"/>
  <c r="Q3326" i="1" s="1"/>
  <c r="R3326" i="1" s="1"/>
  <c r="L520" i="1" l="1"/>
  <c r="O520" i="1" s="1"/>
  <c r="AA3327" i="1"/>
  <c r="Z3327" i="1"/>
  <c r="E522" i="1"/>
  <c r="F522" i="1"/>
  <c r="U522" i="1"/>
  <c r="W522" i="1" s="1"/>
  <c r="J523" i="1"/>
  <c r="K523" i="1" s="1"/>
  <c r="I524" i="1"/>
  <c r="M523" i="1"/>
  <c r="N523" i="1"/>
  <c r="D521" i="1"/>
  <c r="G520" i="1"/>
  <c r="H3326" i="1"/>
  <c r="A3327" i="1"/>
  <c r="Q3327" i="1" s="1"/>
  <c r="R3327" i="1" s="1"/>
  <c r="L521" i="1" l="1"/>
  <c r="O521" i="1" s="1"/>
  <c r="Z3328" i="1"/>
  <c r="AA3328" i="1"/>
  <c r="E523" i="1"/>
  <c r="F523" i="1"/>
  <c r="M524" i="1"/>
  <c r="U523" i="1"/>
  <c r="W523" i="1" s="1"/>
  <c r="D522" i="1"/>
  <c r="J524" i="1"/>
  <c r="K524" i="1" s="1"/>
  <c r="I525" i="1"/>
  <c r="N524" i="1"/>
  <c r="G521" i="1"/>
  <c r="H3327" i="1"/>
  <c r="A3328" i="1"/>
  <c r="Q3328" i="1" s="1"/>
  <c r="R3328" i="1" s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H3328" i="1"/>
  <c r="S3327" i="1"/>
  <c r="Y3327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L532" i="1" s="1"/>
  <c r="M534" i="1"/>
  <c r="O532" i="1" l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N557" i="1"/>
  <c r="N558" i="1" s="1"/>
  <c r="N559" i="1" s="1"/>
  <c r="O558" i="1" l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S561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S587" i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Y587" i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S589" i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O593" i="1" l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L599" i="1" s="1"/>
  <c r="U600" i="1"/>
  <c r="W600" i="1" s="1"/>
  <c r="G598" i="1"/>
  <c r="I602" i="1"/>
  <c r="J601" i="1"/>
  <c r="K601" i="1" s="1"/>
  <c r="M601" i="1"/>
  <c r="N601" i="1"/>
  <c r="O599" i="1" l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L618" i="1" l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L631" i="1" s="1"/>
  <c r="M633" i="1"/>
  <c r="I634" i="1"/>
  <c r="J633" i="1"/>
  <c r="K633" i="1" s="1"/>
  <c r="N633" i="1"/>
  <c r="U632" i="1"/>
  <c r="W632" i="1" s="1"/>
  <c r="O631" i="1" l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N648" i="1"/>
  <c r="N649" i="1" s="1"/>
  <c r="M650" i="1" l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O649" i="1"/>
  <c r="N650" i="1" l="1"/>
  <c r="N651" i="1" s="1"/>
  <c r="N652" i="1" s="1"/>
  <c r="N653" i="1" s="1"/>
  <c r="F652" i="1"/>
  <c r="E652" i="1"/>
  <c r="S650" i="1"/>
  <c r="S648" i="1"/>
  <c r="J653" i="1"/>
  <c r="K653" i="1" s="1"/>
  <c r="I654" i="1"/>
  <c r="M653" i="1"/>
  <c r="U652" i="1"/>
  <c r="W652" i="1" s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O671" i="1" l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Y926" i="1"/>
  <c r="M680" i="1" l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M712" i="1" l="1"/>
  <c r="M713" i="1" s="1"/>
  <c r="M714" i="1" s="1"/>
  <c r="M715" i="1" s="1"/>
  <c r="O712" i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L762" i="1" s="1"/>
  <c r="U763" i="1"/>
  <c r="W763" i="1" s="1"/>
  <c r="O762" i="1" l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M772" i="1" s="1"/>
  <c r="N769" i="1"/>
  <c r="N770" i="1" s="1"/>
  <c r="N771" i="1" s="1"/>
  <c r="N772" i="1" s="1"/>
  <c r="M773" i="1" l="1"/>
  <c r="E772" i="1"/>
  <c r="F772" i="1"/>
  <c r="G770" i="1"/>
  <c r="O769" i="1"/>
  <c r="D771" i="1"/>
  <c r="O770" i="1"/>
  <c r="Y768" i="1"/>
  <c r="J773" i="1"/>
  <c r="K773" i="1" s="1"/>
  <c r="I774" i="1"/>
  <c r="N773" i="1"/>
  <c r="U772" i="1"/>
  <c r="W772" i="1" s="1"/>
  <c r="Y1018" i="1"/>
  <c r="L771" i="1" l="1"/>
  <c r="O771" i="1" s="1"/>
  <c r="F773" i="1"/>
  <c r="E773" i="1"/>
  <c r="G771" i="1"/>
  <c r="Y769" i="1"/>
  <c r="S770" i="1"/>
  <c r="U773" i="1"/>
  <c r="W773" i="1" s="1"/>
  <c r="D772" i="1"/>
  <c r="S771" i="1"/>
  <c r="I775" i="1"/>
  <c r="J774" i="1"/>
  <c r="K774" i="1" s="1"/>
  <c r="L772" i="1" l="1"/>
  <c r="O772" i="1" s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L778" i="1" s="1"/>
  <c r="U779" i="1"/>
  <c r="W779" i="1" s="1"/>
  <c r="M780" i="1"/>
  <c r="I781" i="1"/>
  <c r="J780" i="1"/>
  <c r="K780" i="1" s="1"/>
  <c r="N780" i="1"/>
  <c r="O778" i="1" l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Y1044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S801" i="1"/>
  <c r="N803" i="1" l="1"/>
  <c r="N804" i="1" s="1"/>
  <c r="N805" i="1" s="1"/>
  <c r="N806" i="1" s="1"/>
  <c r="E805" i="1"/>
  <c r="F805" i="1"/>
  <c r="G803" i="1"/>
  <c r="Y801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O807" i="1" l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s="1"/>
  <c r="O813" i="1" l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O844" i="1" l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l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Y1138" i="1"/>
  <c r="U893" i="1" l="1"/>
  <c r="W893" i="1" s="1"/>
  <c r="L891" i="1"/>
  <c r="O891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Y921" i="1"/>
  <c r="L924" i="1" l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l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Y952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S953" i="1"/>
  <c r="G955" i="1"/>
  <c r="S955" i="1"/>
  <c r="D956" i="1"/>
  <c r="J958" i="1"/>
  <c r="K958" i="1" s="1"/>
  <c r="I959" i="1"/>
  <c r="S954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4" i="1"/>
  <c r="M985" i="1" s="1"/>
  <c r="F986" i="1"/>
  <c r="E986" i="1"/>
  <c r="G984" i="1"/>
  <c r="I988" i="1"/>
  <c r="J987" i="1"/>
  <c r="K987" i="1" s="1"/>
  <c r="D985" i="1"/>
  <c r="L985" i="1" s="1"/>
  <c r="S984" i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L1014" i="1" l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M1015" i="1" l="1"/>
  <c r="N1015" i="1" s="1"/>
  <c r="N1016" i="1" s="1"/>
  <c r="N1017" i="1" s="1"/>
  <c r="N1018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M1016" i="1" l="1"/>
  <c r="M1017" i="1" s="1"/>
  <c r="M1018" i="1" s="1"/>
  <c r="M1019" i="1" s="1"/>
  <c r="L1016" i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O1022" i="1" l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S1042" i="1"/>
  <c r="U1045" i="1"/>
  <c r="W1045" i="1" s="1"/>
  <c r="O1044" i="1" l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L1045" i="1" l="1"/>
  <c r="O1045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L1066" i="1" s="1"/>
  <c r="I1069" i="1"/>
  <c r="M1068" i="1"/>
  <c r="J1068" i="1"/>
  <c r="K1068" i="1" s="1"/>
  <c r="N1068" i="1"/>
  <c r="O1066" i="1" l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L1090" i="1" s="1"/>
  <c r="U1091" i="1"/>
  <c r="W1091" i="1" s="1"/>
  <c r="J1092" i="1"/>
  <c r="K1092" i="1" s="1"/>
  <c r="M1092" i="1"/>
  <c r="I1093" i="1"/>
  <c r="N1092" i="1"/>
  <c r="O1090" i="1" l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O1092" i="1" l="1"/>
  <c r="E1094" i="1"/>
  <c r="F1094" i="1"/>
  <c r="G1092" i="1"/>
  <c r="U1094" i="1"/>
  <c r="W1094" i="1" s="1"/>
  <c r="D1093" i="1"/>
  <c r="L1093" i="1" s="1"/>
  <c r="J1095" i="1"/>
  <c r="K1095" i="1" s="1"/>
  <c r="I1096" i="1"/>
  <c r="M1095" i="1"/>
  <c r="N1095" i="1"/>
  <c r="O1093" i="1" l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S1104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O1114" i="1" l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L1117" i="1" s="1"/>
  <c r="U1118" i="1"/>
  <c r="W1118" i="1" s="1"/>
  <c r="G1116" i="1"/>
  <c r="O1117" i="1" l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S1198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O1220" i="1" l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N1225" i="1"/>
  <c r="U1224" i="1"/>
  <c r="W1224" i="1" s="1"/>
  <c r="O1223" i="1" l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M1230" i="1" l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L1252" i="1" s="1"/>
  <c r="U1253" i="1"/>
  <c r="W1253" i="1" s="1"/>
  <c r="G1251" i="1"/>
  <c r="I1255" i="1"/>
  <c r="J1254" i="1"/>
  <c r="K1254" i="1" s="1"/>
  <c r="N1254" i="1"/>
  <c r="O1252" i="1" l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N1257" i="1"/>
  <c r="N1258" i="1" s="1"/>
  <c r="M1259" i="1" l="1"/>
  <c r="M1260" i="1" s="1"/>
  <c r="M1261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L1259" i="1" s="1"/>
  <c r="N1259" i="1" l="1"/>
  <c r="N1260" i="1" s="1"/>
  <c r="N1261" i="1" s="1"/>
  <c r="N1262" i="1" s="1"/>
  <c r="F1261" i="1"/>
  <c r="E1261" i="1"/>
  <c r="S1257" i="1"/>
  <c r="D1260" i="1"/>
  <c r="L1260" i="1" s="1"/>
  <c r="G1259" i="1"/>
  <c r="I1263" i="1"/>
  <c r="J1262" i="1"/>
  <c r="K1262" i="1" s="1"/>
  <c r="M1262" i="1"/>
  <c r="U1261" i="1"/>
  <c r="W1261" i="1" s="1"/>
  <c r="O1260" i="1" l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S1534" i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M1291" i="1" l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N1291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S1289" i="1"/>
  <c r="L1290" i="1" l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O1302" i="1" l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S1319" i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M1353" i="1"/>
  <c r="O1349" i="1"/>
  <c r="O1351" i="1" l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L1352" i="1" l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O1359" i="1" l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l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U1378" i="1" s="1"/>
  <c r="W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S1377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M1382" i="1"/>
  <c r="N1382" i="1"/>
  <c r="U1381" i="1"/>
  <c r="W1381" i="1" s="1"/>
  <c r="Y1377" i="1"/>
  <c r="L1380" i="1" l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l="1"/>
  <c r="O1381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l="1"/>
  <c r="F1394" i="1"/>
  <c r="E1394" i="1"/>
  <c r="G1392" i="1"/>
  <c r="D1393" i="1"/>
  <c r="L1393" i="1" s="1"/>
  <c r="I1396" i="1"/>
  <c r="J1395" i="1"/>
  <c r="K1395" i="1" s="1"/>
  <c r="M1395" i="1"/>
  <c r="N1395" i="1"/>
  <c r="U1394" i="1"/>
  <c r="W1394" i="1" s="1"/>
  <c r="O1393" i="1" l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S1807" i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S1443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O1449" i="1" l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L1453" i="1" s="1"/>
  <c r="U1454" i="1"/>
  <c r="W1454" i="1" s="1"/>
  <c r="G1452" i="1"/>
  <c r="O1453" i="1" l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L1455" i="1" s="1"/>
  <c r="U1456" i="1"/>
  <c r="W1456" i="1" s="1"/>
  <c r="G1454" i="1"/>
  <c r="I1458" i="1"/>
  <c r="J1457" i="1"/>
  <c r="K1457" i="1" s="1"/>
  <c r="M1457" i="1"/>
  <c r="N1457" i="1"/>
  <c r="O1455" i="1" l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O1461" i="1" l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M1471" i="1"/>
  <c r="M1472" i="1" s="1"/>
  <c r="M1473" i="1" s="1"/>
  <c r="N1470" i="1"/>
  <c r="N1471" i="1" s="1"/>
  <c r="N1472" i="1" s="1"/>
  <c r="N1473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S1471" i="1"/>
  <c r="D1472" i="1"/>
  <c r="I1475" i="1"/>
  <c r="J1474" i="1"/>
  <c r="K1474" i="1" s="1"/>
  <c r="U1473" i="1"/>
  <c r="W1473" i="1" s="1"/>
  <c r="L1472" i="1" l="1"/>
  <c r="O1472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O1473" i="1" l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S1501" i="1"/>
  <c r="M1506" i="1" l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O1514" i="1" l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L1517" i="1" s="1"/>
  <c r="I1520" i="1"/>
  <c r="J1519" i="1"/>
  <c r="K1519" i="1" s="1"/>
  <c r="M1519" i="1"/>
  <c r="N1519" i="1"/>
  <c r="O1517" i="1" l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l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s="1"/>
  <c r="O1528" i="1" l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S1530" i="1"/>
  <c r="M1532" i="1"/>
  <c r="M1533" i="1" s="1"/>
  <c r="N1531" i="1"/>
  <c r="N1532" i="1" s="1"/>
  <c r="N1533" i="1" s="1"/>
  <c r="D1532" i="1"/>
  <c r="L1532" i="1" s="1"/>
  <c r="E1534" i="1" l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L1533" i="1" l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M1534" i="1" l="1"/>
  <c r="N1534" i="1" s="1"/>
  <c r="N1535" i="1" s="1"/>
  <c r="N1536" i="1" s="1"/>
  <c r="N1537" i="1" s="1"/>
  <c r="E1536" i="1"/>
  <c r="F1536" i="1"/>
  <c r="G1534" i="1"/>
  <c r="I1538" i="1"/>
  <c r="J1537" i="1"/>
  <c r="K1537" i="1" s="1"/>
  <c r="U1536" i="1"/>
  <c r="W1536" i="1" s="1"/>
  <c r="D1535" i="1"/>
  <c r="M1535" i="1" l="1"/>
  <c r="M1536" i="1" s="1"/>
  <c r="M1537" i="1" s="1"/>
  <c r="M1538" i="1" s="1"/>
  <c r="L1535" i="1"/>
  <c r="O1535" i="1" s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O1555" i="1" l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M1564" i="1" s="1"/>
  <c r="N1562" i="1"/>
  <c r="N1563" i="1" s="1"/>
  <c r="N1564" i="1" s="1"/>
  <c r="E1565" i="1" l="1"/>
  <c r="F1565" i="1"/>
  <c r="Y1561" i="1"/>
  <c r="O1562" i="1"/>
  <c r="G1563" i="1"/>
  <c r="D1564" i="1"/>
  <c r="O1563" i="1"/>
  <c r="J1566" i="1"/>
  <c r="K1566" i="1" s="1"/>
  <c r="I1567" i="1"/>
  <c r="U1565" i="1"/>
  <c r="W1565" i="1" s="1"/>
  <c r="L1564" i="1" l="1"/>
  <c r="O1564" i="1" s="1"/>
  <c r="G1564" i="1"/>
  <c r="F1566" i="1"/>
  <c r="E1566" i="1"/>
  <c r="S1562" i="1"/>
  <c r="I1568" i="1"/>
  <c r="J1567" i="1"/>
  <c r="K1567" i="1" s="1"/>
  <c r="U1566" i="1"/>
  <c r="W1566" i="1" s="1"/>
  <c r="S1563" i="1"/>
  <c r="D1565" i="1"/>
  <c r="L1565" i="1" s="1"/>
  <c r="M1565" i="1" l="1"/>
  <c r="N1565" i="1" s="1"/>
  <c r="N1566" i="1" s="1"/>
  <c r="N1567" i="1" s="1"/>
  <c r="N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M1566" i="1" l="1"/>
  <c r="M1567" i="1" s="1"/>
  <c r="M1568" i="1" s="1"/>
  <c r="M1569" i="1" s="1"/>
  <c r="O1566" i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l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Y1836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S1623" i="1"/>
  <c r="I1629" i="1"/>
  <c r="J1628" i="1"/>
  <c r="K1628" i="1" s="1"/>
  <c r="D1626" i="1"/>
  <c r="U1627" i="1"/>
  <c r="W1627" i="1" s="1"/>
  <c r="S1625" i="1"/>
  <c r="M1628" i="1"/>
  <c r="L1626" i="1" l="1"/>
  <c r="O1626" i="1" s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O1632" i="1" l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L1648" i="1" s="1"/>
  <c r="U1649" i="1"/>
  <c r="W1649" i="1" s="1"/>
  <c r="G1647" i="1"/>
  <c r="O1648" i="1" l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S1652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S1653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L1665" i="1" s="1"/>
  <c r="U1666" i="1"/>
  <c r="W1666" i="1" s="1"/>
  <c r="I1668" i="1"/>
  <c r="M1667" i="1"/>
  <c r="J1667" i="1"/>
  <c r="K1667" i="1" s="1"/>
  <c r="N1667" i="1"/>
  <c r="O1665" i="1" l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s="1"/>
  <c r="O1666" i="1" l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S1683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S1684" i="1"/>
  <c r="D1686" i="1"/>
  <c r="S1685" i="1"/>
  <c r="U1687" i="1"/>
  <c r="W1687" i="1" s="1"/>
  <c r="I1689" i="1"/>
  <c r="J1688" i="1"/>
  <c r="K1688" i="1" s="1"/>
  <c r="Y1683" i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M1687" i="1" l="1"/>
  <c r="N1687" i="1" s="1"/>
  <c r="N1688" i="1" s="1"/>
  <c r="N1689" i="1" s="1"/>
  <c r="N1690" i="1" s="1"/>
  <c r="E1689" i="1"/>
  <c r="F1689" i="1"/>
  <c r="U1689" i="1"/>
  <c r="W1689" i="1" s="1"/>
  <c r="D1688" i="1"/>
  <c r="J1690" i="1"/>
  <c r="K1690" i="1" s="1"/>
  <c r="I1691" i="1"/>
  <c r="G1687" i="1"/>
  <c r="M1688" i="1" l="1"/>
  <c r="M1689" i="1" s="1"/>
  <c r="M1690" i="1" s="1"/>
  <c r="M1691" i="1" s="1"/>
  <c r="L1688" i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S1715" i="1"/>
  <c r="U1719" i="1"/>
  <c r="W1719" i="1" s="1"/>
  <c r="S1716" i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S1742" i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M1747" i="1"/>
  <c r="N1747" i="1"/>
  <c r="L1745" i="1" l="1"/>
  <c r="O1745" i="1" s="1"/>
  <c r="F1747" i="1"/>
  <c r="E1747" i="1"/>
  <c r="S1743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Y1743" i="1"/>
  <c r="S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l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l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l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l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N1804" i="1"/>
  <c r="N1805" i="1" s="1"/>
  <c r="N1806" i="1" s="1"/>
  <c r="Y2052" i="1"/>
  <c r="E1807" i="1" l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L1806" i="1" l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M1807" i="1" l="1"/>
  <c r="N1807" i="1" s="1"/>
  <c r="N1808" i="1" s="1"/>
  <c r="N1809" i="1" s="1"/>
  <c r="N1810" i="1" s="1"/>
  <c r="E1809" i="1"/>
  <c r="F1809" i="1"/>
  <c r="Y1804" i="1"/>
  <c r="D1808" i="1"/>
  <c r="U1809" i="1"/>
  <c r="W1809" i="1" s="1"/>
  <c r="I1811" i="1"/>
  <c r="J1810" i="1"/>
  <c r="K1810" i="1" s="1"/>
  <c r="G1807" i="1"/>
  <c r="M1808" i="1" l="1"/>
  <c r="M1809" i="1" s="1"/>
  <c r="M1810" i="1" s="1"/>
  <c r="M1811" i="1" s="1"/>
  <c r="L1808" i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L1810" i="1" s="1"/>
  <c r="U1811" i="1"/>
  <c r="W1811" i="1" s="1"/>
  <c r="O1810" i="1" l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L1827" i="1" s="1"/>
  <c r="U1828" i="1"/>
  <c r="W1828" i="1" s="1"/>
  <c r="G1826" i="1"/>
  <c r="O1827" i="1" l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M1837" i="1" s="1"/>
  <c r="N1835" i="1"/>
  <c r="N1836" i="1" s="1"/>
  <c r="N1837" i="1" s="1"/>
  <c r="Y2083" i="1"/>
  <c r="E1838" i="1" l="1"/>
  <c r="F1838" i="1"/>
  <c r="O1836" i="1"/>
  <c r="G1836" i="1"/>
  <c r="J1839" i="1"/>
  <c r="K1839" i="1" s="1"/>
  <c r="I1840" i="1"/>
  <c r="U1838" i="1"/>
  <c r="W1838" i="1" s="1"/>
  <c r="S1836" i="1"/>
  <c r="O1835" i="1"/>
  <c r="Y1834" i="1"/>
  <c r="D1837" i="1"/>
  <c r="L1837" i="1" l="1"/>
  <c r="O1837" i="1" s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M1838" i="1" l="1"/>
  <c r="N1838" i="1" s="1"/>
  <c r="N1839" i="1" s="1"/>
  <c r="N1840" i="1" s="1"/>
  <c r="N1841" i="1" s="1"/>
  <c r="E1840" i="1"/>
  <c r="F1840" i="1"/>
  <c r="G1838" i="1"/>
  <c r="Y1835" i="1"/>
  <c r="J1841" i="1"/>
  <c r="K1841" i="1" s="1"/>
  <c r="I1842" i="1"/>
  <c r="S1838" i="1"/>
  <c r="U1840" i="1"/>
  <c r="W1840" i="1" s="1"/>
  <c r="D1839" i="1"/>
  <c r="L1839" i="1" s="1"/>
  <c r="M1839" i="1" l="1"/>
  <c r="M1840" i="1" s="1"/>
  <c r="M1841" i="1" s="1"/>
  <c r="M1842" i="1" s="1"/>
  <c r="O1839" i="1"/>
  <c r="O1838" i="1"/>
  <c r="F1841" i="1"/>
  <c r="E1841" i="1"/>
  <c r="G1839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O1859" i="1" l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M1868" i="1" l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N1868" i="1" l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l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S1895" i="1"/>
  <c r="M1897" i="1"/>
  <c r="M1898" i="1" s="1"/>
  <c r="M1899" i="1" s="1"/>
  <c r="N1896" i="1"/>
  <c r="N1897" i="1" s="1"/>
  <c r="N1898" i="1" s="1"/>
  <c r="N1899" i="1" s="1"/>
  <c r="D1897" i="1"/>
  <c r="L1897" i="1" s="1"/>
  <c r="M1900" i="1" l="1"/>
  <c r="O1896" i="1"/>
  <c r="O1897" i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Y1895" i="1"/>
  <c r="D1898" i="1"/>
  <c r="L1898" i="1" l="1"/>
  <c r="O1898" i="1" s="1"/>
  <c r="F1900" i="1"/>
  <c r="E1900" i="1"/>
  <c r="G1898" i="1"/>
  <c r="Y1896" i="1"/>
  <c r="D1899" i="1"/>
  <c r="I1902" i="1"/>
  <c r="J1901" i="1"/>
  <c r="K1901" i="1" s="1"/>
  <c r="U1900" i="1"/>
  <c r="W1900" i="1" s="1"/>
  <c r="L1899" i="1" l="1"/>
  <c r="O1899" i="1" s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l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L1912" i="1" s="1"/>
  <c r="U1913" i="1"/>
  <c r="W1913" i="1" s="1"/>
  <c r="G1911" i="1"/>
  <c r="O1912" i="1" l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L1937" i="1" s="1"/>
  <c r="U1938" i="1"/>
  <c r="W1938" i="1" s="1"/>
  <c r="G1936" i="1"/>
  <c r="O1937" i="1" l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O1942" i="1" l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M1960" i="1" l="1"/>
  <c r="N1960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0" i="1"/>
  <c r="F1963" i="1"/>
  <c r="E1963" i="1"/>
  <c r="G1961" i="1"/>
  <c r="U1963" i="1"/>
  <c r="W1963" i="1" s="1"/>
  <c r="D1962" i="1"/>
  <c r="J1964" i="1"/>
  <c r="K1964" i="1" s="1"/>
  <c r="I1965" i="1"/>
  <c r="S1961" i="1"/>
  <c r="N1961" i="1" l="1"/>
  <c r="L1962" i="1"/>
  <c r="E1964" i="1"/>
  <c r="F1964" i="1"/>
  <c r="G1962" i="1"/>
  <c r="U1964" i="1"/>
  <c r="W1964" i="1" s="1"/>
  <c r="I1966" i="1"/>
  <c r="J1965" i="1"/>
  <c r="K1965" i="1" s="1"/>
  <c r="D1963" i="1"/>
  <c r="M1965" i="1"/>
  <c r="N1962" i="1" l="1"/>
  <c r="N1963" i="1" s="1"/>
  <c r="N1964" i="1" s="1"/>
  <c r="N1965" i="1" s="1"/>
  <c r="O1961" i="1"/>
  <c r="L1963" i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O1962" i="1" l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L1979" i="1" s="1"/>
  <c r="G1978" i="1"/>
  <c r="O1979" i="1" l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Y1987" i="1"/>
  <c r="D1990" i="1"/>
  <c r="I1993" i="1"/>
  <c r="J1992" i="1"/>
  <c r="K1992" i="1" s="1"/>
  <c r="O1988" i="1"/>
  <c r="U1991" i="1"/>
  <c r="W1991" i="1" s="1"/>
  <c r="O1989" i="1"/>
  <c r="L1990" i="1" l="1"/>
  <c r="O1990" i="1" s="1"/>
  <c r="F1992" i="1"/>
  <c r="E1992" i="1"/>
  <c r="S1988" i="1"/>
  <c r="G1990" i="1"/>
  <c r="J1993" i="1"/>
  <c r="K1993" i="1" s="1"/>
  <c r="I1994" i="1"/>
  <c r="S1989" i="1"/>
  <c r="D1991" i="1"/>
  <c r="L1991" i="1" s="1"/>
  <c r="U1992" i="1"/>
  <c r="W1992" i="1" s="1"/>
  <c r="O1991" i="1" l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L1996" i="1" s="1"/>
  <c r="G1995" i="1"/>
  <c r="O1996" i="1" l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L2014" i="1" s="1"/>
  <c r="I2017" i="1"/>
  <c r="J2016" i="1"/>
  <c r="K2016" i="1" s="1"/>
  <c r="N2016" i="1"/>
  <c r="U2015" i="1"/>
  <c r="W2015" i="1" s="1"/>
  <c r="O2014" i="1" l="1"/>
  <c r="F2016" i="1"/>
  <c r="E2016" i="1"/>
  <c r="G2014" i="1"/>
  <c r="D2015" i="1"/>
  <c r="I2018" i="1"/>
  <c r="J2017" i="1"/>
  <c r="K2017" i="1" s="1"/>
  <c r="N2017" i="1"/>
  <c r="U2016" i="1"/>
  <c r="W2016" i="1" s="1"/>
  <c r="Y2262" i="1"/>
  <c r="S2263" i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s="1"/>
  <c r="M2023" i="1" s="1"/>
  <c r="S2019" i="1"/>
  <c r="N2021" i="1" l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L2022" i="1" s="1"/>
  <c r="O2022" i="1" l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L2023" i="1" l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O2031" i="1" l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L2036" i="1" s="1"/>
  <c r="J2038" i="1"/>
  <c r="K2038" i="1" s="1"/>
  <c r="M2038" i="1"/>
  <c r="I2039" i="1"/>
  <c r="N2038" i="1"/>
  <c r="U2037" i="1"/>
  <c r="W2037" i="1" s="1"/>
  <c r="O2036" i="1" l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S2048" i="1"/>
  <c r="N2049" i="1"/>
  <c r="N2050" i="1" s="1"/>
  <c r="N2051" i="1" s="1"/>
  <c r="M2050" i="1"/>
  <c r="M2051" i="1" s="1"/>
  <c r="D2050" i="1"/>
  <c r="L2050" i="1" s="1"/>
  <c r="E2052" i="1" l="1"/>
  <c r="F2052" i="1"/>
  <c r="G2050" i="1"/>
  <c r="Y2048" i="1"/>
  <c r="O2050" i="1"/>
  <c r="D2051" i="1"/>
  <c r="J2053" i="1"/>
  <c r="K2053" i="1" s="1"/>
  <c r="I2054" i="1"/>
  <c r="U2052" i="1"/>
  <c r="W2052" i="1" s="1"/>
  <c r="S2050" i="1"/>
  <c r="O2049" i="1"/>
  <c r="L2051" i="1" l="1"/>
  <c r="O2051" i="1" s="1"/>
  <c r="F2053" i="1"/>
  <c r="E2053" i="1"/>
  <c r="G2051" i="1"/>
  <c r="S2049" i="1"/>
  <c r="I2055" i="1"/>
  <c r="J2054" i="1"/>
  <c r="K2054" i="1" s="1"/>
  <c r="U2053" i="1"/>
  <c r="W2053" i="1" s="1"/>
  <c r="D2052" i="1"/>
  <c r="L2052" i="1" s="1"/>
  <c r="M2052" i="1" l="1"/>
  <c r="N2052" i="1" s="1"/>
  <c r="N2053" i="1" s="1"/>
  <c r="N2054" i="1" s="1"/>
  <c r="N2055" i="1" s="1"/>
  <c r="E2054" i="1"/>
  <c r="F2054" i="1"/>
  <c r="Y2049" i="1"/>
  <c r="S2052" i="1"/>
  <c r="U2054" i="1"/>
  <c r="W2054" i="1" s="1"/>
  <c r="D2053" i="1"/>
  <c r="L2053" i="1" s="1"/>
  <c r="J2055" i="1"/>
  <c r="K2055" i="1" s="1"/>
  <c r="I2056" i="1"/>
  <c r="G2052" i="1"/>
  <c r="M2053" i="1" l="1"/>
  <c r="M2054" i="1" s="1"/>
  <c r="M2055" i="1" s="1"/>
  <c r="M2056" i="1" s="1"/>
  <c r="O2053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F2080" i="1" l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N2080" i="1"/>
  <c r="N2081" i="1" s="1"/>
  <c r="N2082" i="1" s="1"/>
  <c r="N2083" i="1" s="1"/>
  <c r="D2081" i="1"/>
  <c r="L2081" i="1" s="1"/>
  <c r="J2083" i="1"/>
  <c r="K2083" i="1" s="1"/>
  <c r="I2084" i="1"/>
  <c r="M2084" i="1" l="1"/>
  <c r="E2083" i="1"/>
  <c r="F2083" i="1"/>
  <c r="O2081" i="1"/>
  <c r="O2080" i="1"/>
  <c r="G2081" i="1"/>
  <c r="S2081" i="1"/>
  <c r="I2085" i="1"/>
  <c r="J2084" i="1"/>
  <c r="K2084" i="1" s="1"/>
  <c r="N2084" i="1"/>
  <c r="D2082" i="1"/>
  <c r="U2083" i="1"/>
  <c r="W2083" i="1" s="1"/>
  <c r="M2085" i="1" l="1"/>
  <c r="L2082" i="1"/>
  <c r="O2082" i="1" s="1"/>
  <c r="F2084" i="1"/>
  <c r="E2084" i="1"/>
  <c r="G2082" i="1"/>
  <c r="S2080" i="1"/>
  <c r="U2084" i="1"/>
  <c r="W2084" i="1" s="1"/>
  <c r="S2082" i="1"/>
  <c r="J2085" i="1"/>
  <c r="K2085" i="1" s="1"/>
  <c r="I2086" i="1"/>
  <c r="N2085" i="1"/>
  <c r="D2083" i="1"/>
  <c r="L2083" i="1" l="1"/>
  <c r="O2083" i="1" s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l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l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l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O2101" i="1" l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S2107" i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l="1"/>
  <c r="M2111" i="1" s="1"/>
  <c r="F2112" i="1"/>
  <c r="E2112" i="1"/>
  <c r="G2110" i="1"/>
  <c r="S2108" i="1"/>
  <c r="D2111" i="1"/>
  <c r="L2111" i="1" s="1"/>
  <c r="U2112" i="1"/>
  <c r="W2112" i="1" s="1"/>
  <c r="I2114" i="1"/>
  <c r="J2113" i="1"/>
  <c r="K2113" i="1" s="1"/>
  <c r="O2110" i="1" l="1"/>
  <c r="N2111" i="1"/>
  <c r="N2112" i="1" s="1"/>
  <c r="N2113" i="1" s="1"/>
  <c r="N2114" i="1" s="1"/>
  <c r="M2112" i="1"/>
  <c r="M2113" i="1" s="1"/>
  <c r="M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S2111" i="1"/>
  <c r="O2112" i="1" l="1"/>
  <c r="O2111" i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L2116" i="1" s="1"/>
  <c r="U2117" i="1"/>
  <c r="W2117" i="1" s="1"/>
  <c r="J2118" i="1"/>
  <c r="K2118" i="1" s="1"/>
  <c r="I2119" i="1"/>
  <c r="N2118" i="1"/>
  <c r="O2116" i="1" l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l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s="1"/>
  <c r="W2139" i="1" s="1"/>
  <c r="F2139" i="1" l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S2139" i="1"/>
  <c r="G2141" i="1"/>
  <c r="D2142" i="1"/>
  <c r="L2142" i="1" s="1"/>
  <c r="U2143" i="1"/>
  <c r="W2143" i="1" s="1"/>
  <c r="J2144" i="1"/>
  <c r="K2144" i="1" s="1"/>
  <c r="I2145" i="1"/>
  <c r="M2144" i="1"/>
  <c r="O2142" i="1" l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L2145" i="1" s="1"/>
  <c r="U2146" i="1"/>
  <c r="W2146" i="1" s="1"/>
  <c r="J2147" i="1"/>
  <c r="K2147" i="1" s="1"/>
  <c r="I2148" i="1"/>
  <c r="N2147" i="1"/>
  <c r="O2145" i="1" l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G2169" i="1" l="1"/>
  <c r="F2171" i="1"/>
  <c r="E2171" i="1"/>
  <c r="U2171" i="1"/>
  <c r="W2171" i="1" s="1"/>
  <c r="D2170" i="1"/>
  <c r="L2170" i="1" s="1"/>
  <c r="S2168" i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S2169" i="1"/>
  <c r="S2170" i="1"/>
  <c r="J2173" i="1"/>
  <c r="K2173" i="1" s="1"/>
  <c r="I2174" i="1"/>
  <c r="N2173" i="1"/>
  <c r="D2171" i="1"/>
  <c r="U2172" i="1"/>
  <c r="W2172" i="1" s="1"/>
  <c r="Y2168" i="1"/>
  <c r="L2171" i="1" l="1"/>
  <c r="O2171" i="1" s="1"/>
  <c r="F2173" i="1"/>
  <c r="E2173" i="1"/>
  <c r="Y2169" i="1"/>
  <c r="S2171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L2175" i="1" s="1"/>
  <c r="O2175" i="1" l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O2196" i="1" l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M2206" i="1" l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L2204" i="1" l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L2205" i="1" l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L2226" i="1" s="1"/>
  <c r="J2228" i="1"/>
  <c r="K2228" i="1" s="1"/>
  <c r="I2229" i="1"/>
  <c r="N2228" i="1"/>
  <c r="O2226" i="1" l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N2230" i="1"/>
  <c r="N2231" i="1" s="1"/>
  <c r="N2232" i="1" s="1"/>
  <c r="E2233" i="1" l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Y2479" i="1"/>
  <c r="L2232" i="1" l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S2234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L2247" i="1" s="1"/>
  <c r="U2248" i="1"/>
  <c r="W2248" i="1" s="1"/>
  <c r="J2249" i="1"/>
  <c r="K2249" i="1" s="1"/>
  <c r="M2249" i="1"/>
  <c r="I2250" i="1"/>
  <c r="N2249" i="1"/>
  <c r="O2247" i="1" l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O2254" i="1" l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S2260" i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E2264" i="1" l="1"/>
  <c r="F2264" i="1"/>
  <c r="O2262" i="1"/>
  <c r="O2261" i="1"/>
  <c r="S2261" i="1"/>
  <c r="G2262" i="1"/>
  <c r="D2263" i="1"/>
  <c r="U2264" i="1"/>
  <c r="W2264" i="1" s="1"/>
  <c r="S2262" i="1"/>
  <c r="I2266" i="1"/>
  <c r="J2265" i="1"/>
  <c r="K2265" i="1" s="1"/>
  <c r="Y2260" i="1"/>
  <c r="Y2510" i="1"/>
  <c r="L2263" i="1" l="1"/>
  <c r="O2263" i="1" s="1"/>
  <c r="F2265" i="1"/>
  <c r="E2265" i="1"/>
  <c r="Y2261" i="1"/>
  <c r="G2263" i="1"/>
  <c r="I2267" i="1"/>
  <c r="J2266" i="1"/>
  <c r="K2266" i="1" s="1"/>
  <c r="D2264" i="1"/>
  <c r="L2264" i="1" s="1"/>
  <c r="U2265" i="1"/>
  <c r="W2265" i="1" s="1"/>
  <c r="O2264" i="1" l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O2286" i="1" l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U2293" i="1" l="1"/>
  <c r="W2293" i="1" s="1"/>
  <c r="L2291" i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M2297" i="1" l="1"/>
  <c r="N2294" i="1"/>
  <c r="N2295" i="1" s="1"/>
  <c r="N2296" i="1" s="1"/>
  <c r="N2297" i="1" s="1"/>
  <c r="E2296" i="1"/>
  <c r="F2296" i="1"/>
  <c r="O2293" i="1"/>
  <c r="G2294" i="1"/>
  <c r="D2295" i="1"/>
  <c r="Y2292" i="1"/>
  <c r="J2297" i="1"/>
  <c r="K2297" i="1" s="1"/>
  <c r="I2298" i="1"/>
  <c r="U2296" i="1"/>
  <c r="W2296" i="1" s="1"/>
  <c r="L2295" i="1" l="1"/>
  <c r="O2295" i="1" s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L2296" i="1" l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M2300" i="1" l="1"/>
  <c r="L2297" i="1"/>
  <c r="O2297" i="1" s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O2314" i="1" l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M2324" i="1" s="1"/>
  <c r="N2322" i="1"/>
  <c r="N2323" i="1" s="1"/>
  <c r="N2324" i="1" s="1"/>
  <c r="D2323" i="1"/>
  <c r="L2323" i="1" s="1"/>
  <c r="S2321" i="1"/>
  <c r="G2322" i="1"/>
  <c r="E2325" i="1" l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L2324" i="1" l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M2325" i="1" l="1"/>
  <c r="N2325" i="1" s="1"/>
  <c r="N2326" i="1" s="1"/>
  <c r="N2327" i="1" s="1"/>
  <c r="E2327" i="1"/>
  <c r="F2327" i="1"/>
  <c r="Y2322" i="1"/>
  <c r="G2325" i="1"/>
  <c r="U2327" i="1"/>
  <c r="W2327" i="1" s="1"/>
  <c r="S2325" i="1"/>
  <c r="D2326" i="1"/>
  <c r="J2328" i="1"/>
  <c r="K2328" i="1" s="1"/>
  <c r="I2329" i="1"/>
  <c r="M2326" i="1" l="1"/>
  <c r="M2327" i="1" s="1"/>
  <c r="L2326" i="1"/>
  <c r="O2326" i="1" s="1"/>
  <c r="O2325" i="1"/>
  <c r="F2328" i="1"/>
  <c r="E2328" i="1"/>
  <c r="U2328" i="1"/>
  <c r="W2328" i="1" s="1"/>
  <c r="G2326" i="1"/>
  <c r="D2327" i="1"/>
  <c r="J2329" i="1"/>
  <c r="K2329" i="1" s="1"/>
  <c r="I2330" i="1"/>
  <c r="L2327" i="1" l="1"/>
  <c r="O2327" i="1" s="1"/>
  <c r="E2329" i="1"/>
  <c r="F2329" i="1"/>
  <c r="G2327" i="1"/>
  <c r="U2329" i="1"/>
  <c r="W2329" i="1" s="1"/>
  <c r="J2330" i="1"/>
  <c r="K2330" i="1" s="1"/>
  <c r="I2331" i="1"/>
  <c r="D2328" i="1"/>
  <c r="M2328" i="1" l="1"/>
  <c r="L2328" i="1"/>
  <c r="F2330" i="1"/>
  <c r="E2330" i="1"/>
  <c r="I2332" i="1"/>
  <c r="J2331" i="1"/>
  <c r="K2331" i="1" s="1"/>
  <c r="U2330" i="1"/>
  <c r="W2330" i="1" s="1"/>
  <c r="G2328" i="1"/>
  <c r="D2329" i="1"/>
  <c r="M2329" i="1" l="1"/>
  <c r="M2330" i="1" s="1"/>
  <c r="M2331" i="1" s="1"/>
  <c r="N2328" i="1"/>
  <c r="N2329" i="1" s="1"/>
  <c r="N2330" i="1" s="1"/>
  <c r="N2331" i="1" s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O2328" i="1" l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L2346" i="1" s="1"/>
  <c r="I2349" i="1"/>
  <c r="M2348" i="1"/>
  <c r="J2348" i="1"/>
  <c r="K2348" i="1" s="1"/>
  <c r="N2348" i="1"/>
  <c r="O2346" i="1" l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S2598" i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N2353" i="1"/>
  <c r="N2354" i="1" s="1"/>
  <c r="N2355" i="1" s="1"/>
  <c r="E2356" i="1" l="1"/>
  <c r="F2356" i="1"/>
  <c r="O2353" i="1"/>
  <c r="S2353" i="1"/>
  <c r="O2354" i="1"/>
  <c r="U2356" i="1"/>
  <c r="W2356" i="1" s="1"/>
  <c r="G2354" i="1"/>
  <c r="J2357" i="1"/>
  <c r="K2357" i="1" s="1"/>
  <c r="I2358" i="1"/>
  <c r="D2355" i="1"/>
  <c r="S2354" i="1"/>
  <c r="Y2352" i="1"/>
  <c r="L2355" i="1" l="1"/>
  <c r="O2355" i="1" s="1"/>
  <c r="F2357" i="1"/>
  <c r="E2357" i="1"/>
  <c r="G2355" i="1"/>
  <c r="Y2353" i="1"/>
  <c r="U2357" i="1"/>
  <c r="W2357" i="1" s="1"/>
  <c r="D2356" i="1"/>
  <c r="L2356" i="1" s="1"/>
  <c r="I2359" i="1"/>
  <c r="J2358" i="1"/>
  <c r="K2358" i="1" s="1"/>
  <c r="M2356" i="1" l="1"/>
  <c r="N2356" i="1" s="1"/>
  <c r="N2357" i="1" s="1"/>
  <c r="N2358" i="1" s="1"/>
  <c r="N2359" i="1" s="1"/>
  <c r="E2358" i="1"/>
  <c r="F2358" i="1"/>
  <c r="G2356" i="1"/>
  <c r="J2359" i="1"/>
  <c r="K2359" i="1" s="1"/>
  <c r="I2360" i="1"/>
  <c r="U2358" i="1"/>
  <c r="W2358" i="1" s="1"/>
  <c r="D2357" i="1"/>
  <c r="L2357" i="1" s="1"/>
  <c r="M2357" i="1" l="1"/>
  <c r="M2358" i="1" s="1"/>
  <c r="M2359" i="1" s="1"/>
  <c r="M2360" i="1" s="1"/>
  <c r="O2357" i="1"/>
  <c r="O2356" i="1"/>
  <c r="F2359" i="1"/>
  <c r="E2359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l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O2363" i="1" l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l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L2371" i="1" s="1"/>
  <c r="U2372" i="1"/>
  <c r="W2372" i="1" s="1"/>
  <c r="G2370" i="1"/>
  <c r="O2371" i="1" l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O2374" i="1" l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L2377" i="1" s="1"/>
  <c r="J2379" i="1"/>
  <c r="K2379" i="1" s="1"/>
  <c r="I2380" i="1"/>
  <c r="M2379" i="1"/>
  <c r="N2379" i="1"/>
  <c r="U2378" i="1"/>
  <c r="W2378" i="1" s="1"/>
  <c r="O2377" i="1" l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S2383" i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Y2383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L2387" i="1" l="1"/>
  <c r="O2387" i="1" s="1"/>
  <c r="O2386" i="1"/>
  <c r="E2389" i="1"/>
  <c r="F2389" i="1"/>
  <c r="G2387" i="1"/>
  <c r="Y2384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L2394" i="1" s="1"/>
  <c r="U2395" i="1"/>
  <c r="W2395" i="1" s="1"/>
  <c r="O2394" i="1" l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s="1"/>
  <c r="O2399" i="1" l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s="1"/>
  <c r="O2406" i="1" l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M2417" i="1" s="1"/>
  <c r="N2414" i="1"/>
  <c r="N2415" i="1" s="1"/>
  <c r="N2416" i="1" s="1"/>
  <c r="N2417" i="1" s="1"/>
  <c r="M2418" i="1" l="1"/>
  <c r="E2417" i="1"/>
  <c r="F2417" i="1"/>
  <c r="G2415" i="1"/>
  <c r="Y2413" i="1"/>
  <c r="U2417" i="1"/>
  <c r="W2417" i="1" s="1"/>
  <c r="D2416" i="1"/>
  <c r="I2419" i="1"/>
  <c r="J2418" i="1"/>
  <c r="K2418" i="1" s="1"/>
  <c r="N2418" i="1"/>
  <c r="O2415" i="1"/>
  <c r="O2414" i="1"/>
  <c r="L2416" i="1" l="1"/>
  <c r="O2416" i="1" s="1"/>
  <c r="F2418" i="1"/>
  <c r="E2418" i="1"/>
  <c r="S2414" i="1"/>
  <c r="G2416" i="1"/>
  <c r="U2418" i="1"/>
  <c r="W2418" i="1" s="1"/>
  <c r="D2417" i="1"/>
  <c r="L2417" i="1" s="1"/>
  <c r="S2416" i="1"/>
  <c r="J2419" i="1"/>
  <c r="K2419" i="1" s="1"/>
  <c r="I2420" i="1"/>
  <c r="S2415" i="1"/>
  <c r="O2417" i="1" l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J2447" i="1"/>
  <c r="K2447" i="1" s="1"/>
  <c r="I2448" i="1"/>
  <c r="U2446" i="1"/>
  <c r="W2446" i="1" s="1"/>
  <c r="L2445" i="1" l="1"/>
  <c r="O2445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E2450" i="1" l="1"/>
  <c r="F2450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L2449" i="1" l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L2450" i="1" l="1"/>
  <c r="O2450" i="1" s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L2455" i="1" s="1"/>
  <c r="U2456" i="1"/>
  <c r="W2456" i="1" s="1"/>
  <c r="O2455" i="1" l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M2479" i="1" l="1"/>
  <c r="N2476" i="1"/>
  <c r="N2477" i="1" s="1"/>
  <c r="N2478" i="1" s="1"/>
  <c r="N2479" i="1" s="1"/>
  <c r="G2476" i="1"/>
  <c r="E2478" i="1"/>
  <c r="F2478" i="1"/>
  <c r="Y2474" i="1"/>
  <c r="S2476" i="1"/>
  <c r="D2477" i="1"/>
  <c r="L2477" i="1" s="1"/>
  <c r="I2480" i="1"/>
  <c r="J2479" i="1"/>
  <c r="K2479" i="1" s="1"/>
  <c r="U2478" i="1"/>
  <c r="W2478" i="1" s="1"/>
  <c r="O2475" i="1"/>
  <c r="O2476" i="1" l="1"/>
  <c r="O2477" i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L2478" i="1" l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L2479" i="1" l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L2480" i="1" l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L2481" i="1" l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L2482" i="1" l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L2483" i="1" l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L2484" i="1" l="1"/>
  <c r="O2484" i="1" s="1"/>
  <c r="E2486" i="1"/>
  <c r="F2486" i="1"/>
  <c r="G2484" i="1"/>
  <c r="D2485" i="1"/>
  <c r="L2485" i="1" s="1"/>
  <c r="J2487" i="1"/>
  <c r="K2487" i="1" s="1"/>
  <c r="I2488" i="1"/>
  <c r="M2487" i="1"/>
  <c r="N2487" i="1"/>
  <c r="U2486" i="1"/>
  <c r="W2486" i="1" s="1"/>
  <c r="O2485" i="1" l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L2486" i="1" l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l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L2488" i="1" l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L2489" i="1" l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L2490" i="1" l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L2491" i="1" l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L2492" i="1" l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L2493" i="1" l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L2494" i="1" l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L2495" i="1" l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L2496" i="1" l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L2497" i="1" l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L2498" i="1" l="1"/>
  <c r="O2498" i="1" s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L2499" i="1" l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L2500" i="1" l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L2501" i="1" l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U2504" i="1" l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N2504" i="1"/>
  <c r="N2505" i="1" s="1"/>
  <c r="M2506" i="1" l="1"/>
  <c r="M2507" i="1" s="1"/>
  <c r="M2508" i="1" s="1"/>
  <c r="O2505" i="1"/>
  <c r="F2507" i="1"/>
  <c r="E2507" i="1"/>
  <c r="G2505" i="1"/>
  <c r="O2504" i="1"/>
  <c r="I2509" i="1"/>
  <c r="J2508" i="1"/>
  <c r="K2508" i="1" s="1"/>
  <c r="U2507" i="1"/>
  <c r="W2507" i="1" s="1"/>
  <c r="Y2503" i="1"/>
  <c r="D2506" i="1"/>
  <c r="L2506" i="1" s="1"/>
  <c r="N2506" i="1" l="1"/>
  <c r="N2507" i="1" s="1"/>
  <c r="N2508" i="1" s="1"/>
  <c r="N2509" i="1" s="1"/>
  <c r="M2509" i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O2507" i="1" l="1"/>
  <c r="O2506" i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L2508" i="1" l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G2508" i="1"/>
  <c r="L2509" i="1" l="1"/>
  <c r="O2509" i="1" s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L2510" i="1" l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L2511" i="1" l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L2512" i="1" l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L2513" i="1" l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L2514" i="1" l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L2515" i="1" l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l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L2517" i="1" l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L2518" i="1" l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L2519" i="1" l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l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L2521" i="1" l="1"/>
  <c r="O2521" i="1" s="1"/>
  <c r="F2523" i="1"/>
  <c r="E2523" i="1"/>
  <c r="G2521" i="1"/>
  <c r="D2522" i="1"/>
  <c r="L2522" i="1" s="1"/>
  <c r="J2524" i="1"/>
  <c r="K2524" i="1" s="1"/>
  <c r="M2524" i="1"/>
  <c r="I2525" i="1"/>
  <c r="N2524" i="1"/>
  <c r="U2523" i="1"/>
  <c r="W2523" i="1" s="1"/>
  <c r="O2522" i="1" l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L2523" i="1" l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O2524" i="1" l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L2525" i="1" l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L2526" i="1" l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L2527" i="1" l="1"/>
  <c r="O2527" i="1" s="1"/>
  <c r="F2529" i="1"/>
  <c r="E2529" i="1"/>
  <c r="G2527" i="1"/>
  <c r="J2530" i="1"/>
  <c r="K2530" i="1" s="1"/>
  <c r="I2531" i="1"/>
  <c r="M2530" i="1"/>
  <c r="N2530" i="1"/>
  <c r="D2528" i="1"/>
  <c r="L2528" i="1" s="1"/>
  <c r="U2529" i="1"/>
  <c r="W2529" i="1" s="1"/>
  <c r="O2528" i="1" l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L2529" i="1" l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L2530" i="1" l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L2531" i="1" l="1"/>
  <c r="O2531" i="1" s="1"/>
  <c r="F2533" i="1"/>
  <c r="E2533" i="1"/>
  <c r="U2533" i="1"/>
  <c r="W2533" i="1" s="1"/>
  <c r="J2534" i="1"/>
  <c r="K2534" i="1" s="1"/>
  <c r="U2534" i="1" s="1"/>
  <c r="W2534" i="1" s="1"/>
  <c r="I2535" i="1"/>
  <c r="D2532" i="1"/>
  <c r="L2532" i="1" s="1"/>
  <c r="G2531" i="1"/>
  <c r="S2780" i="1"/>
  <c r="F2534" i="1" l="1"/>
  <c r="E2534" i="1"/>
  <c r="M2533" i="1"/>
  <c r="O2532" i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F2536" i="1" l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3" i="1"/>
  <c r="E2537" i="1" l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L2536" i="1" l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O2537" i="1" l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N2538" i="1" l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O2539" i="1" l="1"/>
  <c r="N2542" i="1"/>
  <c r="O2538" i="1"/>
  <c r="E2541" i="1"/>
  <c r="F2541" i="1"/>
  <c r="U2541" i="1"/>
  <c r="W2541" i="1" s="1"/>
  <c r="I2543" i="1"/>
  <c r="J2542" i="1"/>
  <c r="K2542" i="1" s="1"/>
  <c r="D2540" i="1"/>
  <c r="M2542" i="1"/>
  <c r="G2539" i="1"/>
  <c r="L2540" i="1" l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L2541" i="1" l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L2542" i="1" l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N2546" i="1" l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L2544" i="1" l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L2545" i="1" l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L2546" i="1" l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L2547" i="1" l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L2548" i="1" l="1"/>
  <c r="O2548" i="1" s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L2549" i="1" l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L2550" i="1" l="1"/>
  <c r="O2550" i="1" s="1"/>
  <c r="F2552" i="1"/>
  <c r="E2552" i="1"/>
  <c r="G2550" i="1"/>
  <c r="I2554" i="1"/>
  <c r="M2553" i="1"/>
  <c r="N2553" i="1"/>
  <c r="J2553" i="1"/>
  <c r="K2553" i="1" s="1"/>
  <c r="D2551" i="1"/>
  <c r="L2551" i="1" s="1"/>
  <c r="U2552" i="1"/>
  <c r="W2552" i="1" s="1"/>
  <c r="O2551" i="1" l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L2552" i="1" l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L2553" i="1" l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L2554" i="1" l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L2555" i="1" l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L2556" i="1" l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L2557" i="1" l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L2558" i="1" l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L2559" i="1" l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L2560" i="1" l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L2561" i="1" l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L2562" i="1" l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L2563" i="1" l="1"/>
  <c r="O2563" i="1" s="1"/>
  <c r="E2565" i="1"/>
  <c r="F2565" i="1"/>
  <c r="G2563" i="1"/>
  <c r="U2565" i="1"/>
  <c r="W2565" i="1" s="1"/>
  <c r="I2567" i="1"/>
  <c r="J2566" i="1"/>
  <c r="D2564" i="1"/>
  <c r="L2564" i="1" s="1"/>
  <c r="O2564" i="1" l="1"/>
  <c r="G2564" i="1"/>
  <c r="D2565" i="1"/>
  <c r="L2565" i="1" s="1"/>
  <c r="J2567" i="1"/>
  <c r="K2567" i="1" s="1"/>
  <c r="K2566" i="1"/>
  <c r="U2566" i="1" s="1"/>
  <c r="W2566" i="1" s="1"/>
  <c r="I2568" i="1"/>
  <c r="F2566" i="1" l="1"/>
  <c r="F2567" i="1" s="1"/>
  <c r="E2566" i="1"/>
  <c r="U2567" i="1"/>
  <c r="W2567" i="1" s="1"/>
  <c r="G2565" i="1"/>
  <c r="I2569" i="1"/>
  <c r="J2568" i="1"/>
  <c r="K2568" i="1" s="1"/>
  <c r="M2566" i="1"/>
  <c r="O2565" i="1"/>
  <c r="E2567" i="1" l="1"/>
  <c r="E2568" i="1" s="1"/>
  <c r="F2568" i="1"/>
  <c r="U2568" i="1"/>
  <c r="W2568" i="1" s="1"/>
  <c r="S2565" i="1"/>
  <c r="N2566" i="1"/>
  <c r="D2566" i="1"/>
  <c r="J2569" i="1"/>
  <c r="K2569" i="1" s="1"/>
  <c r="I2570" i="1"/>
  <c r="L2566" i="1" l="1"/>
  <c r="M2567" i="1" s="1"/>
  <c r="F2569" i="1"/>
  <c r="E2569" i="1"/>
  <c r="G2566" i="1"/>
  <c r="D2567" i="1"/>
  <c r="L2567" i="1" s="1"/>
  <c r="J2570" i="1"/>
  <c r="K2570" i="1" s="1"/>
  <c r="I2571" i="1"/>
  <c r="U2569" i="1"/>
  <c r="W2569" i="1" s="1"/>
  <c r="Y2565" i="1"/>
  <c r="N2567" i="1" l="1"/>
  <c r="N2568" i="1" s="1"/>
  <c r="N2569" i="1" s="1"/>
  <c r="N2570" i="1" s="1"/>
  <c r="N2571" i="1" s="1"/>
  <c r="M2568" i="1"/>
  <c r="M2569" i="1" s="1"/>
  <c r="M2570" i="1" s="1"/>
  <c r="M2571" i="1" s="1"/>
  <c r="O2566" i="1"/>
  <c r="E2570" i="1"/>
  <c r="F2570" i="1"/>
  <c r="G2567" i="1"/>
  <c r="D2568" i="1"/>
  <c r="J2571" i="1"/>
  <c r="K2571" i="1" s="1"/>
  <c r="I2572" i="1"/>
  <c r="U2570" i="1"/>
  <c r="W2570" i="1" s="1"/>
  <c r="O2567" i="1" l="1"/>
  <c r="L2568" i="1"/>
  <c r="O2568" i="1" s="1"/>
  <c r="M2572" i="1"/>
  <c r="F2571" i="1"/>
  <c r="E2571" i="1"/>
  <c r="G2568" i="1"/>
  <c r="N2572" i="1"/>
  <c r="U2571" i="1"/>
  <c r="W2571" i="1" s="1"/>
  <c r="D2569" i="1"/>
  <c r="J2572" i="1"/>
  <c r="K2572" i="1" s="1"/>
  <c r="I2573" i="1"/>
  <c r="L2569" i="1" l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L2570" i="1" l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L2571" i="1" l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L2572" i="1" l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L2573" i="1" l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L2574" i="1" l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L2575" i="1" l="1"/>
  <c r="O2575" i="1" s="1"/>
  <c r="D2576" i="1"/>
  <c r="G2575" i="1"/>
  <c r="E2578" i="1"/>
  <c r="F2578" i="1"/>
  <c r="J2579" i="1"/>
  <c r="K2579" i="1" s="1"/>
  <c r="N2579" i="1"/>
  <c r="I2580" i="1"/>
  <c r="M2579" i="1"/>
  <c r="U2578" i="1"/>
  <c r="W2578" i="1" s="1"/>
  <c r="L2576" i="1" l="1"/>
  <c r="O2576" i="1" s="1"/>
  <c r="G2576" i="1"/>
  <c r="D2577" i="1"/>
  <c r="D2578" i="1" s="1"/>
  <c r="F2579" i="1"/>
  <c r="E2579" i="1"/>
  <c r="M2580" i="1"/>
  <c r="J2580" i="1"/>
  <c r="K2580" i="1" s="1"/>
  <c r="N2580" i="1"/>
  <c r="I2581" i="1"/>
  <c r="U2579" i="1"/>
  <c r="W2579" i="1" s="1"/>
  <c r="L2577" i="1" l="1"/>
  <c r="O2577" i="1" s="1"/>
  <c r="L2578" i="1"/>
  <c r="O2578" i="1" s="1"/>
  <c r="G2577" i="1"/>
  <c r="E2580" i="1"/>
  <c r="F2580" i="1"/>
  <c r="G2578" i="1"/>
  <c r="D2579" i="1"/>
  <c r="L2579" i="1" s="1"/>
  <c r="N2581" i="1"/>
  <c r="M2581" i="1"/>
  <c r="J2581" i="1"/>
  <c r="K2581" i="1" s="1"/>
  <c r="I2582" i="1"/>
  <c r="U2580" i="1"/>
  <c r="W2580" i="1" s="1"/>
  <c r="O2579" i="1" l="1"/>
  <c r="G2579" i="1"/>
  <c r="F2581" i="1"/>
  <c r="E2581" i="1"/>
  <c r="D2580" i="1"/>
  <c r="U2581" i="1"/>
  <c r="W2581" i="1" s="1"/>
  <c r="N2582" i="1"/>
  <c r="J2582" i="1"/>
  <c r="K2582" i="1" s="1"/>
  <c r="M2582" i="1"/>
  <c r="I2583" i="1"/>
  <c r="L2580" i="1" l="1"/>
  <c r="O2580" i="1" s="1"/>
  <c r="G2580" i="1"/>
  <c r="E2582" i="1"/>
  <c r="F2582" i="1"/>
  <c r="U2582" i="1"/>
  <c r="W2582" i="1" s="1"/>
  <c r="D2581" i="1"/>
  <c r="L2581" i="1" s="1"/>
  <c r="N2583" i="1"/>
  <c r="M2583" i="1"/>
  <c r="J2583" i="1"/>
  <c r="K2583" i="1" s="1"/>
  <c r="I2584" i="1"/>
  <c r="O2581" i="1" l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L2582" i="1" l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L2583" i="1" l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L2584" i="1" l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L2585" i="1" l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L2586" i="1" l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L2587" i="1" l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L2588" i="1" l="1"/>
  <c r="O2588" i="1" s="1"/>
  <c r="E2590" i="1"/>
  <c r="F2590" i="1"/>
  <c r="G2588" i="1"/>
  <c r="D2589" i="1"/>
  <c r="L2589" i="1" s="1"/>
  <c r="J2591" i="1"/>
  <c r="K2591" i="1" s="1"/>
  <c r="I2592" i="1"/>
  <c r="M2591" i="1"/>
  <c r="N2591" i="1"/>
  <c r="U2590" i="1"/>
  <c r="W2590" i="1" s="1"/>
  <c r="O2589" i="1" l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L2590" i="1" l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L2591" i="1" l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S2840" i="1"/>
  <c r="Y2840" i="1" s="1"/>
  <c r="L2592" i="1" l="1"/>
  <c r="O2592" i="1" s="1"/>
  <c r="E2594" i="1"/>
  <c r="F2594" i="1"/>
  <c r="G2592" i="1"/>
  <c r="D2593" i="1"/>
  <c r="J2595" i="1"/>
  <c r="K2595" i="1" s="1"/>
  <c r="I2596" i="1"/>
  <c r="U2594" i="1"/>
  <c r="W2594" i="1" s="1"/>
  <c r="L2593" i="1" l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S2594" i="1"/>
  <c r="U2597" i="1"/>
  <c r="W2597" i="1" s="1"/>
  <c r="M2596" i="1"/>
  <c r="M2597" i="1" s="1"/>
  <c r="N2595" i="1"/>
  <c r="N2596" i="1" s="1"/>
  <c r="N2597" i="1" s="1"/>
  <c r="I2599" i="1"/>
  <c r="J2598" i="1"/>
  <c r="K2598" i="1" s="1"/>
  <c r="D2596" i="1"/>
  <c r="L2596" i="1" s="1"/>
  <c r="E2598" i="1" l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L2597" i="1" l="1"/>
  <c r="M2598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O2597" i="1" l="1"/>
  <c r="N2598" i="1"/>
  <c r="N2599" i="1" s="1"/>
  <c r="N2600" i="1" s="1"/>
  <c r="N2601" i="1" s="1"/>
  <c r="M2599" i="1"/>
  <c r="M2600" i="1" s="1"/>
  <c r="M2601" i="1" s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O2599" i="1" l="1"/>
  <c r="O2598" i="1"/>
  <c r="M2602" i="1"/>
  <c r="F2601" i="1"/>
  <c r="E2601" i="1"/>
  <c r="G2599" i="1"/>
  <c r="U2601" i="1"/>
  <c r="W2601" i="1" s="1"/>
  <c r="D2600" i="1"/>
  <c r="J2602" i="1"/>
  <c r="K2602" i="1" s="1"/>
  <c r="I2603" i="1"/>
  <c r="N2602" i="1"/>
  <c r="L2600" i="1" l="1"/>
  <c r="O2600" i="1" s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L2601" i="1" l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L2602" i="1" l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L2603" i="1" l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L2604" i="1" l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L2605" i="1" l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L2606" i="1" l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L2607" i="1" l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L2608" i="1" l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L2609" i="1" s="1"/>
  <c r="O2609" i="1" l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L2610" i="1" l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L2611" i="1" l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L2612" i="1" l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L2613" i="1" l="1"/>
  <c r="O2613" i="1" s="1"/>
  <c r="F2615" i="1"/>
  <c r="E2615" i="1"/>
  <c r="G2613" i="1"/>
  <c r="D2614" i="1"/>
  <c r="L2614" i="1" s="1"/>
  <c r="I2617" i="1"/>
  <c r="M2616" i="1"/>
  <c r="N2616" i="1"/>
  <c r="J2616" i="1"/>
  <c r="K2616" i="1" s="1"/>
  <c r="U2615" i="1"/>
  <c r="W2615" i="1" s="1"/>
  <c r="O2614" i="1" l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L2615" i="1" l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O2616" i="1" l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L2617" i="1" l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L2618" i="1" l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L2619" i="1" l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L2620" i="1" l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L2621" i="1" l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L2622" i="1" l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S2871" i="1"/>
  <c r="L2623" i="1" l="1"/>
  <c r="O2623" i="1" s="1"/>
  <c r="G2623" i="1"/>
  <c r="F2625" i="1"/>
  <c r="E2625" i="1"/>
  <c r="J2626" i="1"/>
  <c r="K2626" i="1" s="1"/>
  <c r="I2627" i="1"/>
  <c r="D2624" i="1"/>
  <c r="U2625" i="1"/>
  <c r="W2625" i="1" s="1"/>
  <c r="Y2871" i="1"/>
  <c r="L2624" i="1" l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4" i="1"/>
  <c r="F2628" i="1" l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F2630" i="1" l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N2629" i="1" l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L2630" i="1" s="1"/>
  <c r="J2632" i="1"/>
  <c r="K2632" i="1" s="1"/>
  <c r="I2633" i="1"/>
  <c r="M2632" i="1"/>
  <c r="O2630" i="1" l="1"/>
  <c r="O2629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L2631" i="1" l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L2632" i="1" l="1"/>
  <c r="O2632" i="1" s="1"/>
  <c r="F2634" i="1"/>
  <c r="E2634" i="1"/>
  <c r="G2632" i="1"/>
  <c r="M2635" i="1"/>
  <c r="N2635" i="1"/>
  <c r="D2633" i="1"/>
  <c r="L2633" i="1" s="1"/>
  <c r="U2634" i="1"/>
  <c r="W2634" i="1" s="1"/>
  <c r="J2635" i="1"/>
  <c r="K2635" i="1" s="1"/>
  <c r="I2636" i="1"/>
  <c r="O2633" i="1" l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L2634" i="1" l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L2635" i="1" l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L2636" i="1" l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L2637" i="1" l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L2638" i="1" s="1"/>
  <c r="O2638" i="1" l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O2639" i="1" l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L2640" i="1" l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l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L2642" i="1" l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L2643" i="1" l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L2644" i="1" l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L2645" i="1" l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L2646" i="1" l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L2647" i="1" l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L2648" i="1" l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L2649" i="1" l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L2650" i="1" l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L2651" i="1" l="1"/>
  <c r="O2651" i="1" s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L2652" i="1" l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L2653" i="1" l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L2654" i="1" l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U2657" i="1" l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F2659" i="1" l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M2659" i="1" l="1"/>
  <c r="M2660" i="1" s="1"/>
  <c r="M2661" i="1" s="1"/>
  <c r="E2660" i="1"/>
  <c r="F2660" i="1"/>
  <c r="Y2656" i="1"/>
  <c r="G2658" i="1"/>
  <c r="J2661" i="1"/>
  <c r="K2661" i="1" s="1"/>
  <c r="I2662" i="1"/>
  <c r="U2660" i="1"/>
  <c r="W2660" i="1" s="1"/>
  <c r="D2659" i="1"/>
  <c r="L2659" i="1" s="1"/>
  <c r="O2658" i="1"/>
  <c r="O2657" i="1"/>
  <c r="N2659" i="1" l="1"/>
  <c r="N2660" i="1" s="1"/>
  <c r="N2661" i="1" s="1"/>
  <c r="N2662" i="1" s="1"/>
  <c r="F2661" i="1"/>
  <c r="E2661" i="1"/>
  <c r="G2659" i="1"/>
  <c r="S2657" i="1"/>
  <c r="D2660" i="1"/>
  <c r="L2660" i="1" s="1"/>
  <c r="J2662" i="1"/>
  <c r="K2662" i="1" s="1"/>
  <c r="I2663" i="1"/>
  <c r="M2662" i="1"/>
  <c r="U2661" i="1"/>
  <c r="W2661" i="1" s="1"/>
  <c r="O2660" i="1" l="1"/>
  <c r="O2659" i="1"/>
  <c r="G2660" i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L2661" i="1" l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L2662" i="1" l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L2663" i="1" l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L2664" i="1" l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L2665" i="1" l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L2666" i="1" l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L2667" i="1" l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L2668" i="1" l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L2669" i="1" l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L2670" i="1" l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L2671" i="1" l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L2672" i="1" l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L2673" i="1" l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L2674" i="1" l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L2675" i="1" l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L2676" i="1" l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L2677" i="1" l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L2678" i="1" l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L2679" i="1" l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L2680" i="1" l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L2681" i="1" l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L2682" i="1" l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L2683" i="1" l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L2684" i="1" l="1"/>
  <c r="O2684" i="1" s="1"/>
  <c r="E2686" i="1"/>
  <c r="F2686" i="1"/>
  <c r="G2684" i="1"/>
  <c r="U2686" i="1"/>
  <c r="W2686" i="1" s="1"/>
  <c r="D2685" i="1"/>
  <c r="I2688" i="1"/>
  <c r="J2687" i="1"/>
  <c r="K2687" i="1" s="1"/>
  <c r="Y2933" i="1"/>
  <c r="U2687" i="1" l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E2690" i="1" l="1"/>
  <c r="F2690" i="1"/>
  <c r="Y2686" i="1"/>
  <c r="G2688" i="1"/>
  <c r="O2687" i="1"/>
  <c r="O2688" i="1"/>
  <c r="D2689" i="1"/>
  <c r="I2692" i="1"/>
  <c r="J2691" i="1"/>
  <c r="K2691" i="1" s="1"/>
  <c r="M2691" i="1"/>
  <c r="N2691" i="1"/>
  <c r="U2690" i="1"/>
  <c r="W2690" i="1" s="1"/>
  <c r="L2689" i="1" l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l="1"/>
  <c r="O2690" i="1" s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O2691" i="1" l="1"/>
  <c r="M2692" i="1"/>
  <c r="F2693" i="1"/>
  <c r="E2693" i="1"/>
  <c r="D2692" i="1"/>
  <c r="L2692" i="1" s="1"/>
  <c r="U2693" i="1"/>
  <c r="W2693" i="1" s="1"/>
  <c r="I2695" i="1"/>
  <c r="J2694" i="1"/>
  <c r="K2694" i="1" s="1"/>
  <c r="G2691" i="1"/>
  <c r="N2692" i="1" l="1"/>
  <c r="N2693" i="1" s="1"/>
  <c r="N2694" i="1" s="1"/>
  <c r="N2695" i="1" s="1"/>
  <c r="M2693" i="1"/>
  <c r="M2694" i="1" s="1"/>
  <c r="M2695" i="1" s="1"/>
  <c r="G2692" i="1"/>
  <c r="E2694" i="1"/>
  <c r="F2694" i="1"/>
  <c r="D2693" i="1"/>
  <c r="L2693" i="1" s="1"/>
  <c r="U2694" i="1"/>
  <c r="W2694" i="1" s="1"/>
  <c r="J2695" i="1"/>
  <c r="K2695" i="1" s="1"/>
  <c r="I2696" i="1"/>
  <c r="O2693" i="1" l="1"/>
  <c r="O2692" i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L2694" i="1" l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L2695" i="1" l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L2696" i="1" l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L2697" i="1" l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L2698" i="1" l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L2699" i="1" l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L2700" i="1" l="1"/>
  <c r="O2700" i="1" s="1"/>
  <c r="G2700" i="1"/>
  <c r="F2702" i="1"/>
  <c r="E2702" i="1"/>
  <c r="D2701" i="1"/>
  <c r="L2701" i="1" s="1"/>
  <c r="J2703" i="1"/>
  <c r="K2703" i="1" s="1"/>
  <c r="N2703" i="1"/>
  <c r="M2703" i="1"/>
  <c r="I2704" i="1"/>
  <c r="U2702" i="1"/>
  <c r="W2702" i="1" s="1"/>
  <c r="O2701" i="1" l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L2702" i="1" l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L2703" i="1" l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L2704" i="1" l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L2705" i="1" l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L2706" i="1" l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L2707" i="1" l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L2708" i="1" l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L2709" i="1" l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L2710" i="1" l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L2711" i="1" l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L2712" i="1" l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L2713" i="1" l="1"/>
  <c r="O2713" i="1" s="1"/>
  <c r="E2715" i="1"/>
  <c r="F2715" i="1"/>
  <c r="G2713" i="1"/>
  <c r="I2717" i="1"/>
  <c r="J2716" i="1"/>
  <c r="K2716" i="1" s="1"/>
  <c r="N2716" i="1"/>
  <c r="D2714" i="1"/>
  <c r="L2714" i="1" s="1"/>
  <c r="U2715" i="1"/>
  <c r="W2715" i="1" s="1"/>
  <c r="M2716" i="1"/>
  <c r="O2714" i="1" l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S2963" i="1"/>
  <c r="Y2963" i="1" s="1"/>
  <c r="L2715" i="1" l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L2716" i="1" l="1"/>
  <c r="O2716" i="1" s="1"/>
  <c r="F2718" i="1"/>
  <c r="E2718" i="1"/>
  <c r="G2716" i="1"/>
  <c r="D2717" i="1"/>
  <c r="U2718" i="1"/>
  <c r="W2718" i="1" s="1"/>
  <c r="J2719" i="1"/>
  <c r="K2719" i="1" s="1"/>
  <c r="I2720" i="1"/>
  <c r="N2719" i="1"/>
  <c r="M2719" i="1"/>
  <c r="Y2965" i="1"/>
  <c r="L2717" i="1" l="1"/>
  <c r="O2717" i="1" s="1"/>
  <c r="E2719" i="1"/>
  <c r="F2719" i="1"/>
  <c r="G2717" i="1"/>
  <c r="D2718" i="1"/>
  <c r="U2719" i="1"/>
  <c r="W2719" i="1" s="1"/>
  <c r="J2720" i="1"/>
  <c r="K2720" i="1" s="1"/>
  <c r="I2721" i="1"/>
  <c r="L2718" i="1" l="1"/>
  <c r="O2718" i="1" s="1"/>
  <c r="F2720" i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L2722" i="1" l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L2723" i="1" l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l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O2725" i="1" l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L2726" i="1" l="1"/>
  <c r="O2726" i="1" s="1"/>
  <c r="F2728" i="1"/>
  <c r="E2728" i="1"/>
  <c r="G2726" i="1"/>
  <c r="D2727" i="1"/>
  <c r="L2727" i="1" s="1"/>
  <c r="J2729" i="1"/>
  <c r="K2729" i="1" s="1"/>
  <c r="I2730" i="1"/>
  <c r="N2729" i="1"/>
  <c r="M2729" i="1"/>
  <c r="U2728" i="1"/>
  <c r="W2728" i="1" s="1"/>
  <c r="O2727" i="1" l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L2728" i="1" l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l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L2730" i="1" l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L2731" i="1" l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L2732" i="1" l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L2733" i="1" l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L2734" i="1" l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L2735" i="1" l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L2736" i="1" l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L2737" i="1" l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l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L2739" i="1" l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L2740" i="1" l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L2741" i="1" l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L2742" i="1" l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L2743" i="1" l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L2744" i="1" l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L2745" i="1" l="1"/>
  <c r="O2745" i="1" s="1"/>
  <c r="E2747" i="1"/>
  <c r="F2747" i="1"/>
  <c r="G2745" i="1"/>
  <c r="I2749" i="1"/>
  <c r="J2748" i="1"/>
  <c r="K2748" i="1" s="1"/>
  <c r="U2747" i="1"/>
  <c r="W2747" i="1" s="1"/>
  <c r="D2746" i="1"/>
  <c r="L2746" i="1" l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F2750" i="1" l="1"/>
  <c r="E2750" i="1"/>
  <c r="S2747" i="1"/>
  <c r="M2749" i="1"/>
  <c r="M2750" i="1" s="1"/>
  <c r="N2748" i="1"/>
  <c r="N2749" i="1" s="1"/>
  <c r="N2750" i="1" s="1"/>
  <c r="U2750" i="1"/>
  <c r="W2750" i="1" s="1"/>
  <c r="D2749" i="1"/>
  <c r="L2749" i="1" s="1"/>
  <c r="G2748" i="1"/>
  <c r="I2752" i="1"/>
  <c r="J2751" i="1"/>
  <c r="K2751" i="1" s="1"/>
  <c r="O2749" i="1" l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L2750" i="1" l="1"/>
  <c r="O2750" i="1" s="1"/>
  <c r="F2752" i="1"/>
  <c r="E2752" i="1"/>
  <c r="S2748" i="1"/>
  <c r="G2750" i="1"/>
  <c r="J2753" i="1"/>
  <c r="K2753" i="1" s="1"/>
  <c r="I2754" i="1"/>
  <c r="D2751" i="1"/>
  <c r="L2751" i="1" s="1"/>
  <c r="U2752" i="1"/>
  <c r="W2752" i="1" s="1"/>
  <c r="M2751" i="1" l="1"/>
  <c r="M2752" i="1" s="1"/>
  <c r="M2753" i="1" s="1"/>
  <c r="M2754" i="1" s="1"/>
  <c r="E2753" i="1"/>
  <c r="F2753" i="1"/>
  <c r="Y2748" i="1"/>
  <c r="G2751" i="1"/>
  <c r="D2752" i="1"/>
  <c r="L2752" i="1" s="1"/>
  <c r="I2755" i="1"/>
  <c r="J2754" i="1"/>
  <c r="K2754" i="1" s="1"/>
  <c r="U2753" i="1"/>
  <c r="W2753" i="1" s="1"/>
  <c r="N2751" i="1" l="1"/>
  <c r="N2752" i="1" s="1"/>
  <c r="N2753" i="1" s="1"/>
  <c r="N2754" i="1" s="1"/>
  <c r="N2755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O2751" i="1" l="1"/>
  <c r="O2752" i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L2754" i="1" l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L2755" i="1" l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L2756" i="1" l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L2757" i="1" l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L2758" i="1" l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L2759" i="1" l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L2760" i="1" l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L2761" i="1" l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L2762" i="1" l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L2763" i="1" l="1"/>
  <c r="O2763" i="1" s="1"/>
  <c r="E2765" i="1"/>
  <c r="F2765" i="1"/>
  <c r="J2766" i="1"/>
  <c r="K2766" i="1" s="1"/>
  <c r="I2767" i="1"/>
  <c r="M2766" i="1"/>
  <c r="N2766" i="1"/>
  <c r="D2764" i="1"/>
  <c r="L2764" i="1" s="1"/>
  <c r="U2765" i="1"/>
  <c r="W2765" i="1" s="1"/>
  <c r="G2763" i="1"/>
  <c r="O2764" i="1" l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L2765" i="1" l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L2766" i="1" l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L2767" i="1" l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L2768" i="1" l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L2769" i="1" l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L2770" i="1" l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L2771" i="1" s="1"/>
  <c r="O2771" i="1" l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L2772" i="1" l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L2773" i="1" l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L2774" i="1" l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L2775" i="1" l="1"/>
  <c r="O2775" i="1" s="1"/>
  <c r="F2777" i="1"/>
  <c r="E2777" i="1"/>
  <c r="G2775" i="1"/>
  <c r="D2776" i="1"/>
  <c r="L2776" i="1" s="1"/>
  <c r="J2778" i="1"/>
  <c r="K2778" i="1" s="1"/>
  <c r="I2779" i="1"/>
  <c r="N2778" i="1"/>
  <c r="M2778" i="1"/>
  <c r="U2777" i="1"/>
  <c r="W2777" i="1" s="1"/>
  <c r="O2776" i="1" l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U2779" i="1" l="1"/>
  <c r="W2779" i="1" s="1"/>
  <c r="L2777" i="1"/>
  <c r="O2777" i="1" s="1"/>
  <c r="F2779" i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F2781" i="1" l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E2782" i="1" l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F2783" i="1" l="1"/>
  <c r="E2783" i="1"/>
  <c r="G2781" i="1"/>
  <c r="J2784" i="1"/>
  <c r="K2784" i="1" s="1"/>
  <c r="I2785" i="1"/>
  <c r="N2781" i="1"/>
  <c r="N2782" i="1" s="1"/>
  <c r="M2782" i="1"/>
  <c r="U2783" i="1"/>
  <c r="W2783" i="1" s="1"/>
  <c r="D2782" i="1"/>
  <c r="L2782" i="1" s="1"/>
  <c r="M2783" i="1" l="1"/>
  <c r="M2784" i="1" s="1"/>
  <c r="M2785" i="1" s="1"/>
  <c r="E2784" i="1"/>
  <c r="F2784" i="1"/>
  <c r="Y2779" i="1"/>
  <c r="O2782" i="1"/>
  <c r="O2781" i="1"/>
  <c r="D2783" i="1"/>
  <c r="L2783" i="1" s="1"/>
  <c r="G2782" i="1"/>
  <c r="I2786" i="1"/>
  <c r="J2785" i="1"/>
  <c r="K2785" i="1" s="1"/>
  <c r="U2784" i="1"/>
  <c r="W2784" i="1" s="1"/>
  <c r="N2783" i="1" l="1"/>
  <c r="N2784" i="1" s="1"/>
  <c r="N2785" i="1" s="1"/>
  <c r="N2786" i="1" s="1"/>
  <c r="F2785" i="1"/>
  <c r="E2785" i="1"/>
  <c r="G2783" i="1"/>
  <c r="U2785" i="1"/>
  <c r="W2785" i="1" s="1"/>
  <c r="J2786" i="1"/>
  <c r="K2786" i="1" s="1"/>
  <c r="I2787" i="1"/>
  <c r="M2786" i="1"/>
  <c r="D2784" i="1"/>
  <c r="L2784" i="1" l="1"/>
  <c r="O2784" i="1" s="1"/>
  <c r="O2783" i="1"/>
  <c r="E2786" i="1"/>
  <c r="F2786" i="1"/>
  <c r="J2787" i="1"/>
  <c r="K2787" i="1" s="1"/>
  <c r="I2788" i="1"/>
  <c r="U2786" i="1"/>
  <c r="W2786" i="1" s="1"/>
  <c r="D2785" i="1"/>
  <c r="M2787" i="1"/>
  <c r="G2784" i="1"/>
  <c r="N2787" i="1"/>
  <c r="L2785" i="1" l="1"/>
  <c r="O2785" i="1" s="1"/>
  <c r="M2788" i="1"/>
  <c r="F2787" i="1"/>
  <c r="N2788" i="1"/>
  <c r="E2787" i="1"/>
  <c r="G2785" i="1"/>
  <c r="D2786" i="1"/>
  <c r="L2786" i="1" s="1"/>
  <c r="I2789" i="1"/>
  <c r="J2788" i="1"/>
  <c r="K2788" i="1" s="1"/>
  <c r="U2787" i="1"/>
  <c r="W2787" i="1" s="1"/>
  <c r="O2786" i="1" l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L2787" i="1" l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L2788" i="1" l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L2789" i="1" l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L2790" i="1" l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l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L2792" i="1" l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L2793" i="1" l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L2794" i="1" l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L2795" i="1" l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L2796" i="1" s="1"/>
  <c r="O2796" i="1" l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L2797" i="1" l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L2798" i="1" l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L2799" i="1" l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L2800" i="1" l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L2801" i="1" l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L2802" i="1" l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L2803" i="1" l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L2804" i="1" l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M2808" i="1" l="1"/>
  <c r="L2805" i="1"/>
  <c r="O2805" i="1" s="1"/>
  <c r="F2807" i="1"/>
  <c r="E2807" i="1"/>
  <c r="D2806" i="1"/>
  <c r="I2809" i="1"/>
  <c r="J2808" i="1"/>
  <c r="K2808" i="1" s="1"/>
  <c r="U2807" i="1"/>
  <c r="W2807" i="1" s="1"/>
  <c r="N2808" i="1"/>
  <c r="G2805" i="1"/>
  <c r="L2806" i="1" l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L2807" i="1" l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E2810" i="1" l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L2809" i="1" l="1"/>
  <c r="O2809" i="1" s="1"/>
  <c r="F2811" i="1"/>
  <c r="E2811" i="1"/>
  <c r="G2809" i="1"/>
  <c r="I2813" i="1"/>
  <c r="J2812" i="1"/>
  <c r="K2812" i="1" s="1"/>
  <c r="D2810" i="1"/>
  <c r="L2810" i="1" s="1"/>
  <c r="E2812" i="1" l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F2813" i="1" l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E2814" i="1" l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L2813" i="1" l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L2814" i="1" l="1"/>
  <c r="O2814" i="1" s="1"/>
  <c r="E2816" i="1"/>
  <c r="F2816" i="1"/>
  <c r="Y2811" i="1"/>
  <c r="G2814" i="1"/>
  <c r="J2817" i="1"/>
  <c r="K2817" i="1" s="1"/>
  <c r="I2818" i="1"/>
  <c r="D2815" i="1"/>
  <c r="L2815" i="1" s="1"/>
  <c r="U2816" i="1"/>
  <c r="W2816" i="1" s="1"/>
  <c r="N2817" i="1"/>
  <c r="M2817" i="1"/>
  <c r="O2815" i="1" l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L2816" i="1" l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O2817" i="1" l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L2818" i="1" l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L2819" i="1" l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L2820" i="1" l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L2821" i="1" l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L2822" i="1" l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L2823" i="1" l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L2824" i="1" l="1"/>
  <c r="O2824" i="1" s="1"/>
  <c r="E2826" i="1"/>
  <c r="F2826" i="1"/>
  <c r="G2824" i="1"/>
  <c r="D2825" i="1"/>
  <c r="L2825" i="1" s="1"/>
  <c r="U2826" i="1"/>
  <c r="W2826" i="1" s="1"/>
  <c r="I2828" i="1"/>
  <c r="M2827" i="1"/>
  <c r="J2827" i="1"/>
  <c r="K2827" i="1" s="1"/>
  <c r="N2827" i="1"/>
  <c r="O2825" i="1" l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L2826" i="1" l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L2827" i="1" l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L2828" i="1" l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L2829" i="1" l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L2830" i="1" l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L2831" i="1" l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L2832" i="1" l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L2833" i="1" l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L2834" i="1" l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L2835" i="1" l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L2836" i="1" l="1"/>
  <c r="O2836" i="1" s="1"/>
  <c r="E2838" i="1"/>
  <c r="F2838" i="1"/>
  <c r="I2840" i="1"/>
  <c r="J2839" i="1"/>
  <c r="K2839" i="1" s="1"/>
  <c r="U2838" i="1"/>
  <c r="W2838" i="1" s="1"/>
  <c r="G2836" i="1"/>
  <c r="D2837" i="1"/>
  <c r="L2837" i="1" s="1"/>
  <c r="O2837" i="1" l="1"/>
  <c r="U2839" i="1"/>
  <c r="W2839" i="1" s="1"/>
  <c r="F2839" i="1"/>
  <c r="E2839" i="1"/>
  <c r="G2837" i="1"/>
  <c r="D2838" i="1"/>
  <c r="L2838" i="1" s="1"/>
  <c r="I2841" i="1"/>
  <c r="J2840" i="1"/>
  <c r="K2840" i="1" s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F2841" i="1" l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M2841" i="1" s="1"/>
  <c r="N2839" i="1"/>
  <c r="N2840" i="1" s="1"/>
  <c r="N2841" i="1" s="1"/>
  <c r="E2842" i="1" l="1"/>
  <c r="F2842" i="1"/>
  <c r="G2840" i="1"/>
  <c r="Y2838" i="1"/>
  <c r="U2842" i="1"/>
  <c r="W2842" i="1" s="1"/>
  <c r="O2840" i="1"/>
  <c r="D2841" i="1"/>
  <c r="I2844" i="1"/>
  <c r="J2843" i="1"/>
  <c r="K2843" i="1" s="1"/>
  <c r="O2839" i="1"/>
  <c r="L2841" i="1" l="1"/>
  <c r="O2841" i="1" s="1"/>
  <c r="F2843" i="1"/>
  <c r="E2843" i="1"/>
  <c r="S2839" i="1"/>
  <c r="D2842" i="1"/>
  <c r="L2842" i="1" s="1"/>
  <c r="U2843" i="1"/>
  <c r="W2843" i="1" s="1"/>
  <c r="J2844" i="1"/>
  <c r="K2844" i="1" s="1"/>
  <c r="I2845" i="1"/>
  <c r="G2841" i="1"/>
  <c r="M2842" i="1" l="1"/>
  <c r="N2842" i="1" s="1"/>
  <c r="N2843" i="1" s="1"/>
  <c r="N2844" i="1" s="1"/>
  <c r="N2845" i="1" s="1"/>
  <c r="E2844" i="1"/>
  <c r="F2844" i="1"/>
  <c r="G2842" i="1"/>
  <c r="Y2839" i="1"/>
  <c r="J2845" i="1"/>
  <c r="K2845" i="1" s="1"/>
  <c r="I2846" i="1"/>
  <c r="U2844" i="1"/>
  <c r="W2844" i="1" s="1"/>
  <c r="D2843" i="1"/>
  <c r="L2843" i="1" s="1"/>
  <c r="M2843" i="1" l="1"/>
  <c r="M2844" i="1" s="1"/>
  <c r="M2845" i="1" s="1"/>
  <c r="M2846" i="1" s="1"/>
  <c r="O2843" i="1"/>
  <c r="O2842" i="1"/>
  <c r="F2845" i="1"/>
  <c r="E2845" i="1"/>
  <c r="N2846" i="1"/>
  <c r="G2843" i="1"/>
  <c r="D2844" i="1"/>
  <c r="J2846" i="1"/>
  <c r="K2846" i="1" s="1"/>
  <c r="I2847" i="1"/>
  <c r="U2845" i="1"/>
  <c r="W2845" i="1" s="1"/>
  <c r="L2844" i="1" l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L2845" i="1" l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O2846" i="1" l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L2847" i="1" l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L2848" i="1" l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L2849" i="1" l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L2850" i="1" l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L2851" i="1" l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L2852" i="1" l="1"/>
  <c r="O2852" i="1" s="1"/>
  <c r="G2852" i="1"/>
  <c r="E2854" i="1"/>
  <c r="F2854" i="1"/>
  <c r="U2854" i="1"/>
  <c r="W2854" i="1" s="1"/>
  <c r="D2853" i="1"/>
  <c r="L2853" i="1" s="1"/>
  <c r="M2855" i="1"/>
  <c r="N2855" i="1"/>
  <c r="J2855" i="1"/>
  <c r="K2855" i="1" s="1"/>
  <c r="I2856" i="1"/>
  <c r="O2853" i="1" l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l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L2855" i="1" s="1"/>
  <c r="G2854" i="1"/>
  <c r="O2855" i="1" l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L2856" i="1" l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L2857" i="1" l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L2858" i="1" l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L2859" i="1" l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l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L2861" i="1" l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L2862" i="1" l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L2863" i="1" l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L2864" i="1" l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L2865" i="1" l="1"/>
  <c r="O2865" i="1" s="1"/>
  <c r="F2867" i="1"/>
  <c r="E2867" i="1"/>
  <c r="G2865" i="1"/>
  <c r="D2866" i="1"/>
  <c r="L2866" i="1" s="1"/>
  <c r="J2868" i="1"/>
  <c r="K2868" i="1" s="1"/>
  <c r="I2869" i="1"/>
  <c r="M2868" i="1"/>
  <c r="U2867" i="1"/>
  <c r="W2867" i="1" s="1"/>
  <c r="N2868" i="1"/>
  <c r="O2866" i="1" l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L2867" i="1" s="1"/>
  <c r="O2867" i="1" l="1"/>
  <c r="F2869" i="1"/>
  <c r="E2869" i="1"/>
  <c r="U2869" i="1"/>
  <c r="W2869" i="1" s="1"/>
  <c r="G2867" i="1"/>
  <c r="D2868" i="1"/>
  <c r="I2871" i="1"/>
  <c r="J2870" i="1"/>
  <c r="K2870" i="1" s="1"/>
  <c r="S3116" i="1"/>
  <c r="U2870" i="1" l="1"/>
  <c r="W2870" i="1" s="1"/>
  <c r="L2868" i="1"/>
  <c r="O2868" i="1" s="1"/>
  <c r="F2870" i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S2869" i="1"/>
  <c r="U2872" i="1"/>
  <c r="W2872" i="1" s="1"/>
  <c r="J2873" i="1"/>
  <c r="K2873" i="1" s="1"/>
  <c r="I2874" i="1"/>
  <c r="M2871" i="1"/>
  <c r="M2872" i="1" s="1"/>
  <c r="M2873" i="1" s="1"/>
  <c r="N2870" i="1"/>
  <c r="N2871" i="1" s="1"/>
  <c r="N2872" i="1" s="1"/>
  <c r="N2873" i="1" s="1"/>
  <c r="D2871" i="1"/>
  <c r="L2871" i="1" s="1"/>
  <c r="Y2869" i="1" l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l="1"/>
  <c r="O2872" i="1" s="1"/>
  <c r="E2874" i="1"/>
  <c r="F2874" i="1"/>
  <c r="S2870" i="1"/>
  <c r="D2873" i="1"/>
  <c r="L2873" i="1" s="1"/>
  <c r="J2875" i="1"/>
  <c r="K2875" i="1" s="1"/>
  <c r="I2876" i="1"/>
  <c r="U2874" i="1"/>
  <c r="W2874" i="1" s="1"/>
  <c r="G2872" i="1"/>
  <c r="O2873" i="1" l="1"/>
  <c r="M2874" i="1"/>
  <c r="F2875" i="1"/>
  <c r="E2875" i="1"/>
  <c r="Y2870" i="1"/>
  <c r="G2873" i="1"/>
  <c r="D2874" i="1"/>
  <c r="L2874" i="1" s="1"/>
  <c r="J2876" i="1"/>
  <c r="K2876" i="1" s="1"/>
  <c r="I2877" i="1"/>
  <c r="U2875" i="1"/>
  <c r="W2875" i="1" s="1"/>
  <c r="N2874" i="1" l="1"/>
  <c r="N2875" i="1" s="1"/>
  <c r="N2876" i="1" s="1"/>
  <c r="N2877" i="1" s="1"/>
  <c r="M2875" i="1"/>
  <c r="M2876" i="1" s="1"/>
  <c r="M2877" i="1" s="1"/>
  <c r="E2876" i="1"/>
  <c r="F2876" i="1"/>
  <c r="G2874" i="1"/>
  <c r="D2875" i="1"/>
  <c r="U2876" i="1"/>
  <c r="W2876" i="1" s="1"/>
  <c r="I2878" i="1"/>
  <c r="J2877" i="1"/>
  <c r="K2877" i="1" s="1"/>
  <c r="L2875" i="1" l="1"/>
  <c r="O2875" i="1" s="1"/>
  <c r="O2874" i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L2876" i="1" l="1"/>
  <c r="O2876" i="1" s="1"/>
  <c r="N2879" i="1"/>
  <c r="E2878" i="1"/>
  <c r="F2878" i="1"/>
  <c r="G2876" i="1"/>
  <c r="U2878" i="1"/>
  <c r="W2878" i="1" s="1"/>
  <c r="D2877" i="1"/>
  <c r="J2879" i="1"/>
  <c r="K2879" i="1" s="1"/>
  <c r="I2880" i="1"/>
  <c r="M2879" i="1"/>
  <c r="L2877" i="1" l="1"/>
  <c r="O2877" i="1" s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L2878" i="1" l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L2879" i="1" l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L2880" i="1" l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L2881" i="1" l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L2882" i="1" l="1"/>
  <c r="O2882" i="1" s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L2883" i="1" l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L2884" i="1" l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L2885" i="1" l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L2886" i="1" l="1"/>
  <c r="O2886" i="1" s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L2887" i="1" l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L2888" i="1" l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L2889" i="1" l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L2890" i="1" l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L2891" i="1" l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O2892" i="1" l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L2893" i="1" l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L2894" i="1" l="1"/>
  <c r="O2894" i="1" s="1"/>
  <c r="E2896" i="1"/>
  <c r="F2896" i="1"/>
  <c r="G2894" i="1"/>
  <c r="I2898" i="1"/>
  <c r="J2897" i="1"/>
  <c r="K2897" i="1" s="1"/>
  <c r="M2897" i="1"/>
  <c r="D2895" i="1"/>
  <c r="L2895" i="1" s="1"/>
  <c r="U2896" i="1"/>
  <c r="W2896" i="1" s="1"/>
  <c r="N2897" i="1"/>
  <c r="O2895" i="1" l="1"/>
  <c r="M2898" i="1"/>
  <c r="F2897" i="1"/>
  <c r="E2897" i="1"/>
  <c r="N2898" i="1"/>
  <c r="G2895" i="1"/>
  <c r="D2896" i="1"/>
  <c r="U2897" i="1"/>
  <c r="W2897" i="1" s="1"/>
  <c r="I2899" i="1"/>
  <c r="J2898" i="1"/>
  <c r="K2898" i="1" s="1"/>
  <c r="L2896" i="1" l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L2897" i="1" l="1"/>
  <c r="O2897" i="1" s="1"/>
  <c r="N2900" i="1"/>
  <c r="M2900" i="1"/>
  <c r="F2899" i="1"/>
  <c r="E2899" i="1"/>
  <c r="G2897" i="1"/>
  <c r="D2898" i="1"/>
  <c r="L2898" i="1" s="1"/>
  <c r="J2900" i="1"/>
  <c r="K2900" i="1" s="1"/>
  <c r="I2901" i="1"/>
  <c r="U2899" i="1"/>
  <c r="W2899" i="1" s="1"/>
  <c r="O2898" i="1" l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L2899" i="1" l="1"/>
  <c r="O2899" i="1" s="1"/>
  <c r="F2901" i="1"/>
  <c r="E2901" i="1"/>
  <c r="D2900" i="1"/>
  <c r="U2901" i="1"/>
  <c r="W2901" i="1" s="1"/>
  <c r="I2903" i="1"/>
  <c r="J2902" i="1"/>
  <c r="K2902" i="1" s="1"/>
  <c r="G2899" i="1"/>
  <c r="U2902" i="1" l="1"/>
  <c r="W2902" i="1" s="1"/>
  <c r="L2900" i="1"/>
  <c r="O2900" i="1" s="1"/>
  <c r="F2902" i="1"/>
  <c r="E2902" i="1"/>
  <c r="G2900" i="1"/>
  <c r="I2904" i="1"/>
  <c r="J2903" i="1"/>
  <c r="K2903" i="1" s="1"/>
  <c r="D2901" i="1"/>
  <c r="L2901" i="1" s="1"/>
  <c r="E2903" i="1" l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S2901" i="1"/>
  <c r="I2906" i="1"/>
  <c r="J2905" i="1"/>
  <c r="K2905" i="1" s="1"/>
  <c r="U2904" i="1"/>
  <c r="W2904" i="1" s="1"/>
  <c r="G2902" i="1"/>
  <c r="D2903" i="1"/>
  <c r="L2903" i="1" s="1"/>
  <c r="N2902" i="1"/>
  <c r="M2903" i="1"/>
  <c r="M2904" i="1" s="1"/>
  <c r="M2905" i="1" s="1"/>
  <c r="N2903" i="1" l="1"/>
  <c r="N2904" i="1" s="1"/>
  <c r="N2905" i="1" s="1"/>
  <c r="N2906" i="1" s="1"/>
  <c r="M2906" i="1"/>
  <c r="E2905" i="1"/>
  <c r="F2905" i="1"/>
  <c r="Y2901" i="1"/>
  <c r="U2905" i="1"/>
  <c r="W2905" i="1" s="1"/>
  <c r="J2906" i="1"/>
  <c r="K2906" i="1" s="1"/>
  <c r="I2907" i="1"/>
  <c r="D2904" i="1"/>
  <c r="G2903" i="1"/>
  <c r="O2902" i="1"/>
  <c r="O2903" i="1" l="1"/>
  <c r="L2904" i="1"/>
  <c r="O2904" i="1" s="1"/>
  <c r="F2906" i="1"/>
  <c r="E2906" i="1"/>
  <c r="G2904" i="1"/>
  <c r="J2907" i="1"/>
  <c r="K2907" i="1" s="1"/>
  <c r="I2908" i="1"/>
  <c r="D2905" i="1"/>
  <c r="U2906" i="1"/>
  <c r="W2906" i="1" s="1"/>
  <c r="M2907" i="1"/>
  <c r="N2907" i="1"/>
  <c r="L2905" i="1" l="1"/>
  <c r="O2905" i="1" s="1"/>
  <c r="E2907" i="1"/>
  <c r="F2907" i="1"/>
  <c r="D2906" i="1"/>
  <c r="G2905" i="1"/>
  <c r="I2909" i="1"/>
  <c r="J2908" i="1"/>
  <c r="K2908" i="1" s="1"/>
  <c r="U2907" i="1"/>
  <c r="W2907" i="1" s="1"/>
  <c r="N2908" i="1"/>
  <c r="M2908" i="1"/>
  <c r="L2906" i="1" l="1"/>
  <c r="O2906" i="1" s="1"/>
  <c r="F2908" i="1"/>
  <c r="E2908" i="1"/>
  <c r="N2909" i="1"/>
  <c r="G2906" i="1"/>
  <c r="U2908" i="1"/>
  <c r="W2908" i="1" s="1"/>
  <c r="D2907" i="1"/>
  <c r="I2910" i="1"/>
  <c r="J2909" i="1"/>
  <c r="K2909" i="1" s="1"/>
  <c r="M2909" i="1"/>
  <c r="L2907" i="1" l="1"/>
  <c r="O2907" i="1" s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L2908" i="1" l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L2909" i="1" l="1"/>
  <c r="O2909" i="1" s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L2910" i="1" l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L2911" i="1" l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L2912" i="1" l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L2913" i="1" l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L2914" i="1" l="1"/>
  <c r="O2914" i="1" s="1"/>
  <c r="F2916" i="1"/>
  <c r="E2916" i="1"/>
  <c r="G2914" i="1"/>
  <c r="U2916" i="1"/>
  <c r="W2916" i="1" s="1"/>
  <c r="D2915" i="1"/>
  <c r="N2917" i="1"/>
  <c r="J2917" i="1"/>
  <c r="K2917" i="1" s="1"/>
  <c r="I2918" i="1"/>
  <c r="M2917" i="1"/>
  <c r="L2915" i="1" l="1"/>
  <c r="O2915" i="1" s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L2916" i="1" l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O2917" i="1" l="1"/>
  <c r="E2919" i="1"/>
  <c r="F2919" i="1"/>
  <c r="U2919" i="1"/>
  <c r="W2919" i="1" s="1"/>
  <c r="D2918" i="1"/>
  <c r="I2921" i="1"/>
  <c r="M2920" i="1"/>
  <c r="N2920" i="1"/>
  <c r="J2920" i="1"/>
  <c r="K2920" i="1" s="1"/>
  <c r="G2917" i="1"/>
  <c r="L2918" i="1" l="1"/>
  <c r="O2918" i="1" s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L2919" i="1" l="1"/>
  <c r="O2919" i="1" s="1"/>
  <c r="E2921" i="1"/>
  <c r="F2921" i="1"/>
  <c r="G2919" i="1"/>
  <c r="D2920" i="1"/>
  <c r="L2920" i="1" s="1"/>
  <c r="I2923" i="1"/>
  <c r="N2922" i="1"/>
  <c r="M2922" i="1"/>
  <c r="J2922" i="1"/>
  <c r="K2922" i="1" s="1"/>
  <c r="U2921" i="1"/>
  <c r="W2921" i="1" s="1"/>
  <c r="O2920" i="1" l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L2921" i="1" l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L2922" i="1" l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L2923" i="1" s="1"/>
  <c r="O2923" i="1" l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L2924" i="1" l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L2925" i="1" l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L2926" i="1" l="1"/>
  <c r="O2926" i="1" s="1"/>
  <c r="F2928" i="1"/>
  <c r="E2928" i="1"/>
  <c r="M2929" i="1"/>
  <c r="U2928" i="1"/>
  <c r="W2928" i="1" s="1"/>
  <c r="J2929" i="1"/>
  <c r="K2929" i="1" s="1"/>
  <c r="I2930" i="1"/>
  <c r="D2927" i="1"/>
  <c r="G2926" i="1"/>
  <c r="N2929" i="1"/>
  <c r="L2927" i="1" l="1"/>
  <c r="O2927" i="1" s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L2928" i="1" l="1"/>
  <c r="O2928" i="1" s="1"/>
  <c r="F2930" i="1"/>
  <c r="E2930" i="1"/>
  <c r="G2928" i="1"/>
  <c r="D2929" i="1"/>
  <c r="U2930" i="1"/>
  <c r="W2930" i="1" s="1"/>
  <c r="J2931" i="1"/>
  <c r="K2931" i="1" s="1"/>
  <c r="U2931" i="1" s="1"/>
  <c r="W2931" i="1" s="1"/>
  <c r="I2932" i="1"/>
  <c r="S3177" i="1"/>
  <c r="Y3177" i="1"/>
  <c r="L2929" i="1" l="1"/>
  <c r="O2929" i="1" s="1"/>
  <c r="F2931" i="1"/>
  <c r="E2931" i="1"/>
  <c r="G2929" i="1"/>
  <c r="J2932" i="1"/>
  <c r="K2932" i="1" s="1"/>
  <c r="I2933" i="1"/>
  <c r="D2930" i="1"/>
  <c r="L2930" i="1" s="1"/>
  <c r="E2932" i="1" l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S2930" i="1"/>
  <c r="Y2930" i="1" s="1"/>
  <c r="J2934" i="1"/>
  <c r="K2934" i="1" s="1"/>
  <c r="I2935" i="1"/>
  <c r="M2932" i="1"/>
  <c r="N2931" i="1"/>
  <c r="N2932" i="1" s="1"/>
  <c r="U2933" i="1"/>
  <c r="W2933" i="1" s="1"/>
  <c r="D2932" i="1"/>
  <c r="L2932" i="1" s="1"/>
  <c r="Y3179" i="1"/>
  <c r="M2933" i="1" l="1"/>
  <c r="M2934" i="1" s="1"/>
  <c r="M2935" i="1" s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N2933" i="1" l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L2934" i="1" s="1"/>
  <c r="O2934" i="1" l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l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L2936" i="1" l="1"/>
  <c r="O2936" i="1" s="1"/>
  <c r="N2939" i="1"/>
  <c r="G2936" i="1"/>
  <c r="E2938" i="1"/>
  <c r="F2938" i="1"/>
  <c r="U2938" i="1"/>
  <c r="W2938" i="1" s="1"/>
  <c r="D2937" i="1"/>
  <c r="L2937" i="1" s="1"/>
  <c r="J2939" i="1"/>
  <c r="K2939" i="1" s="1"/>
  <c r="I2940" i="1"/>
  <c r="M2939" i="1"/>
  <c r="O2937" i="1" l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L2938" i="1" l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L2939" i="1" l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L2940" i="1" l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L2941" i="1" l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L2942" i="1" l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L2943" i="1" l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L2944" i="1" l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L2945" i="1" l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L2946" i="1" l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L2947" i="1" l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L2948" i="1" l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L2949" i="1" l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L2950" i="1" l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L2951" i="1" l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L2952" i="1" l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L2953" i="1" l="1"/>
  <c r="O2953" i="1" s="1"/>
  <c r="F2955" i="1"/>
  <c r="E2955" i="1"/>
  <c r="G2953" i="1"/>
  <c r="D2954" i="1"/>
  <c r="U2955" i="1"/>
  <c r="W2955" i="1" s="1"/>
  <c r="N2956" i="1"/>
  <c r="M2956" i="1"/>
  <c r="I2957" i="1"/>
  <c r="J2956" i="1"/>
  <c r="K2956" i="1" s="1"/>
  <c r="L2954" i="1" l="1"/>
  <c r="O2954" i="1" s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L2955" i="1" l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L2956" i="1" l="1"/>
  <c r="O2956" i="1" s="1"/>
  <c r="N2959" i="1"/>
  <c r="G2956" i="1"/>
  <c r="E2958" i="1"/>
  <c r="F2958" i="1"/>
  <c r="M2959" i="1"/>
  <c r="D2957" i="1"/>
  <c r="J2959" i="1"/>
  <c r="K2959" i="1" s="1"/>
  <c r="I2960" i="1"/>
  <c r="U2958" i="1"/>
  <c r="W2958" i="1" s="1"/>
  <c r="S3205" i="1"/>
  <c r="Y3205" i="1" s="1"/>
  <c r="L2957" i="1" l="1"/>
  <c r="O2957" i="1" s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L2958" i="1" l="1"/>
  <c r="O2958" i="1" s="1"/>
  <c r="E2960" i="1"/>
  <c r="F2960" i="1"/>
  <c r="G2958" i="1"/>
  <c r="J2961" i="1"/>
  <c r="K2961" i="1" s="1"/>
  <c r="I2962" i="1"/>
  <c r="U2960" i="1"/>
  <c r="W2960" i="1" s="1"/>
  <c r="D2959" i="1"/>
  <c r="L2959" i="1" l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S3208" i="1"/>
  <c r="E2962" i="1" l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Y3208" i="1"/>
  <c r="S3209" i="1"/>
  <c r="F2963" i="1" l="1"/>
  <c r="E2963" i="1"/>
  <c r="S2960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Y3209" i="1"/>
  <c r="Y3210" i="1"/>
  <c r="E2964" i="1" l="1"/>
  <c r="F2964" i="1"/>
  <c r="G2962" i="1"/>
  <c r="Y2960" i="1"/>
  <c r="O2961" i="1"/>
  <c r="D2963" i="1"/>
  <c r="O2962" i="1"/>
  <c r="J2965" i="1"/>
  <c r="K2965" i="1" s="1"/>
  <c r="I2966" i="1"/>
  <c r="U2964" i="1"/>
  <c r="W2964" i="1" s="1"/>
  <c r="L2963" i="1" l="1"/>
  <c r="O2963" i="1" s="1"/>
  <c r="F2965" i="1"/>
  <c r="E2965" i="1"/>
  <c r="G2963" i="1"/>
  <c r="S2961" i="1"/>
  <c r="J2966" i="1"/>
  <c r="K2966" i="1" s="1"/>
  <c r="I2967" i="1"/>
  <c r="U2965" i="1"/>
  <c r="W2965" i="1" s="1"/>
  <c r="D2964" i="1"/>
  <c r="L2964" i="1" s="1"/>
  <c r="O2964" i="1" l="1"/>
  <c r="M2965" i="1"/>
  <c r="E2966" i="1"/>
  <c r="F2966" i="1"/>
  <c r="Y2961" i="1"/>
  <c r="D2965" i="1"/>
  <c r="L2965" i="1" s="1"/>
  <c r="I2968" i="1"/>
  <c r="J2967" i="1"/>
  <c r="K2967" i="1" s="1"/>
  <c r="U2966" i="1"/>
  <c r="W2966" i="1" s="1"/>
  <c r="G2964" i="1"/>
  <c r="N2965" i="1" l="1"/>
  <c r="N2966" i="1" s="1"/>
  <c r="N2967" i="1" s="1"/>
  <c r="N2968" i="1" s="1"/>
  <c r="M2966" i="1"/>
  <c r="M2967" i="1" s="1"/>
  <c r="M2968" i="1" s="1"/>
  <c r="F2967" i="1"/>
  <c r="E2967" i="1"/>
  <c r="G2965" i="1"/>
  <c r="D2966" i="1"/>
  <c r="L2966" i="1" s="1"/>
  <c r="U2967" i="1"/>
  <c r="W2967" i="1" s="1"/>
  <c r="J2968" i="1"/>
  <c r="K2968" i="1" s="1"/>
  <c r="I2969" i="1"/>
  <c r="O2966" i="1" l="1"/>
  <c r="O2965" i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L2967" i="1" l="1"/>
  <c r="O2967" i="1" s="1"/>
  <c r="N2970" i="1"/>
  <c r="M2970" i="1"/>
  <c r="F2969" i="1"/>
  <c r="E2969" i="1"/>
  <c r="G2967" i="1"/>
  <c r="U2969" i="1"/>
  <c r="W2969" i="1" s="1"/>
  <c r="I2971" i="1"/>
  <c r="J2970" i="1"/>
  <c r="K2970" i="1" s="1"/>
  <c r="D2968" i="1"/>
  <c r="L2968" i="1" s="1"/>
  <c r="O2968" i="1" l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L2969" i="1" l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L2970" i="1" l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L2971" i="1" l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L2972" i="1" l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L2973" i="1" l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L2974" i="1" l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L2975" i="1" l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L2976" i="1" l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L2977" i="1" l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L2978" i="1" l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L2979" i="1" l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L2980" i="1" l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L2981" i="1" l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L2982" i="1" l="1"/>
  <c r="O2982" i="1" s="1"/>
  <c r="E2984" i="1"/>
  <c r="F2984" i="1"/>
  <c r="G2982" i="1"/>
  <c r="D2983" i="1"/>
  <c r="U2984" i="1"/>
  <c r="W2984" i="1" s="1"/>
  <c r="N2985" i="1"/>
  <c r="I2986" i="1"/>
  <c r="M2985" i="1"/>
  <c r="J2985" i="1"/>
  <c r="K2985" i="1" s="1"/>
  <c r="L2983" i="1" l="1"/>
  <c r="O2983" i="1" s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L2984" i="1" l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L2985" i="1" l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L2986" i="1" l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N2990" i="1" l="1"/>
  <c r="L2987" i="1"/>
  <c r="O2987" i="1" s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S3236" i="1"/>
  <c r="O2988" i="1" l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Y3236" i="1"/>
  <c r="L2989" i="1" l="1"/>
  <c r="O2989" i="1" s="1"/>
  <c r="N2992" i="1"/>
  <c r="M2992" i="1"/>
  <c r="F2991" i="1"/>
  <c r="E2991" i="1"/>
  <c r="U2991" i="1"/>
  <c r="W2991" i="1" s="1"/>
  <c r="J2992" i="1"/>
  <c r="K2992" i="1" s="1"/>
  <c r="I2993" i="1"/>
  <c r="G2989" i="1"/>
  <c r="D2990" i="1"/>
  <c r="S3238" i="1"/>
  <c r="Y3238" i="1" s="1"/>
  <c r="L2990" i="1" l="1"/>
  <c r="O2990" i="1" s="1"/>
  <c r="E2992" i="1"/>
  <c r="F2992" i="1"/>
  <c r="G2990" i="1"/>
  <c r="J2993" i="1"/>
  <c r="K2993" i="1" s="1"/>
  <c r="I2994" i="1"/>
  <c r="U2992" i="1"/>
  <c r="W2992" i="1" s="1"/>
  <c r="D2991" i="1"/>
  <c r="Y3239" i="1"/>
  <c r="L2991" i="1" l="1"/>
  <c r="O2991" i="1" s="1"/>
  <c r="U2993" i="1"/>
  <c r="W2993" i="1" s="1"/>
  <c r="F2993" i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G2993" i="1" l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N2994" i="1" s="1"/>
  <c r="M2994" i="1"/>
  <c r="M2995" i="1" l="1"/>
  <c r="M2996" i="1" s="1"/>
  <c r="M2997" i="1" s="1"/>
  <c r="Y2992" i="1"/>
  <c r="E2996" i="1"/>
  <c r="F2996" i="1"/>
  <c r="O2994" i="1"/>
  <c r="O2993" i="1"/>
  <c r="S2993" i="1"/>
  <c r="U2996" i="1"/>
  <c r="W2996" i="1" s="1"/>
  <c r="D2995" i="1"/>
  <c r="L2995" i="1" s="1"/>
  <c r="J2997" i="1"/>
  <c r="K2997" i="1" s="1"/>
  <c r="I2998" i="1"/>
  <c r="G2994" i="1"/>
  <c r="N2995" i="1" l="1"/>
  <c r="N2996" i="1" s="1"/>
  <c r="N2997" i="1" s="1"/>
  <c r="N2998" i="1" s="1"/>
  <c r="M2998" i="1"/>
  <c r="F2997" i="1"/>
  <c r="E2997" i="1"/>
  <c r="Y2993" i="1"/>
  <c r="G2995" i="1"/>
  <c r="D2996" i="1"/>
  <c r="L2996" i="1" s="1"/>
  <c r="J2998" i="1"/>
  <c r="K2998" i="1" s="1"/>
  <c r="I2999" i="1"/>
  <c r="U2997" i="1"/>
  <c r="W2997" i="1" s="1"/>
  <c r="O2996" i="1" l="1"/>
  <c r="O2995" i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L2997" i="1" l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L2998" i="1" l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L2999" i="1" l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L3000" i="1" l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L3001" i="1" l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L3002" i="1" l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L3003" i="1" s="1"/>
  <c r="O3003" i="1" l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L3004" i="1" l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L3005" i="1" l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L3006" i="1" l="1"/>
  <c r="O3006" i="1" s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L3007" i="1" l="1"/>
  <c r="O3007" i="1" s="1"/>
  <c r="F3009" i="1"/>
  <c r="E3009" i="1"/>
  <c r="G3007" i="1"/>
  <c r="D3008" i="1"/>
  <c r="M3010" i="1"/>
  <c r="N3010" i="1"/>
  <c r="I3011" i="1"/>
  <c r="J3010" i="1"/>
  <c r="K3010" i="1" s="1"/>
  <c r="U3009" i="1"/>
  <c r="W3009" i="1" s="1"/>
  <c r="L3008" i="1" l="1"/>
  <c r="O3008" i="1" s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L3009" i="1" l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L3010" i="1" l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L3011" i="1" l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L3012" i="1" l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L3013" i="1" l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l="1"/>
  <c r="O3014" i="1" s="1"/>
  <c r="E3016" i="1"/>
  <c r="F3016" i="1"/>
  <c r="M3017" i="1"/>
  <c r="J3017" i="1"/>
  <c r="K3017" i="1" s="1"/>
  <c r="N3017" i="1"/>
  <c r="I3018" i="1"/>
  <c r="D3015" i="1"/>
  <c r="L3015" i="1" s="1"/>
  <c r="G3014" i="1"/>
  <c r="U3016" i="1"/>
  <c r="W3016" i="1" s="1"/>
  <c r="O3015" i="1" l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L3016" i="1" l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L3017" i="1" l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L3018" i="1" l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L3019" i="1" l="1"/>
  <c r="O3019" i="1" s="1"/>
  <c r="F3021" i="1"/>
  <c r="E3021" i="1"/>
  <c r="G3019" i="1"/>
  <c r="J3022" i="1"/>
  <c r="K3022" i="1" s="1"/>
  <c r="I3023" i="1"/>
  <c r="N3022" i="1"/>
  <c r="D3020" i="1"/>
  <c r="L3020" i="1" s="1"/>
  <c r="U3021" i="1"/>
  <c r="W3021" i="1" s="1"/>
  <c r="O3020" i="1" l="1"/>
  <c r="E3022" i="1"/>
  <c r="F3022" i="1"/>
  <c r="G3020" i="1"/>
  <c r="D3021" i="1"/>
  <c r="L3021" i="1" s="1"/>
  <c r="I3024" i="1"/>
  <c r="J3023" i="1"/>
  <c r="K3023" i="1" s="1"/>
  <c r="U3022" i="1"/>
  <c r="W3022" i="1" s="1"/>
  <c r="U3023" i="1" l="1"/>
  <c r="W3023" i="1" s="1"/>
  <c r="F3023" i="1"/>
  <c r="E3023" i="1"/>
  <c r="G3021" i="1"/>
  <c r="D3022" i="1"/>
  <c r="L3022" i="1" s="1"/>
  <c r="J3024" i="1"/>
  <c r="K3024" i="1" s="1"/>
  <c r="I3025" i="1"/>
  <c r="M3022" i="1"/>
  <c r="O3021" i="1"/>
  <c r="E3024" i="1" l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F3025" i="1" l="1"/>
  <c r="E3025" i="1"/>
  <c r="G3023" i="1"/>
  <c r="S3022" i="1"/>
  <c r="U3025" i="1"/>
  <c r="W3025" i="1" s="1"/>
  <c r="N3023" i="1"/>
  <c r="N3024" i="1" s="1"/>
  <c r="M3024" i="1"/>
  <c r="D3024" i="1"/>
  <c r="L3024" i="1" s="1"/>
  <c r="I3027" i="1"/>
  <c r="J3026" i="1"/>
  <c r="K3026" i="1" s="1"/>
  <c r="M3025" i="1" l="1"/>
  <c r="M3026" i="1" s="1"/>
  <c r="M3027" i="1" s="1"/>
  <c r="E3026" i="1"/>
  <c r="F3026" i="1"/>
  <c r="Y3022" i="1"/>
  <c r="O3024" i="1"/>
  <c r="J3027" i="1"/>
  <c r="K3027" i="1" s="1"/>
  <c r="I3028" i="1"/>
  <c r="D3025" i="1"/>
  <c r="L3025" i="1" s="1"/>
  <c r="U3026" i="1"/>
  <c r="W3026" i="1" s="1"/>
  <c r="O3023" i="1"/>
  <c r="G3024" i="1"/>
  <c r="N3025" i="1" l="1"/>
  <c r="N3026" i="1" s="1"/>
  <c r="N3027" i="1" s="1"/>
  <c r="N3028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L3026" i="1" l="1"/>
  <c r="O3026" i="1" s="1"/>
  <c r="O3025" i="1"/>
  <c r="E3028" i="1"/>
  <c r="F3028" i="1"/>
  <c r="Y3023" i="1"/>
  <c r="G3026" i="1"/>
  <c r="U3028" i="1"/>
  <c r="W3028" i="1" s="1"/>
  <c r="D3027" i="1"/>
  <c r="J3029" i="1"/>
  <c r="K3029" i="1" s="1"/>
  <c r="I3030" i="1"/>
  <c r="N3029" i="1"/>
  <c r="M3029" i="1"/>
  <c r="L3027" i="1" l="1"/>
  <c r="O3027" i="1" s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L3028" i="1" l="1"/>
  <c r="O3028" i="1" s="1"/>
  <c r="M3031" i="1"/>
  <c r="E3030" i="1"/>
  <c r="F3030" i="1"/>
  <c r="G3028" i="1"/>
  <c r="U3030" i="1"/>
  <c r="W3030" i="1" s="1"/>
  <c r="D3029" i="1"/>
  <c r="L3029" i="1" s="1"/>
  <c r="J3031" i="1"/>
  <c r="K3031" i="1" s="1"/>
  <c r="I3032" i="1"/>
  <c r="N3031" i="1"/>
  <c r="O3029" i="1" l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L3030" i="1" l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L3031" i="1" l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O3032" i="1" l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L3033" i="1" l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L3034" i="1" l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O3035" i="1" l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L3036" i="1" l="1"/>
  <c r="O3036" i="1" s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L3037" i="1" l="1"/>
  <c r="O3037" i="1" s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L3038" i="1" l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L3039" i="1" l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L3040" i="1" l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L3041" i="1" l="1"/>
  <c r="O3041" i="1" s="1"/>
  <c r="F3043" i="1"/>
  <c r="E3043" i="1"/>
  <c r="G3041" i="1"/>
  <c r="U3043" i="1"/>
  <c r="W3043" i="1" s="1"/>
  <c r="D3042" i="1"/>
  <c r="L3042" i="1" s="1"/>
  <c r="N3044" i="1"/>
  <c r="M3044" i="1"/>
  <c r="J3044" i="1"/>
  <c r="K3044" i="1" s="1"/>
  <c r="I3045" i="1"/>
  <c r="O3042" i="1" l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L3043" i="1" l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l="1"/>
  <c r="O3044" i="1" s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L3045" i="1" l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L3046" i="1" l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L3047" i="1" l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N3051" i="1" l="1"/>
  <c r="L3048" i="1"/>
  <c r="O3048" i="1" s="1"/>
  <c r="E3050" i="1"/>
  <c r="F3050" i="1"/>
  <c r="G3048" i="1"/>
  <c r="M3051" i="1"/>
  <c r="U3050" i="1"/>
  <c r="W3050" i="1" s="1"/>
  <c r="D3049" i="1"/>
  <c r="I3052" i="1"/>
  <c r="J3051" i="1"/>
  <c r="K3051" i="1" s="1"/>
  <c r="L3049" i="1" l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L3050" i="1" s="1"/>
  <c r="S3298" i="1"/>
  <c r="O3050" i="1" l="1"/>
  <c r="E3052" i="1"/>
  <c r="F3052" i="1"/>
  <c r="J3053" i="1"/>
  <c r="K3053" i="1" s="1"/>
  <c r="I3054" i="1"/>
  <c r="U3052" i="1"/>
  <c r="W3052" i="1" s="1"/>
  <c r="G3050" i="1"/>
  <c r="D3051" i="1"/>
  <c r="Y3298" i="1"/>
  <c r="L3051" i="1" l="1"/>
  <c r="O3051" i="1" s="1"/>
  <c r="U3053" i="1"/>
  <c r="W3053" i="1" s="1"/>
  <c r="F3053" i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F3055" i="1" l="1"/>
  <c r="E3055" i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N3053" i="1"/>
  <c r="N3054" i="1" s="1"/>
  <c r="N3055" i="1" s="1"/>
  <c r="E3056" i="1" l="1"/>
  <c r="F3056" i="1"/>
  <c r="Y3052" i="1"/>
  <c r="G3054" i="1"/>
  <c r="O3054" i="1"/>
  <c r="D3055" i="1"/>
  <c r="I3058" i="1"/>
  <c r="J3057" i="1"/>
  <c r="K3057" i="1" s="1"/>
  <c r="U3056" i="1"/>
  <c r="W3056" i="1" s="1"/>
  <c r="O3053" i="1"/>
  <c r="L3055" i="1" l="1"/>
  <c r="O3055" i="1" s="1"/>
  <c r="F3057" i="1"/>
  <c r="E3057" i="1"/>
  <c r="S3053" i="1"/>
  <c r="G3055" i="1"/>
  <c r="J3058" i="1"/>
  <c r="K3058" i="1" s="1"/>
  <c r="I3059" i="1"/>
  <c r="U3057" i="1"/>
  <c r="W3057" i="1" s="1"/>
  <c r="D3056" i="1"/>
  <c r="L3056" i="1" s="1"/>
  <c r="M3056" i="1" l="1"/>
  <c r="N3056" i="1" s="1"/>
  <c r="E3058" i="1"/>
  <c r="F3058" i="1"/>
  <c r="Y3053" i="1"/>
  <c r="G3056" i="1"/>
  <c r="D3057" i="1"/>
  <c r="L3057" i="1" s="1"/>
  <c r="I3060" i="1"/>
  <c r="J3059" i="1"/>
  <c r="K3059" i="1" s="1"/>
  <c r="U3058" i="1"/>
  <c r="W3058" i="1" s="1"/>
  <c r="M3057" i="1" l="1"/>
  <c r="M3058" i="1" s="1"/>
  <c r="M3059" i="1" s="1"/>
  <c r="M3060" i="1" s="1"/>
  <c r="O3056" i="1"/>
  <c r="F3059" i="1"/>
  <c r="E3059" i="1"/>
  <c r="G3057" i="1"/>
  <c r="J3060" i="1"/>
  <c r="K3060" i="1" s="1"/>
  <c r="I3061" i="1"/>
  <c r="U3059" i="1"/>
  <c r="W3059" i="1" s="1"/>
  <c r="D3058" i="1"/>
  <c r="N3057" i="1" l="1"/>
  <c r="L3058" i="1"/>
  <c r="E3060" i="1"/>
  <c r="F3060" i="1"/>
  <c r="G3058" i="1"/>
  <c r="U3060" i="1"/>
  <c r="W3060" i="1" s="1"/>
  <c r="D3059" i="1"/>
  <c r="J3061" i="1"/>
  <c r="K3061" i="1" s="1"/>
  <c r="I3062" i="1"/>
  <c r="M3061" i="1"/>
  <c r="N3058" i="1" l="1"/>
  <c r="N3059" i="1" s="1"/>
  <c r="N3060" i="1" s="1"/>
  <c r="N3061" i="1" s="1"/>
  <c r="O3057" i="1"/>
  <c r="L3059" i="1"/>
  <c r="O3059" i="1" s="1"/>
  <c r="F3061" i="1"/>
  <c r="E3061" i="1"/>
  <c r="G3059" i="1"/>
  <c r="U3061" i="1"/>
  <c r="W3061" i="1" s="1"/>
  <c r="J3062" i="1"/>
  <c r="K3062" i="1" s="1"/>
  <c r="I3063" i="1"/>
  <c r="D3060" i="1"/>
  <c r="M3062" i="1"/>
  <c r="N3062" i="1"/>
  <c r="O3058" i="1" l="1"/>
  <c r="L3060" i="1"/>
  <c r="O3060" i="1" s="1"/>
  <c r="E3062" i="1"/>
  <c r="F3062" i="1"/>
  <c r="G3060" i="1"/>
  <c r="N3063" i="1"/>
  <c r="J3063" i="1"/>
  <c r="K3063" i="1" s="1"/>
  <c r="I3064" i="1"/>
  <c r="M3063" i="1"/>
  <c r="D3061" i="1"/>
  <c r="L3061" i="1" s="1"/>
  <c r="U3062" i="1"/>
  <c r="W3062" i="1" s="1"/>
  <c r="O3061" i="1" l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L3062" i="1" l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L3063" i="1" l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L3064" i="1" l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L3065" i="1" l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L3066" i="1" l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L3067" i="1" l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L3068" i="1" l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L3069" i="1" l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L3070" i="1" l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L3071" i="1" l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L3072" i="1" l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L3073" i="1" s="1"/>
  <c r="O3073" i="1" l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L3074" i="1" l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L3075" i="1" l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L3076" i="1" l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L3077" i="1" l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L3078" i="1" l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L3079" i="1" l="1"/>
  <c r="O3079" i="1" s="1"/>
  <c r="N3082" i="1"/>
  <c r="M3082" i="1"/>
  <c r="F3081" i="1"/>
  <c r="E3081" i="1"/>
  <c r="D3080" i="1"/>
  <c r="G3079" i="1"/>
  <c r="I3083" i="1"/>
  <c r="J3082" i="1"/>
  <c r="K3082" i="1" s="1"/>
  <c r="U3081" i="1"/>
  <c r="W3081" i="1" s="1"/>
  <c r="L3080" i="1" l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L3081" i="1" l="1"/>
  <c r="O3081" i="1" s="1"/>
  <c r="F3083" i="1"/>
  <c r="E3083" i="1"/>
  <c r="G3081" i="1"/>
  <c r="J3084" i="1"/>
  <c r="K3084" i="1" s="1"/>
  <c r="I3085" i="1"/>
  <c r="D3082" i="1"/>
  <c r="L3082" i="1" s="1"/>
  <c r="U3083" i="1"/>
  <c r="W3083" i="1" s="1"/>
  <c r="O3082" i="1" l="1"/>
  <c r="U3084" i="1"/>
  <c r="W3084" i="1" s="1"/>
  <c r="F3084" i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F3086" i="1" l="1"/>
  <c r="E3086" i="1"/>
  <c r="G3084" i="1"/>
  <c r="S3083" i="1"/>
  <c r="M3085" i="1"/>
  <c r="N3084" i="1"/>
  <c r="N3085" i="1" s="1"/>
  <c r="D3085" i="1"/>
  <c r="L3085" i="1" s="1"/>
  <c r="I3088" i="1"/>
  <c r="J3087" i="1"/>
  <c r="K3087" i="1" s="1"/>
  <c r="U3086" i="1"/>
  <c r="W3086" i="1" s="1"/>
  <c r="M3086" i="1" l="1"/>
  <c r="M3087" i="1" s="1"/>
  <c r="M3088" i="1" s="1"/>
  <c r="Y3083" i="1"/>
  <c r="E3087" i="1"/>
  <c r="O3085" i="1"/>
  <c r="F3087" i="1"/>
  <c r="G3085" i="1"/>
  <c r="O3084" i="1"/>
  <c r="J3088" i="1"/>
  <c r="K3088" i="1" s="1"/>
  <c r="I3089" i="1"/>
  <c r="D3086" i="1"/>
  <c r="L3086" i="1" s="1"/>
  <c r="U3087" i="1"/>
  <c r="W3087" i="1" s="1"/>
  <c r="N3086" i="1" l="1"/>
  <c r="N3087" i="1" s="1"/>
  <c r="N3088" i="1" s="1"/>
  <c r="N3089" i="1" s="1"/>
  <c r="F3088" i="1"/>
  <c r="E3088" i="1"/>
  <c r="S3084" i="1"/>
  <c r="G3086" i="1"/>
  <c r="D3087" i="1"/>
  <c r="J3089" i="1"/>
  <c r="K3089" i="1" s="1"/>
  <c r="I3090" i="1"/>
  <c r="U3088" i="1"/>
  <c r="W3088" i="1" s="1"/>
  <c r="M3089" i="1"/>
  <c r="L3087" i="1" l="1"/>
  <c r="O3087" i="1" s="1"/>
  <c r="O3086" i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l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L3089" i="1" l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L3090" i="1" l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L3091" i="1" l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L3092" i="1" l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L3093" i="1" l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L3094" i="1" l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L3095" i="1" l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L3096" i="1" l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L3097" i="1" l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L3098" i="1" l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L3099" i="1" l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L3100" i="1" l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L3101" i="1" l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L3102" i="1" l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L3103" i="1" l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L3104" i="1" l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L3105" i="1" l="1"/>
  <c r="O3105" i="1" s="1"/>
  <c r="E3107" i="1"/>
  <c r="F3107" i="1"/>
  <c r="G3105" i="1"/>
  <c r="I3109" i="1"/>
  <c r="M3108" i="1"/>
  <c r="N3108" i="1"/>
  <c r="J3108" i="1"/>
  <c r="K3108" i="1" s="1"/>
  <c r="D3106" i="1"/>
  <c r="U3107" i="1"/>
  <c r="W3107" i="1" s="1"/>
  <c r="L3106" i="1" l="1"/>
  <c r="O3106" i="1" s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L3107" i="1" l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L3108" i="1" l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L3109" i="1" l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L3110" i="1" l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L3111" i="1" l="1"/>
  <c r="O3111" i="1" s="1"/>
  <c r="E3113" i="1"/>
  <c r="F3113" i="1"/>
  <c r="G3111" i="1"/>
  <c r="J3114" i="1"/>
  <c r="K3114" i="1" s="1"/>
  <c r="I3115" i="1"/>
  <c r="U3113" i="1"/>
  <c r="W3113" i="1" s="1"/>
  <c r="D3112" i="1"/>
  <c r="L3112" i="1" l="1"/>
  <c r="O3112" i="1" s="1"/>
  <c r="U3114" i="1"/>
  <c r="W3114" i="1" s="1"/>
  <c r="F3114" i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F3116" i="1" l="1"/>
  <c r="E3116" i="1"/>
  <c r="G3114" i="1"/>
  <c r="S3113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E3117" i="1" l="1"/>
  <c r="F3117" i="1"/>
  <c r="G3115" i="1"/>
  <c r="Y3113" i="1"/>
  <c r="O3115" i="1"/>
  <c r="S3115" i="1"/>
  <c r="O3114" i="1"/>
  <c r="U3117" i="1"/>
  <c r="W3117" i="1" s="1"/>
  <c r="J3118" i="1"/>
  <c r="K3118" i="1" s="1"/>
  <c r="I3119" i="1"/>
  <c r="M3118" i="1"/>
  <c r="N3118" i="1"/>
  <c r="D3116" i="1"/>
  <c r="L3116" i="1" l="1"/>
  <c r="O3116" i="1" s="1"/>
  <c r="F3118" i="1"/>
  <c r="E3118" i="1"/>
  <c r="S3114" i="1"/>
  <c r="G3116" i="1"/>
  <c r="D3117" i="1"/>
  <c r="J3119" i="1"/>
  <c r="K3119" i="1" s="1"/>
  <c r="I3120" i="1"/>
  <c r="U3118" i="1"/>
  <c r="W3118" i="1" s="1"/>
  <c r="L3117" i="1" l="1"/>
  <c r="O3117" i="1" s="1"/>
  <c r="E3119" i="1"/>
  <c r="F3119" i="1"/>
  <c r="G3117" i="1"/>
  <c r="Y3114" i="1"/>
  <c r="D3118" i="1"/>
  <c r="L3118" i="1" s="1"/>
  <c r="I3121" i="1"/>
  <c r="J3120" i="1"/>
  <c r="K3120" i="1" s="1"/>
  <c r="U3119" i="1"/>
  <c r="W3119" i="1" s="1"/>
  <c r="O3118" i="1" l="1"/>
  <c r="M3119" i="1"/>
  <c r="F3120" i="1"/>
  <c r="E3120" i="1"/>
  <c r="G3118" i="1"/>
  <c r="U3120" i="1"/>
  <c r="W3120" i="1" s="1"/>
  <c r="I3122" i="1"/>
  <c r="J3121" i="1"/>
  <c r="K3121" i="1" s="1"/>
  <c r="D3119" i="1"/>
  <c r="L3119" i="1" s="1"/>
  <c r="N3119" i="1" l="1"/>
  <c r="N3120" i="1" s="1"/>
  <c r="N3121" i="1" s="1"/>
  <c r="N3122" i="1" s="1"/>
  <c r="M3120" i="1"/>
  <c r="M3121" i="1" s="1"/>
  <c r="M3122" i="1" s="1"/>
  <c r="E3121" i="1"/>
  <c r="F3121" i="1"/>
  <c r="G3119" i="1"/>
  <c r="U3121" i="1"/>
  <c r="W3121" i="1" s="1"/>
  <c r="J3122" i="1"/>
  <c r="K3122" i="1" s="1"/>
  <c r="I3123" i="1"/>
  <c r="D3120" i="1"/>
  <c r="L3120" i="1" l="1"/>
  <c r="O3120" i="1" s="1"/>
  <c r="O3119" i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L3121" i="1" l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L3122" i="1" l="1"/>
  <c r="O3122" i="1" s="1"/>
  <c r="M3125" i="1"/>
  <c r="F3124" i="1"/>
  <c r="E3124" i="1"/>
  <c r="N3125" i="1"/>
  <c r="G3122" i="1"/>
  <c r="D3123" i="1"/>
  <c r="L3123" i="1" s="1"/>
  <c r="U3124" i="1"/>
  <c r="W3124" i="1" s="1"/>
  <c r="J3125" i="1"/>
  <c r="K3125" i="1" s="1"/>
  <c r="I3126" i="1"/>
  <c r="O3123" i="1" l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L3124" i="1" l="1"/>
  <c r="O3124" i="1" s="1"/>
  <c r="F3126" i="1"/>
  <c r="E3126" i="1"/>
  <c r="D3125" i="1"/>
  <c r="L3125" i="1" s="1"/>
  <c r="J3127" i="1"/>
  <c r="K3127" i="1" s="1"/>
  <c r="I3128" i="1"/>
  <c r="M3127" i="1"/>
  <c r="N3127" i="1"/>
  <c r="U3126" i="1"/>
  <c r="W3126" i="1" s="1"/>
  <c r="G3124" i="1"/>
  <c r="O3125" i="1" l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L3126" i="1" l="1"/>
  <c r="O3126" i="1" s="1"/>
  <c r="F3128" i="1"/>
  <c r="E3128" i="1"/>
  <c r="I3130" i="1"/>
  <c r="M3129" i="1"/>
  <c r="N3129" i="1"/>
  <c r="J3129" i="1"/>
  <c r="K3129" i="1" s="1"/>
  <c r="D3127" i="1"/>
  <c r="U3128" i="1"/>
  <c r="W3128" i="1" s="1"/>
  <c r="G3126" i="1"/>
  <c r="L3127" i="1" l="1"/>
  <c r="O3127" i="1" s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L3128" i="1" l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L3129" i="1" l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L3130" i="1" s="1"/>
  <c r="O3130" i="1" l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L3131" i="1" l="1"/>
  <c r="O3131" i="1" s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L3132" i="1" l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L3133" i="1" l="1"/>
  <c r="O3133" i="1" s="1"/>
  <c r="E3135" i="1"/>
  <c r="F3135" i="1"/>
  <c r="G3133" i="1"/>
  <c r="D3134" i="1"/>
  <c r="L3134" i="1" s="1"/>
  <c r="U3135" i="1"/>
  <c r="W3135" i="1" s="1"/>
  <c r="M3136" i="1"/>
  <c r="I3137" i="1"/>
  <c r="J3136" i="1"/>
  <c r="K3136" i="1" s="1"/>
  <c r="N3136" i="1"/>
  <c r="O3134" i="1" l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L3135" i="1" l="1"/>
  <c r="O3135" i="1" s="1"/>
  <c r="E3137" i="1"/>
  <c r="F3137" i="1"/>
  <c r="D3136" i="1"/>
  <c r="L3136" i="1" s="1"/>
  <c r="J3138" i="1"/>
  <c r="K3138" i="1" s="1"/>
  <c r="M3138" i="1"/>
  <c r="N3138" i="1"/>
  <c r="I3139" i="1"/>
  <c r="U3137" i="1"/>
  <c r="W3137" i="1" s="1"/>
  <c r="G3135" i="1"/>
  <c r="O3136" i="1" l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L3137" i="1" l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L3138" i="1" l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L3139" i="1" l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L3140" i="1" l="1"/>
  <c r="O3140" i="1" s="1"/>
  <c r="N3143" i="1"/>
  <c r="F3142" i="1"/>
  <c r="E3142" i="1"/>
  <c r="G3140" i="1"/>
  <c r="M3143" i="1"/>
  <c r="D3141" i="1"/>
  <c r="L3141" i="1" s="1"/>
  <c r="I3144" i="1"/>
  <c r="J3143" i="1"/>
  <c r="K3143" i="1" s="1"/>
  <c r="U3142" i="1"/>
  <c r="W3142" i="1" s="1"/>
  <c r="O3141" i="1" l="1"/>
  <c r="E3143" i="1"/>
  <c r="F3143" i="1"/>
  <c r="G3141" i="1"/>
  <c r="D3142" i="1"/>
  <c r="J3144" i="1"/>
  <c r="K3144" i="1" s="1"/>
  <c r="I3145" i="1"/>
  <c r="M3144" i="1"/>
  <c r="N3144" i="1"/>
  <c r="U3143" i="1"/>
  <c r="W3143" i="1" s="1"/>
  <c r="L3142" i="1" l="1"/>
  <c r="O3142" i="1" s="1"/>
  <c r="N3145" i="1"/>
  <c r="F3144" i="1"/>
  <c r="E3144" i="1"/>
  <c r="M3145" i="1"/>
  <c r="G3142" i="1"/>
  <c r="D3143" i="1"/>
  <c r="L3143" i="1" s="1"/>
  <c r="U3144" i="1"/>
  <c r="W3144" i="1" s="1"/>
  <c r="J3145" i="1"/>
  <c r="K3145" i="1" s="1"/>
  <c r="I3146" i="1"/>
  <c r="O3143" i="1" l="1"/>
  <c r="N3146" i="1"/>
  <c r="E3145" i="1"/>
  <c r="F3145" i="1"/>
  <c r="G3143" i="1"/>
  <c r="U3145" i="1"/>
  <c r="W3145" i="1" s="1"/>
  <c r="M3146" i="1"/>
  <c r="D3144" i="1"/>
  <c r="J3146" i="1"/>
  <c r="K3146" i="1" s="1"/>
  <c r="I3147" i="1"/>
  <c r="L3144" i="1" l="1"/>
  <c r="O3144" i="1" s="1"/>
  <c r="F3146" i="1"/>
  <c r="E3146" i="1"/>
  <c r="G3144" i="1"/>
  <c r="I3148" i="1"/>
  <c r="J3147" i="1"/>
  <c r="K3147" i="1" s="1"/>
  <c r="U3146" i="1"/>
  <c r="W3146" i="1" s="1"/>
  <c r="D3145" i="1"/>
  <c r="L3145" i="1" l="1"/>
  <c r="O3145" i="1" s="1"/>
  <c r="U3147" i="1"/>
  <c r="W3147" i="1" s="1"/>
  <c r="F3147" i="1"/>
  <c r="E3147" i="1"/>
  <c r="D3146" i="1"/>
  <c r="L3146" i="1" s="1"/>
  <c r="G3145" i="1"/>
  <c r="J3148" i="1"/>
  <c r="K3148" i="1" s="1"/>
  <c r="I3149" i="1"/>
  <c r="E3148" i="1" l="1"/>
  <c r="F3148" i="1"/>
  <c r="G3146" i="1"/>
  <c r="U3148" i="1"/>
  <c r="W3148" i="1" s="1"/>
  <c r="J3149" i="1"/>
  <c r="K3149" i="1" s="1"/>
  <c r="I3150" i="1"/>
  <c r="O3146" i="1"/>
  <c r="M3147" i="1"/>
  <c r="D3147" i="1"/>
  <c r="L3147" i="1" s="1"/>
  <c r="F3149" i="1" l="1"/>
  <c r="E3149" i="1"/>
  <c r="N3147" i="1"/>
  <c r="M3148" i="1"/>
  <c r="M3149" i="1" s="1"/>
  <c r="M3150" i="1" s="1"/>
  <c r="D3148" i="1"/>
  <c r="L3148" i="1" s="1"/>
  <c r="U3149" i="1"/>
  <c r="W3149" i="1" s="1"/>
  <c r="J3150" i="1"/>
  <c r="K3150" i="1" s="1"/>
  <c r="I3151" i="1"/>
  <c r="G3147" i="1"/>
  <c r="N3148" i="1" l="1"/>
  <c r="N3149" i="1" s="1"/>
  <c r="N3150" i="1" s="1"/>
  <c r="N3151" i="1" s="1"/>
  <c r="E3150" i="1"/>
  <c r="F3150" i="1"/>
  <c r="O3147" i="1"/>
  <c r="G3148" i="1"/>
  <c r="D3149" i="1"/>
  <c r="J3151" i="1"/>
  <c r="K3151" i="1" s="1"/>
  <c r="I3152" i="1"/>
  <c r="U3150" i="1"/>
  <c r="W3150" i="1" s="1"/>
  <c r="M3151" i="1"/>
  <c r="L3149" i="1" l="1"/>
  <c r="O3149" i="1" s="1"/>
  <c r="O3148" i="1"/>
  <c r="F3151" i="1"/>
  <c r="E3151" i="1"/>
  <c r="G3149" i="1"/>
  <c r="M3152" i="1"/>
  <c r="D3150" i="1"/>
  <c r="J3152" i="1"/>
  <c r="K3152" i="1" s="1"/>
  <c r="I3153" i="1"/>
  <c r="U3151" i="1"/>
  <c r="W3151" i="1" s="1"/>
  <c r="N3152" i="1"/>
  <c r="L3150" i="1" l="1"/>
  <c r="O3150" i="1" s="1"/>
  <c r="E3152" i="1"/>
  <c r="F3152" i="1"/>
  <c r="G3150" i="1"/>
  <c r="D3151" i="1"/>
  <c r="J3153" i="1"/>
  <c r="K3153" i="1" s="1"/>
  <c r="I3154" i="1"/>
  <c r="U3152" i="1"/>
  <c r="W3152" i="1" s="1"/>
  <c r="N3153" i="1"/>
  <c r="M3153" i="1"/>
  <c r="L3151" i="1" l="1"/>
  <c r="O3151" i="1" s="1"/>
  <c r="F3153" i="1"/>
  <c r="E3153" i="1"/>
  <c r="U3153" i="1"/>
  <c r="W3153" i="1" s="1"/>
  <c r="D3152" i="1"/>
  <c r="M3154" i="1"/>
  <c r="J3154" i="1"/>
  <c r="K3154" i="1" s="1"/>
  <c r="N3154" i="1"/>
  <c r="I3155" i="1"/>
  <c r="G3151" i="1"/>
  <c r="L3152" i="1" l="1"/>
  <c r="O3152" i="1" s="1"/>
  <c r="E3154" i="1"/>
  <c r="F3154" i="1"/>
  <c r="G3152" i="1"/>
  <c r="U3154" i="1"/>
  <c r="W3154" i="1" s="1"/>
  <c r="D3153" i="1"/>
  <c r="I3156" i="1"/>
  <c r="J3155" i="1"/>
  <c r="K3155" i="1" s="1"/>
  <c r="M3155" i="1"/>
  <c r="N3155" i="1"/>
  <c r="L3153" i="1" l="1"/>
  <c r="O3153" i="1" s="1"/>
  <c r="F3155" i="1"/>
  <c r="E3155" i="1"/>
  <c r="G3153" i="1"/>
  <c r="M3156" i="1"/>
  <c r="N3156" i="1"/>
  <c r="J3156" i="1"/>
  <c r="K3156" i="1" s="1"/>
  <c r="I3157" i="1"/>
  <c r="U3155" i="1"/>
  <c r="W3155" i="1" s="1"/>
  <c r="D3154" i="1"/>
  <c r="L3154" i="1" l="1"/>
  <c r="O3154" i="1" s="1"/>
  <c r="E3156" i="1"/>
  <c r="F3156" i="1"/>
  <c r="N3157" i="1"/>
  <c r="J3157" i="1"/>
  <c r="K3157" i="1" s="1"/>
  <c r="I3158" i="1"/>
  <c r="M3157" i="1"/>
  <c r="U3156" i="1"/>
  <c r="W3156" i="1" s="1"/>
  <c r="D3155" i="1"/>
  <c r="G3154" i="1"/>
  <c r="L3155" i="1" l="1"/>
  <c r="O3155" i="1" s="1"/>
  <c r="F3157" i="1"/>
  <c r="E3157" i="1"/>
  <c r="D3156" i="1"/>
  <c r="U3157" i="1"/>
  <c r="W3157" i="1" s="1"/>
  <c r="I3159" i="1"/>
  <c r="J3158" i="1"/>
  <c r="K3158" i="1" s="1"/>
  <c r="N3158" i="1"/>
  <c r="M3158" i="1"/>
  <c r="G3155" i="1"/>
  <c r="L3156" i="1" l="1"/>
  <c r="O3156" i="1" s="1"/>
  <c r="E3158" i="1"/>
  <c r="F3158" i="1"/>
  <c r="G3156" i="1"/>
  <c r="M3159" i="1"/>
  <c r="N3159" i="1"/>
  <c r="J3159" i="1"/>
  <c r="K3159" i="1" s="1"/>
  <c r="I3160" i="1"/>
  <c r="D3157" i="1"/>
  <c r="U3158" i="1"/>
  <c r="W3158" i="1" s="1"/>
  <c r="L3157" i="1" l="1"/>
  <c r="O3157" i="1" s="1"/>
  <c r="F3159" i="1"/>
  <c r="E3159" i="1"/>
  <c r="G3157" i="1"/>
  <c r="U3159" i="1"/>
  <c r="W3159" i="1" s="1"/>
  <c r="D3158" i="1"/>
  <c r="N3160" i="1"/>
  <c r="J3160" i="1"/>
  <c r="K3160" i="1" s="1"/>
  <c r="I3161" i="1"/>
  <c r="M3160" i="1"/>
  <c r="L3158" i="1" l="1"/>
  <c r="O3158" i="1" s="1"/>
  <c r="E3160" i="1"/>
  <c r="F3160" i="1"/>
  <c r="G3158" i="1"/>
  <c r="I3162" i="1"/>
  <c r="N3161" i="1"/>
  <c r="M3161" i="1"/>
  <c r="J3161" i="1"/>
  <c r="K3161" i="1" s="1"/>
  <c r="U3160" i="1"/>
  <c r="W3160" i="1" s="1"/>
  <c r="D3159" i="1"/>
  <c r="L3159" i="1" l="1"/>
  <c r="O3159" i="1" s="1"/>
  <c r="F3161" i="1"/>
  <c r="E3161" i="1"/>
  <c r="D3160" i="1"/>
  <c r="U3161" i="1"/>
  <c r="W3161" i="1" s="1"/>
  <c r="G3159" i="1"/>
  <c r="J3162" i="1"/>
  <c r="K3162" i="1" s="1"/>
  <c r="I3163" i="1"/>
  <c r="M3162" i="1"/>
  <c r="N3162" i="1"/>
  <c r="L3160" i="1" l="1"/>
  <c r="O3160" i="1" s="1"/>
  <c r="E3162" i="1"/>
  <c r="F3162" i="1"/>
  <c r="G3160" i="1"/>
  <c r="U3162" i="1"/>
  <c r="W3162" i="1" s="1"/>
  <c r="D3161" i="1"/>
  <c r="M3163" i="1"/>
  <c r="N3163" i="1"/>
  <c r="I3164" i="1"/>
  <c r="J3163" i="1"/>
  <c r="K3163" i="1" s="1"/>
  <c r="L3161" i="1" l="1"/>
  <c r="O3161" i="1" s="1"/>
  <c r="F3163" i="1"/>
  <c r="E3163" i="1"/>
  <c r="G3161" i="1"/>
  <c r="D3162" i="1"/>
  <c r="L3162" i="1" s="1"/>
  <c r="M3164" i="1"/>
  <c r="N3164" i="1"/>
  <c r="I3165" i="1"/>
  <c r="J3164" i="1"/>
  <c r="K3164" i="1" s="1"/>
  <c r="U3163" i="1"/>
  <c r="W3163" i="1" s="1"/>
  <c r="O3162" i="1" l="1"/>
  <c r="E3164" i="1"/>
  <c r="F3164" i="1"/>
  <c r="G3162" i="1"/>
  <c r="U3164" i="1"/>
  <c r="W3164" i="1" s="1"/>
  <c r="D3163" i="1"/>
  <c r="I3166" i="1"/>
  <c r="J3165" i="1"/>
  <c r="K3165" i="1" s="1"/>
  <c r="N3165" i="1"/>
  <c r="M3165" i="1"/>
  <c r="L3163" i="1" l="1"/>
  <c r="O3163" i="1" s="1"/>
  <c r="F3165" i="1"/>
  <c r="E3165" i="1"/>
  <c r="G3163" i="1"/>
  <c r="U3165" i="1"/>
  <c r="W3165" i="1" s="1"/>
  <c r="M3166" i="1"/>
  <c r="J3166" i="1"/>
  <c r="K3166" i="1" s="1"/>
  <c r="N3166" i="1"/>
  <c r="I3167" i="1"/>
  <c r="D3164" i="1"/>
  <c r="L3164" i="1" l="1"/>
  <c r="O3164" i="1" s="1"/>
  <c r="E3166" i="1"/>
  <c r="F3166" i="1"/>
  <c r="I3168" i="1"/>
  <c r="N3167" i="1"/>
  <c r="M3167" i="1"/>
  <c r="J3167" i="1"/>
  <c r="K3167" i="1" s="1"/>
  <c r="U3166" i="1"/>
  <c r="W3166" i="1" s="1"/>
  <c r="G3164" i="1"/>
  <c r="D3165" i="1"/>
  <c r="L3165" i="1" l="1"/>
  <c r="O3165" i="1" s="1"/>
  <c r="F3167" i="1"/>
  <c r="E3167" i="1"/>
  <c r="G3165" i="1"/>
  <c r="D3166" i="1"/>
  <c r="U3167" i="1"/>
  <c r="W3167" i="1" s="1"/>
  <c r="M3168" i="1"/>
  <c r="J3168" i="1"/>
  <c r="K3168" i="1" s="1"/>
  <c r="I3169" i="1"/>
  <c r="N3168" i="1"/>
  <c r="L3166" i="1" l="1"/>
  <c r="O3166" i="1" s="1"/>
  <c r="E3168" i="1"/>
  <c r="F3168" i="1"/>
  <c r="G3166" i="1"/>
  <c r="I3170" i="1"/>
  <c r="J3169" i="1"/>
  <c r="K3169" i="1" s="1"/>
  <c r="M3169" i="1"/>
  <c r="N3169" i="1"/>
  <c r="U3168" i="1"/>
  <c r="W3168" i="1" s="1"/>
  <c r="D3167" i="1"/>
  <c r="L3167" i="1" l="1"/>
  <c r="O3167" i="1" s="1"/>
  <c r="F3169" i="1"/>
  <c r="E3169" i="1"/>
  <c r="D3168" i="1"/>
  <c r="U3169" i="1"/>
  <c r="W3169" i="1" s="1"/>
  <c r="G3167" i="1"/>
  <c r="I3171" i="1"/>
  <c r="N3170" i="1"/>
  <c r="M3170" i="1"/>
  <c r="J3170" i="1"/>
  <c r="K3170" i="1" s="1"/>
  <c r="L3168" i="1" l="1"/>
  <c r="O3168" i="1" s="1"/>
  <c r="E3170" i="1"/>
  <c r="F3170" i="1"/>
  <c r="G3168" i="1"/>
  <c r="J3171" i="1"/>
  <c r="K3171" i="1" s="1"/>
  <c r="I3172" i="1"/>
  <c r="M3171" i="1"/>
  <c r="N3171" i="1"/>
  <c r="D3169" i="1"/>
  <c r="U3170" i="1"/>
  <c r="W3170" i="1" s="1"/>
  <c r="L3169" i="1" l="1"/>
  <c r="O3169" i="1" s="1"/>
  <c r="N3172" i="1"/>
  <c r="F3171" i="1"/>
  <c r="E3171" i="1"/>
  <c r="G3169" i="1"/>
  <c r="D3170" i="1"/>
  <c r="I3173" i="1"/>
  <c r="J3172" i="1"/>
  <c r="K3172" i="1" s="1"/>
  <c r="M3172" i="1"/>
  <c r="U3171" i="1"/>
  <c r="W3171" i="1" s="1"/>
  <c r="N3173" i="1" l="1"/>
  <c r="L3170" i="1"/>
  <c r="O3170" i="1" s="1"/>
  <c r="M3173" i="1"/>
  <c r="E3172" i="1"/>
  <c r="F3172" i="1"/>
  <c r="G3170" i="1"/>
  <c r="D3171" i="1"/>
  <c r="U3172" i="1"/>
  <c r="W3172" i="1" s="1"/>
  <c r="I3174" i="1"/>
  <c r="J3173" i="1"/>
  <c r="K3173" i="1" s="1"/>
  <c r="L3171" i="1" l="1"/>
  <c r="O3171" i="1" s="1"/>
  <c r="F3173" i="1"/>
  <c r="E3173" i="1"/>
  <c r="D3172" i="1"/>
  <c r="J3174" i="1"/>
  <c r="K3174" i="1" s="1"/>
  <c r="I3175" i="1"/>
  <c r="M3174" i="1"/>
  <c r="G3171" i="1"/>
  <c r="U3173" i="1"/>
  <c r="W3173" i="1" s="1"/>
  <c r="N3174" i="1"/>
  <c r="L3172" i="1" l="1"/>
  <c r="O3172" i="1" s="1"/>
  <c r="E3174" i="1"/>
  <c r="F3174" i="1"/>
  <c r="G3172" i="1"/>
  <c r="J3175" i="1"/>
  <c r="K3175" i="1" s="1"/>
  <c r="I3176" i="1"/>
  <c r="N3175" i="1"/>
  <c r="U3174" i="1"/>
  <c r="W3174" i="1" s="1"/>
  <c r="D3173" i="1"/>
  <c r="L3173" i="1" l="1"/>
  <c r="O3173" i="1" s="1"/>
  <c r="F3175" i="1"/>
  <c r="E3175" i="1"/>
  <c r="G3173" i="1"/>
  <c r="D3174" i="1"/>
  <c r="L3174" i="1" s="1"/>
  <c r="I3177" i="1"/>
  <c r="J3176" i="1"/>
  <c r="K3176" i="1" s="1"/>
  <c r="U3175" i="1"/>
  <c r="W3175" i="1" s="1"/>
  <c r="F3176" i="1" l="1"/>
  <c r="E3176" i="1"/>
  <c r="G3174" i="1"/>
  <c r="D3175" i="1"/>
  <c r="L3175" i="1" s="1"/>
  <c r="J3177" i="1"/>
  <c r="K3177" i="1" s="1"/>
  <c r="I3178" i="1"/>
  <c r="M3175" i="1"/>
  <c r="O3174" i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E3178" i="1" l="1"/>
  <c r="F3178" i="1"/>
  <c r="G3176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G3177" i="1"/>
  <c r="U3179" i="1"/>
  <c r="W3179" i="1" s="1"/>
  <c r="D3178" i="1"/>
  <c r="J3180" i="1"/>
  <c r="K3180" i="1" s="1"/>
  <c r="I3181" i="1"/>
  <c r="M3180" i="1"/>
  <c r="N3180" i="1"/>
  <c r="O3176" i="1"/>
  <c r="L3178" i="1" l="1"/>
  <c r="O3178" i="1" s="1"/>
  <c r="E3180" i="1"/>
  <c r="F3180" i="1"/>
  <c r="S3176" i="1"/>
  <c r="N3181" i="1"/>
  <c r="G3178" i="1"/>
  <c r="D3179" i="1"/>
  <c r="J3181" i="1"/>
  <c r="K3181" i="1" s="1"/>
  <c r="I3182" i="1"/>
  <c r="M3181" i="1"/>
  <c r="U3180" i="1"/>
  <c r="W3180" i="1" s="1"/>
  <c r="L3179" i="1" l="1"/>
  <c r="O3179" i="1" s="1"/>
  <c r="F3181" i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l="1"/>
  <c r="O3180" i="1" s="1"/>
  <c r="N3183" i="1"/>
  <c r="E3182" i="1"/>
  <c r="F3182" i="1"/>
  <c r="D3181" i="1"/>
  <c r="U3182" i="1"/>
  <c r="W3182" i="1" s="1"/>
  <c r="J3183" i="1"/>
  <c r="K3183" i="1" s="1"/>
  <c r="I3184" i="1"/>
  <c r="G3180" i="1"/>
  <c r="M3183" i="1"/>
  <c r="L3181" i="1" l="1"/>
  <c r="O3181" i="1" s="1"/>
  <c r="N3184" i="1"/>
  <c r="F3183" i="1"/>
  <c r="E3183" i="1"/>
  <c r="G3181" i="1"/>
  <c r="U3183" i="1"/>
  <c r="W3183" i="1" s="1"/>
  <c r="D3182" i="1"/>
  <c r="L3182" i="1" s="1"/>
  <c r="J3184" i="1"/>
  <c r="K3184" i="1" s="1"/>
  <c r="I3185" i="1"/>
  <c r="M3184" i="1"/>
  <c r="O3182" i="1" l="1"/>
  <c r="E3184" i="1"/>
  <c r="F3184" i="1"/>
  <c r="I3186" i="1"/>
  <c r="J3185" i="1"/>
  <c r="K3185" i="1" s="1"/>
  <c r="U3184" i="1"/>
  <c r="W3184" i="1" s="1"/>
  <c r="G3182" i="1"/>
  <c r="D3183" i="1"/>
  <c r="M3185" i="1"/>
  <c r="N3185" i="1"/>
  <c r="L3183" i="1" l="1"/>
  <c r="O3183" i="1" s="1"/>
  <c r="M3186" i="1"/>
  <c r="F3185" i="1"/>
  <c r="N3186" i="1"/>
  <c r="E3185" i="1"/>
  <c r="U3185" i="1"/>
  <c r="W3185" i="1" s="1"/>
  <c r="G3183" i="1"/>
  <c r="D3184" i="1"/>
  <c r="I3187" i="1"/>
  <c r="J3186" i="1"/>
  <c r="K3186" i="1" s="1"/>
  <c r="L3184" i="1" l="1"/>
  <c r="O3184" i="1" s="1"/>
  <c r="E3186" i="1"/>
  <c r="F3186" i="1"/>
  <c r="G3184" i="1"/>
  <c r="U3186" i="1"/>
  <c r="W3186" i="1" s="1"/>
  <c r="D3185" i="1"/>
  <c r="J3187" i="1"/>
  <c r="K3187" i="1" s="1"/>
  <c r="I3188" i="1"/>
  <c r="M3187" i="1"/>
  <c r="N3187" i="1"/>
  <c r="L3185" i="1" l="1"/>
  <c r="O3185" i="1" s="1"/>
  <c r="F3187" i="1"/>
  <c r="E3187" i="1"/>
  <c r="G3185" i="1"/>
  <c r="U3187" i="1"/>
  <c r="W3187" i="1" s="1"/>
  <c r="D3186" i="1"/>
  <c r="M3188" i="1"/>
  <c r="J3188" i="1"/>
  <c r="K3188" i="1" s="1"/>
  <c r="N3188" i="1"/>
  <c r="I3189" i="1"/>
  <c r="L3186" i="1" l="1"/>
  <c r="O3186" i="1" s="1"/>
  <c r="E3188" i="1"/>
  <c r="F3188" i="1"/>
  <c r="G3186" i="1"/>
  <c r="U3188" i="1"/>
  <c r="W3188" i="1" s="1"/>
  <c r="J3189" i="1"/>
  <c r="K3189" i="1" s="1"/>
  <c r="N3189" i="1"/>
  <c r="I3190" i="1"/>
  <c r="M3189" i="1"/>
  <c r="D3187" i="1"/>
  <c r="L3187" i="1" l="1"/>
  <c r="O3187" i="1" s="1"/>
  <c r="F3189" i="1"/>
  <c r="E3189" i="1"/>
  <c r="I3191" i="1"/>
  <c r="N3190" i="1"/>
  <c r="M3190" i="1"/>
  <c r="J3190" i="1"/>
  <c r="K3190" i="1" s="1"/>
  <c r="U3189" i="1"/>
  <c r="W3189" i="1" s="1"/>
  <c r="G3187" i="1"/>
  <c r="D3188" i="1"/>
  <c r="L3188" i="1" l="1"/>
  <c r="O3188" i="1" s="1"/>
  <c r="E3190" i="1"/>
  <c r="F3190" i="1"/>
  <c r="G3188" i="1"/>
  <c r="D3189" i="1"/>
  <c r="U3190" i="1"/>
  <c r="W3190" i="1" s="1"/>
  <c r="N3191" i="1"/>
  <c r="I3192" i="1"/>
  <c r="M3191" i="1"/>
  <c r="J3191" i="1"/>
  <c r="K3191" i="1" s="1"/>
  <c r="L3189" i="1" l="1"/>
  <c r="O3189" i="1" s="1"/>
  <c r="F3191" i="1"/>
  <c r="E3191" i="1"/>
  <c r="G3189" i="1"/>
  <c r="N3192" i="1"/>
  <c r="M3192" i="1"/>
  <c r="J3192" i="1"/>
  <c r="K3192" i="1" s="1"/>
  <c r="I3193" i="1"/>
  <c r="D3190" i="1"/>
  <c r="U3191" i="1"/>
  <c r="W3191" i="1" s="1"/>
  <c r="L3190" i="1" l="1"/>
  <c r="O3190" i="1" s="1"/>
  <c r="E3192" i="1"/>
  <c r="F3192" i="1"/>
  <c r="G3190" i="1"/>
  <c r="U3192" i="1"/>
  <c r="W3192" i="1" s="1"/>
  <c r="J3193" i="1"/>
  <c r="K3193" i="1" s="1"/>
  <c r="I3194" i="1"/>
  <c r="N3193" i="1"/>
  <c r="M3193" i="1"/>
  <c r="D3191" i="1"/>
  <c r="L3191" i="1" l="1"/>
  <c r="O3191" i="1" s="1"/>
  <c r="F3193" i="1"/>
  <c r="E3193" i="1"/>
  <c r="M3194" i="1"/>
  <c r="J3194" i="1"/>
  <c r="K3194" i="1" s="1"/>
  <c r="I3195" i="1"/>
  <c r="N3194" i="1"/>
  <c r="U3193" i="1"/>
  <c r="W3193" i="1" s="1"/>
  <c r="D3192" i="1"/>
  <c r="G3191" i="1"/>
  <c r="L3192" i="1" l="1"/>
  <c r="O3192" i="1" s="1"/>
  <c r="E3194" i="1"/>
  <c r="F3194" i="1"/>
  <c r="U3194" i="1"/>
  <c r="W3194" i="1" s="1"/>
  <c r="D3193" i="1"/>
  <c r="I3196" i="1"/>
  <c r="J3195" i="1"/>
  <c r="K3195" i="1" s="1"/>
  <c r="M3195" i="1"/>
  <c r="N3195" i="1"/>
  <c r="G3192" i="1"/>
  <c r="L3193" i="1" l="1"/>
  <c r="O3193" i="1" s="1"/>
  <c r="F3195" i="1"/>
  <c r="E3195" i="1"/>
  <c r="G3193" i="1"/>
  <c r="J3196" i="1"/>
  <c r="K3196" i="1" s="1"/>
  <c r="I3197" i="1"/>
  <c r="M3196" i="1"/>
  <c r="N3196" i="1"/>
  <c r="U3195" i="1"/>
  <c r="W3195" i="1" s="1"/>
  <c r="D3194" i="1"/>
  <c r="L3194" i="1" l="1"/>
  <c r="O3194" i="1" s="1"/>
  <c r="E3196" i="1"/>
  <c r="F3196" i="1"/>
  <c r="G3194" i="1"/>
  <c r="D3195" i="1"/>
  <c r="N3197" i="1"/>
  <c r="J3197" i="1"/>
  <c r="K3197" i="1" s="1"/>
  <c r="I3198" i="1"/>
  <c r="M3197" i="1"/>
  <c r="U3196" i="1"/>
  <c r="W3196" i="1" s="1"/>
  <c r="L3195" i="1" l="1"/>
  <c r="O3195" i="1" s="1"/>
  <c r="F3197" i="1"/>
  <c r="E3197" i="1"/>
  <c r="G3195" i="1"/>
  <c r="D3196" i="1"/>
  <c r="M3198" i="1"/>
  <c r="I3199" i="1"/>
  <c r="J3198" i="1"/>
  <c r="K3198" i="1" s="1"/>
  <c r="N3198" i="1"/>
  <c r="U3197" i="1"/>
  <c r="W3197" i="1" s="1"/>
  <c r="L3196" i="1" l="1"/>
  <c r="O3196" i="1" s="1"/>
  <c r="E3198" i="1"/>
  <c r="F3198" i="1"/>
  <c r="G3196" i="1"/>
  <c r="D3197" i="1"/>
  <c r="U3198" i="1"/>
  <c r="W3198" i="1" s="1"/>
  <c r="N3199" i="1"/>
  <c r="J3199" i="1"/>
  <c r="K3199" i="1" s="1"/>
  <c r="M3199" i="1"/>
  <c r="I3200" i="1"/>
  <c r="L3197" i="1" l="1"/>
  <c r="O3197" i="1" s="1"/>
  <c r="F3199" i="1"/>
  <c r="E3199" i="1"/>
  <c r="G3197" i="1"/>
  <c r="U3199" i="1"/>
  <c r="W3199" i="1" s="1"/>
  <c r="D3198" i="1"/>
  <c r="I3201" i="1"/>
  <c r="N3200" i="1"/>
  <c r="M3200" i="1"/>
  <c r="J3200" i="1"/>
  <c r="K3200" i="1" s="1"/>
  <c r="L3198" i="1" l="1"/>
  <c r="O3198" i="1" s="1"/>
  <c r="E3200" i="1"/>
  <c r="F3200" i="1"/>
  <c r="G3198" i="1"/>
  <c r="N3201" i="1"/>
  <c r="J3201" i="1"/>
  <c r="K3201" i="1" s="1"/>
  <c r="I3202" i="1"/>
  <c r="M3201" i="1"/>
  <c r="D3199" i="1"/>
  <c r="U3200" i="1"/>
  <c r="W3200" i="1" s="1"/>
  <c r="L3199" i="1" l="1"/>
  <c r="O3199" i="1" s="1"/>
  <c r="F3201" i="1"/>
  <c r="E3201" i="1"/>
  <c r="G3199" i="1"/>
  <c r="U3201" i="1"/>
  <c r="W3201" i="1" s="1"/>
  <c r="J3202" i="1"/>
  <c r="K3202" i="1" s="1"/>
  <c r="I3203" i="1"/>
  <c r="M3202" i="1"/>
  <c r="N3202" i="1"/>
  <c r="D3200" i="1"/>
  <c r="L3200" i="1" l="1"/>
  <c r="O3200" i="1" s="1"/>
  <c r="E3202" i="1"/>
  <c r="F3202" i="1"/>
  <c r="J3203" i="1"/>
  <c r="K3203" i="1" s="1"/>
  <c r="I3204" i="1"/>
  <c r="M3203" i="1"/>
  <c r="N3203" i="1"/>
  <c r="U3202" i="1"/>
  <c r="W3202" i="1" s="1"/>
  <c r="D3201" i="1"/>
  <c r="G3200" i="1"/>
  <c r="L3201" i="1" l="1"/>
  <c r="O3201" i="1" s="1"/>
  <c r="F3203" i="1"/>
  <c r="E3203" i="1"/>
  <c r="G3201" i="1"/>
  <c r="D3202" i="1"/>
  <c r="J3204" i="1"/>
  <c r="K3204" i="1" s="1"/>
  <c r="I3205" i="1"/>
  <c r="U3203" i="1"/>
  <c r="W3203" i="1" s="1"/>
  <c r="L3202" i="1" l="1"/>
  <c r="O3202" i="1" s="1"/>
  <c r="U3204" i="1"/>
  <c r="W3204" i="1" s="1"/>
  <c r="F3204" i="1"/>
  <c r="E3204" i="1"/>
  <c r="G3202" i="1"/>
  <c r="I3206" i="1"/>
  <c r="J3205" i="1"/>
  <c r="K3205" i="1" s="1"/>
  <c r="D3203" i="1"/>
  <c r="L3203" i="1" s="1"/>
  <c r="E3205" i="1" l="1"/>
  <c r="F3205" i="1"/>
  <c r="G3203" i="1"/>
  <c r="U3205" i="1"/>
  <c r="W3205" i="1" s="1"/>
  <c r="J3206" i="1"/>
  <c r="K3206" i="1" s="1"/>
  <c r="I3207" i="1"/>
  <c r="O3203" i="1"/>
  <c r="M3204" i="1"/>
  <c r="D3204" i="1"/>
  <c r="L3204" i="1" s="1"/>
  <c r="F3206" i="1" l="1"/>
  <c r="E3206" i="1"/>
  <c r="S3203" i="1"/>
  <c r="M3205" i="1"/>
  <c r="M3206" i="1" s="1"/>
  <c r="N3204" i="1"/>
  <c r="N3205" i="1" s="1"/>
  <c r="N3206" i="1" s="1"/>
  <c r="J3207" i="1"/>
  <c r="K3207" i="1" s="1"/>
  <c r="I3208" i="1"/>
  <c r="D3205" i="1"/>
  <c r="L3205" i="1" s="1"/>
  <c r="U3206" i="1"/>
  <c r="W3206" i="1" s="1"/>
  <c r="G3204" i="1"/>
  <c r="E3207" i="1" l="1"/>
  <c r="O3205" i="1"/>
  <c r="F3207" i="1"/>
  <c r="O3204" i="1"/>
  <c r="Y3203" i="1"/>
  <c r="S3204" i="1"/>
  <c r="Y3204" i="1" s="1"/>
  <c r="J3208" i="1"/>
  <c r="K3208" i="1" s="1"/>
  <c r="I3209" i="1"/>
  <c r="U3207" i="1"/>
  <c r="W3207" i="1" s="1"/>
  <c r="D3206" i="1"/>
  <c r="G3205" i="1"/>
  <c r="L3206" i="1" l="1"/>
  <c r="O3206" i="1" s="1"/>
  <c r="F3208" i="1"/>
  <c r="E3208" i="1"/>
  <c r="G3206" i="1"/>
  <c r="D3207" i="1"/>
  <c r="L3207" i="1" s="1"/>
  <c r="J3209" i="1"/>
  <c r="K3209" i="1" s="1"/>
  <c r="I3210" i="1"/>
  <c r="U3208" i="1"/>
  <c r="W3208" i="1" s="1"/>
  <c r="M3207" i="1" l="1"/>
  <c r="N3207" i="1" s="1"/>
  <c r="N3208" i="1" s="1"/>
  <c r="N3209" i="1" s="1"/>
  <c r="N3210" i="1" s="1"/>
  <c r="E3209" i="1"/>
  <c r="F3209" i="1"/>
  <c r="G3207" i="1"/>
  <c r="U3209" i="1"/>
  <c r="W3209" i="1" s="1"/>
  <c r="D3208" i="1"/>
  <c r="I3211" i="1"/>
  <c r="J3210" i="1"/>
  <c r="K3210" i="1" s="1"/>
  <c r="M3208" i="1" l="1"/>
  <c r="M3209" i="1" s="1"/>
  <c r="M3210" i="1" s="1"/>
  <c r="M3211" i="1" s="1"/>
  <c r="L3208" i="1"/>
  <c r="O3208" i="1" s="1"/>
  <c r="O3207" i="1"/>
  <c r="F3210" i="1"/>
  <c r="E3210" i="1"/>
  <c r="G3208" i="1"/>
  <c r="U3210" i="1"/>
  <c r="W3210" i="1" s="1"/>
  <c r="D3209" i="1"/>
  <c r="J3211" i="1"/>
  <c r="K3211" i="1" s="1"/>
  <c r="I3212" i="1"/>
  <c r="N3211" i="1"/>
  <c r="L3209" i="1" l="1"/>
  <c r="O3209" i="1" s="1"/>
  <c r="E3211" i="1"/>
  <c r="F3211" i="1"/>
  <c r="G3209" i="1"/>
  <c r="U3211" i="1"/>
  <c r="W3211" i="1" s="1"/>
  <c r="I3213" i="1"/>
  <c r="J3212" i="1"/>
  <c r="K3212" i="1" s="1"/>
  <c r="M3212" i="1"/>
  <c r="N3212" i="1"/>
  <c r="D3210" i="1"/>
  <c r="L3210" i="1" l="1"/>
  <c r="O3210" i="1" s="1"/>
  <c r="N3213" i="1"/>
  <c r="M3213" i="1"/>
  <c r="F3212" i="1"/>
  <c r="E3212" i="1"/>
  <c r="U3212" i="1"/>
  <c r="W3212" i="1" s="1"/>
  <c r="J3213" i="1"/>
  <c r="K3213" i="1" s="1"/>
  <c r="I3214" i="1"/>
  <c r="D3211" i="1"/>
  <c r="G3210" i="1"/>
  <c r="L3211" i="1" l="1"/>
  <c r="O3211" i="1" s="1"/>
  <c r="M3214" i="1"/>
  <c r="E3213" i="1"/>
  <c r="F3213" i="1"/>
  <c r="G3211" i="1"/>
  <c r="U3213" i="1"/>
  <c r="W3213" i="1" s="1"/>
  <c r="D3212" i="1"/>
  <c r="J3214" i="1"/>
  <c r="K3214" i="1" s="1"/>
  <c r="I3215" i="1"/>
  <c r="N3214" i="1"/>
  <c r="L3212" i="1" l="1"/>
  <c r="O3212" i="1" s="1"/>
  <c r="M3215" i="1"/>
  <c r="F3214" i="1"/>
  <c r="E3214" i="1"/>
  <c r="G3212" i="1"/>
  <c r="U3214" i="1"/>
  <c r="W3214" i="1" s="1"/>
  <c r="J3215" i="1"/>
  <c r="K3215" i="1" s="1"/>
  <c r="I3216" i="1"/>
  <c r="D3213" i="1"/>
  <c r="N3215" i="1"/>
  <c r="L3213" i="1" l="1"/>
  <c r="O3213" i="1" s="1"/>
  <c r="E3215" i="1"/>
  <c r="F3215" i="1"/>
  <c r="G3213" i="1"/>
  <c r="N3216" i="1"/>
  <c r="U3215" i="1"/>
  <c r="W3215" i="1" s="1"/>
  <c r="M3216" i="1"/>
  <c r="I3217" i="1"/>
  <c r="J3216" i="1"/>
  <c r="K3216" i="1" s="1"/>
  <c r="D3214" i="1"/>
  <c r="L3214" i="1" l="1"/>
  <c r="O3214" i="1" s="1"/>
  <c r="F3216" i="1"/>
  <c r="E3216" i="1"/>
  <c r="G3214" i="1"/>
  <c r="U3216" i="1"/>
  <c r="W3216" i="1" s="1"/>
  <c r="J3217" i="1"/>
  <c r="K3217" i="1" s="1"/>
  <c r="I3218" i="1"/>
  <c r="M3217" i="1"/>
  <c r="N3217" i="1"/>
  <c r="D3215" i="1"/>
  <c r="L3215" i="1" l="1"/>
  <c r="O3215" i="1" s="1"/>
  <c r="E3217" i="1"/>
  <c r="F3217" i="1"/>
  <c r="D3216" i="1"/>
  <c r="U3217" i="1"/>
  <c r="W3217" i="1" s="1"/>
  <c r="I3219" i="1"/>
  <c r="N3218" i="1"/>
  <c r="M3218" i="1"/>
  <c r="J3218" i="1"/>
  <c r="K3218" i="1" s="1"/>
  <c r="G3215" i="1"/>
  <c r="L3216" i="1" l="1"/>
  <c r="O3216" i="1" s="1"/>
  <c r="G3216" i="1"/>
  <c r="F3218" i="1"/>
  <c r="E3218" i="1"/>
  <c r="I3220" i="1"/>
  <c r="M3219" i="1"/>
  <c r="N3219" i="1"/>
  <c r="J3219" i="1"/>
  <c r="K3219" i="1" s="1"/>
  <c r="D3217" i="1"/>
  <c r="U3218" i="1"/>
  <c r="W3218" i="1" s="1"/>
  <c r="L3217" i="1" l="1"/>
  <c r="O3217" i="1" s="1"/>
  <c r="E3219" i="1"/>
  <c r="F3219" i="1"/>
  <c r="G3217" i="1"/>
  <c r="U3219" i="1"/>
  <c r="W3219" i="1" s="1"/>
  <c r="D3218" i="1"/>
  <c r="J3220" i="1"/>
  <c r="K3220" i="1" s="1"/>
  <c r="M3220" i="1"/>
  <c r="I3221" i="1"/>
  <c r="N3220" i="1"/>
  <c r="L3218" i="1" l="1"/>
  <c r="O3218" i="1" s="1"/>
  <c r="F3220" i="1"/>
  <c r="E3220" i="1"/>
  <c r="G3218" i="1"/>
  <c r="N3221" i="1"/>
  <c r="J3221" i="1"/>
  <c r="K3221" i="1" s="1"/>
  <c r="M3221" i="1"/>
  <c r="I3222" i="1"/>
  <c r="U3220" i="1"/>
  <c r="W3220" i="1" s="1"/>
  <c r="D3219" i="1"/>
  <c r="L3219" i="1" l="1"/>
  <c r="O3219" i="1" s="1"/>
  <c r="E3221" i="1"/>
  <c r="F3221" i="1"/>
  <c r="U3221" i="1"/>
  <c r="W3221" i="1" s="1"/>
  <c r="D3220" i="1"/>
  <c r="J3222" i="1"/>
  <c r="K3222" i="1" s="1"/>
  <c r="N3222" i="1"/>
  <c r="I3223" i="1"/>
  <c r="M3222" i="1"/>
  <c r="G3219" i="1"/>
  <c r="L3220" i="1" l="1"/>
  <c r="O3220" i="1" s="1"/>
  <c r="F3222" i="1"/>
  <c r="E3222" i="1"/>
  <c r="G3220" i="1"/>
  <c r="M3223" i="1"/>
  <c r="I3224" i="1"/>
  <c r="J3223" i="1"/>
  <c r="K3223" i="1" s="1"/>
  <c r="N3223" i="1"/>
  <c r="U3222" i="1"/>
  <c r="W3222" i="1" s="1"/>
  <c r="D3221" i="1"/>
  <c r="L3221" i="1" l="1"/>
  <c r="O3221" i="1" s="1"/>
  <c r="E3223" i="1"/>
  <c r="F3223" i="1"/>
  <c r="D3222" i="1"/>
  <c r="M3224" i="1"/>
  <c r="N3224" i="1"/>
  <c r="I3225" i="1"/>
  <c r="J3224" i="1"/>
  <c r="K3224" i="1" s="1"/>
  <c r="U3223" i="1"/>
  <c r="W3223" i="1" s="1"/>
  <c r="G3221" i="1"/>
  <c r="L3222" i="1" l="1"/>
  <c r="O3222" i="1" s="1"/>
  <c r="F3224" i="1"/>
  <c r="E3224" i="1"/>
  <c r="G3222" i="1"/>
  <c r="I3226" i="1"/>
  <c r="M3225" i="1"/>
  <c r="J3225" i="1"/>
  <c r="K3225" i="1" s="1"/>
  <c r="N3225" i="1"/>
  <c r="U3224" i="1"/>
  <c r="W3224" i="1" s="1"/>
  <c r="D3223" i="1"/>
  <c r="L3223" i="1" l="1"/>
  <c r="O3223" i="1" s="1"/>
  <c r="E3225" i="1"/>
  <c r="F3225" i="1"/>
  <c r="D3224" i="1"/>
  <c r="U3225" i="1"/>
  <c r="W3225" i="1" s="1"/>
  <c r="G3223" i="1"/>
  <c r="N3226" i="1"/>
  <c r="M3226" i="1"/>
  <c r="I3227" i="1"/>
  <c r="J3226" i="1"/>
  <c r="K3226" i="1" s="1"/>
  <c r="L3224" i="1" l="1"/>
  <c r="O3224" i="1" s="1"/>
  <c r="G3224" i="1"/>
  <c r="F3226" i="1"/>
  <c r="E3226" i="1"/>
  <c r="D3225" i="1"/>
  <c r="U3226" i="1"/>
  <c r="W3226" i="1" s="1"/>
  <c r="N3227" i="1"/>
  <c r="J3227" i="1"/>
  <c r="K3227" i="1" s="1"/>
  <c r="I3228" i="1"/>
  <c r="M3227" i="1"/>
  <c r="L3225" i="1" l="1"/>
  <c r="O3225" i="1" s="1"/>
  <c r="E3227" i="1"/>
  <c r="G3225" i="1"/>
  <c r="F3227" i="1"/>
  <c r="U3227" i="1"/>
  <c r="W3227" i="1" s="1"/>
  <c r="J3228" i="1"/>
  <c r="K3228" i="1" s="1"/>
  <c r="M3228" i="1"/>
  <c r="I3229" i="1"/>
  <c r="N3228" i="1"/>
  <c r="D3226" i="1"/>
  <c r="L3226" i="1" l="1"/>
  <c r="O3226" i="1" s="1"/>
  <c r="F3228" i="1"/>
  <c r="E3228" i="1"/>
  <c r="I3230" i="1"/>
  <c r="M3229" i="1"/>
  <c r="J3229" i="1"/>
  <c r="K3229" i="1" s="1"/>
  <c r="N3229" i="1"/>
  <c r="D3227" i="1"/>
  <c r="L3227" i="1" s="1"/>
  <c r="U3228" i="1"/>
  <c r="W3228" i="1" s="1"/>
  <c r="G3226" i="1"/>
  <c r="O3227" i="1" l="1"/>
  <c r="E3229" i="1"/>
  <c r="F3229" i="1"/>
  <c r="D3228" i="1"/>
  <c r="G3227" i="1"/>
  <c r="U3229" i="1"/>
  <c r="W3229" i="1" s="1"/>
  <c r="M3230" i="1"/>
  <c r="N3230" i="1"/>
  <c r="J3230" i="1"/>
  <c r="K3230" i="1" s="1"/>
  <c r="I3231" i="1"/>
  <c r="L3228" i="1" l="1"/>
  <c r="O3228" i="1" s="1"/>
  <c r="F3230" i="1"/>
  <c r="E3230" i="1"/>
  <c r="G3228" i="1"/>
  <c r="U3230" i="1"/>
  <c r="W3230" i="1" s="1"/>
  <c r="D3229" i="1"/>
  <c r="I3232" i="1"/>
  <c r="J3231" i="1"/>
  <c r="K3231" i="1" s="1"/>
  <c r="N3231" i="1"/>
  <c r="M3231" i="1"/>
  <c r="L3229" i="1" l="1"/>
  <c r="O3229" i="1" s="1"/>
  <c r="E3231" i="1"/>
  <c r="F3231" i="1"/>
  <c r="G3229" i="1"/>
  <c r="U3231" i="1"/>
  <c r="W3231" i="1" s="1"/>
  <c r="I3233" i="1"/>
  <c r="N3232" i="1"/>
  <c r="M3232" i="1"/>
  <c r="J3232" i="1"/>
  <c r="K3232" i="1" s="1"/>
  <c r="D3230" i="1"/>
  <c r="L3230" i="1" l="1"/>
  <c r="O3230" i="1" s="1"/>
  <c r="F3232" i="1"/>
  <c r="E3232" i="1"/>
  <c r="I3234" i="1"/>
  <c r="J3233" i="1"/>
  <c r="K3233" i="1" s="1"/>
  <c r="M3233" i="1"/>
  <c r="N3233" i="1"/>
  <c r="U3232" i="1"/>
  <c r="W3232" i="1" s="1"/>
  <c r="G3230" i="1"/>
  <c r="D3231" i="1"/>
  <c r="L3231" i="1" l="1"/>
  <c r="O3231" i="1" s="1"/>
  <c r="E3233" i="1"/>
  <c r="F3233" i="1"/>
  <c r="G3231" i="1"/>
  <c r="D3232" i="1"/>
  <c r="U3233" i="1"/>
  <c r="W3233" i="1" s="1"/>
  <c r="J3234" i="1"/>
  <c r="K3234" i="1" s="1"/>
  <c r="I3235" i="1"/>
  <c r="M3234" i="1"/>
  <c r="N3234" i="1"/>
  <c r="L3232" i="1" l="1"/>
  <c r="O3232" i="1" s="1"/>
  <c r="F3234" i="1"/>
  <c r="E3234" i="1"/>
  <c r="G3232" i="1"/>
  <c r="J3235" i="1"/>
  <c r="K3235" i="1" s="1"/>
  <c r="I3236" i="1"/>
  <c r="U3234" i="1"/>
  <c r="W3234" i="1" s="1"/>
  <c r="D3233" i="1"/>
  <c r="L3233" i="1" l="1"/>
  <c r="O3233" i="1" s="1"/>
  <c r="U3235" i="1"/>
  <c r="W3235" i="1" s="1"/>
  <c r="F3235" i="1"/>
  <c r="E3235" i="1"/>
  <c r="G3233" i="1"/>
  <c r="D3234" i="1"/>
  <c r="L3234" i="1" s="1"/>
  <c r="J3236" i="1"/>
  <c r="K3236" i="1" s="1"/>
  <c r="I3237" i="1"/>
  <c r="F3236" i="1" l="1"/>
  <c r="E3236" i="1"/>
  <c r="G3234" i="1"/>
  <c r="J3237" i="1"/>
  <c r="K3237" i="1" s="1"/>
  <c r="I3238" i="1"/>
  <c r="U3236" i="1"/>
  <c r="W3236" i="1" s="1"/>
  <c r="D3235" i="1"/>
  <c r="L3235" i="1" s="1"/>
  <c r="O3234" i="1"/>
  <c r="M3235" i="1"/>
  <c r="F3237" i="1" l="1"/>
  <c r="E3237" i="1"/>
  <c r="S3234" i="1"/>
  <c r="M3236" i="1"/>
  <c r="N3235" i="1"/>
  <c r="N3236" i="1" s="1"/>
  <c r="G3235" i="1"/>
  <c r="D3236" i="1"/>
  <c r="L3236" i="1" s="1"/>
  <c r="I3239" i="1"/>
  <c r="J3238" i="1"/>
  <c r="K3238" i="1" s="1"/>
  <c r="U3237" i="1"/>
  <c r="W3237" i="1" s="1"/>
  <c r="E3238" i="1" l="1"/>
  <c r="F3238" i="1"/>
  <c r="O3235" i="1"/>
  <c r="Y3234" i="1"/>
  <c r="S3235" i="1"/>
  <c r="Y3235" i="1" s="1"/>
  <c r="G3236" i="1"/>
  <c r="M3237" i="1"/>
  <c r="O3236" i="1"/>
  <c r="D3237" i="1"/>
  <c r="L3237" i="1" s="1"/>
  <c r="U3238" i="1"/>
  <c r="W3238" i="1" s="1"/>
  <c r="J3239" i="1"/>
  <c r="K3239" i="1" s="1"/>
  <c r="I3240" i="1"/>
  <c r="F3239" i="1" l="1"/>
  <c r="E3239" i="1"/>
  <c r="D3238" i="1"/>
  <c r="L3238" i="1" s="1"/>
  <c r="U3239" i="1"/>
  <c r="W3239" i="1" s="1"/>
  <c r="G3237" i="1"/>
  <c r="J3240" i="1"/>
  <c r="K3240" i="1" s="1"/>
  <c r="I3241" i="1"/>
  <c r="N3237" i="1"/>
  <c r="M3238" i="1"/>
  <c r="M3239" i="1" s="1"/>
  <c r="M3240" i="1" s="1"/>
  <c r="N3238" i="1" l="1"/>
  <c r="N3239" i="1" s="1"/>
  <c r="N3240" i="1" s="1"/>
  <c r="N3241" i="1" s="1"/>
  <c r="G3238" i="1"/>
  <c r="F3240" i="1"/>
  <c r="E3240" i="1"/>
  <c r="M3241" i="1"/>
  <c r="O3237" i="1"/>
  <c r="U3240" i="1"/>
  <c r="W3240" i="1" s="1"/>
  <c r="D3239" i="1"/>
  <c r="J3241" i="1"/>
  <c r="K3241" i="1" s="1"/>
  <c r="I3242" i="1"/>
  <c r="L3239" i="1" l="1"/>
  <c r="O3239" i="1" s="1"/>
  <c r="O3238" i="1"/>
  <c r="M3242" i="1"/>
  <c r="N3242" i="1"/>
  <c r="E3241" i="1"/>
  <c r="F3241" i="1"/>
  <c r="G3239" i="1"/>
  <c r="U3241" i="1"/>
  <c r="W3241" i="1" s="1"/>
  <c r="J3242" i="1"/>
  <c r="K3242" i="1" s="1"/>
  <c r="I3243" i="1"/>
  <c r="D3240" i="1"/>
  <c r="L3240" i="1" l="1"/>
  <c r="O3240" i="1" s="1"/>
  <c r="N3243" i="1"/>
  <c r="F3242" i="1"/>
  <c r="E3242" i="1"/>
  <c r="G3240" i="1"/>
  <c r="U3242" i="1"/>
  <c r="W3242" i="1" s="1"/>
  <c r="D3241" i="1"/>
  <c r="J3243" i="1"/>
  <c r="K3243" i="1" s="1"/>
  <c r="I3244" i="1"/>
  <c r="M3243" i="1"/>
  <c r="L3241" i="1" l="1"/>
  <c r="O3241" i="1" s="1"/>
  <c r="E3243" i="1"/>
  <c r="F3243" i="1"/>
  <c r="G3241" i="1"/>
  <c r="J3244" i="1"/>
  <c r="K3244" i="1" s="1"/>
  <c r="I3245" i="1"/>
  <c r="N3244" i="1"/>
  <c r="U3243" i="1"/>
  <c r="W3243" i="1" s="1"/>
  <c r="M3244" i="1"/>
  <c r="D3242" i="1"/>
  <c r="L3242" i="1" l="1"/>
  <c r="O3242" i="1" s="1"/>
  <c r="N3245" i="1"/>
  <c r="F3244" i="1"/>
  <c r="E3244" i="1"/>
  <c r="G3242" i="1"/>
  <c r="D3243" i="1"/>
  <c r="M3245" i="1"/>
  <c r="J3245" i="1"/>
  <c r="K3245" i="1" s="1"/>
  <c r="I3246" i="1"/>
  <c r="U3244" i="1"/>
  <c r="W3244" i="1" s="1"/>
  <c r="L3243" i="1" l="1"/>
  <c r="O3243" i="1" s="1"/>
  <c r="E3245" i="1"/>
  <c r="F3245" i="1"/>
  <c r="G3243" i="1"/>
  <c r="D3244" i="1"/>
  <c r="J3246" i="1"/>
  <c r="K3246" i="1" s="1"/>
  <c r="N3246" i="1"/>
  <c r="I3247" i="1"/>
  <c r="M3246" i="1"/>
  <c r="U3245" i="1"/>
  <c r="W3245" i="1" s="1"/>
  <c r="L3244" i="1" l="1"/>
  <c r="O3244" i="1" s="1"/>
  <c r="G3244" i="1"/>
  <c r="F3246" i="1"/>
  <c r="E3246" i="1"/>
  <c r="U3246" i="1"/>
  <c r="W3246" i="1" s="1"/>
  <c r="N3247" i="1"/>
  <c r="J3247" i="1"/>
  <c r="K3247" i="1" s="1"/>
  <c r="I3248" i="1"/>
  <c r="M3247" i="1"/>
  <c r="D3245" i="1"/>
  <c r="L3245" i="1" l="1"/>
  <c r="O3245" i="1" s="1"/>
  <c r="M3248" i="1"/>
  <c r="E3247" i="1"/>
  <c r="F3247" i="1"/>
  <c r="U3247" i="1"/>
  <c r="W3247" i="1" s="1"/>
  <c r="J3248" i="1"/>
  <c r="K3248" i="1" s="1"/>
  <c r="N3248" i="1"/>
  <c r="I3249" i="1"/>
  <c r="G3245" i="1"/>
  <c r="D3246" i="1"/>
  <c r="L3246" i="1" l="1"/>
  <c r="O3246" i="1" s="1"/>
  <c r="F3248" i="1"/>
  <c r="E3248" i="1"/>
  <c r="M3249" i="1"/>
  <c r="J3249" i="1"/>
  <c r="K3249" i="1" s="1"/>
  <c r="I3250" i="1"/>
  <c r="N3249" i="1"/>
  <c r="U3248" i="1"/>
  <c r="W3248" i="1" s="1"/>
  <c r="D3247" i="1"/>
  <c r="G3246" i="1"/>
  <c r="L3247" i="1" l="1"/>
  <c r="O3247" i="1" s="1"/>
  <c r="E3249" i="1"/>
  <c r="F3249" i="1"/>
  <c r="U3249" i="1"/>
  <c r="W3249" i="1" s="1"/>
  <c r="D3248" i="1"/>
  <c r="N3250" i="1"/>
  <c r="J3250" i="1"/>
  <c r="K3250" i="1" s="1"/>
  <c r="I3251" i="1"/>
  <c r="M3250" i="1"/>
  <c r="G3247" i="1"/>
  <c r="L3248" i="1" l="1"/>
  <c r="O3248" i="1" s="1"/>
  <c r="F3250" i="1"/>
  <c r="E3250" i="1"/>
  <c r="M3251" i="1"/>
  <c r="J3251" i="1"/>
  <c r="K3251" i="1" s="1"/>
  <c r="I3252" i="1"/>
  <c r="N3251" i="1"/>
  <c r="U3250" i="1"/>
  <c r="W3250" i="1" s="1"/>
  <c r="G3248" i="1"/>
  <c r="D3249" i="1"/>
  <c r="L3249" i="1" l="1"/>
  <c r="O3249" i="1" s="1"/>
  <c r="E3251" i="1"/>
  <c r="F3251" i="1"/>
  <c r="G3249" i="1"/>
  <c r="D3250" i="1"/>
  <c r="I3253" i="1"/>
  <c r="M3252" i="1"/>
  <c r="N3252" i="1"/>
  <c r="J3252" i="1"/>
  <c r="K3252" i="1" s="1"/>
  <c r="U3251" i="1"/>
  <c r="W3251" i="1" s="1"/>
  <c r="L3250" i="1" l="1"/>
  <c r="O3250" i="1" s="1"/>
  <c r="F3252" i="1"/>
  <c r="E3252" i="1"/>
  <c r="G3250" i="1"/>
  <c r="U3252" i="1"/>
  <c r="W3252" i="1" s="1"/>
  <c r="J3253" i="1"/>
  <c r="K3253" i="1" s="1"/>
  <c r="I3254" i="1"/>
  <c r="N3253" i="1"/>
  <c r="M3253" i="1"/>
  <c r="D3251" i="1"/>
  <c r="L3251" i="1" l="1"/>
  <c r="O3251" i="1" s="1"/>
  <c r="E3253" i="1"/>
  <c r="F3253" i="1"/>
  <c r="N3254" i="1"/>
  <c r="I3255" i="1"/>
  <c r="M3254" i="1"/>
  <c r="J3254" i="1"/>
  <c r="K3254" i="1" s="1"/>
  <c r="U3253" i="1"/>
  <c r="W3253" i="1" s="1"/>
  <c r="D3252" i="1"/>
  <c r="G3251" i="1"/>
  <c r="L3252" i="1" l="1"/>
  <c r="O3252" i="1" s="1"/>
  <c r="F3254" i="1"/>
  <c r="E3254" i="1"/>
  <c r="D3253" i="1"/>
  <c r="U3254" i="1"/>
  <c r="W3254" i="1" s="1"/>
  <c r="J3255" i="1"/>
  <c r="K3255" i="1" s="1"/>
  <c r="N3255" i="1"/>
  <c r="M3255" i="1"/>
  <c r="I3256" i="1"/>
  <c r="G3252" i="1"/>
  <c r="L3253" i="1" l="1"/>
  <c r="O3253" i="1" s="1"/>
  <c r="E3255" i="1"/>
  <c r="F3255" i="1"/>
  <c r="G3253" i="1"/>
  <c r="U3255" i="1"/>
  <c r="W3255" i="1" s="1"/>
  <c r="D3254" i="1"/>
  <c r="J3256" i="1"/>
  <c r="K3256" i="1" s="1"/>
  <c r="I3257" i="1"/>
  <c r="N3256" i="1"/>
  <c r="M3256" i="1"/>
  <c r="L3254" i="1" l="1"/>
  <c r="O3254" i="1" s="1"/>
  <c r="F3256" i="1"/>
  <c r="E3256" i="1"/>
  <c r="G3254" i="1"/>
  <c r="U3256" i="1"/>
  <c r="W3256" i="1" s="1"/>
  <c r="D3255" i="1"/>
  <c r="L3255" i="1" s="1"/>
  <c r="M3257" i="1"/>
  <c r="N3257" i="1"/>
  <c r="J3257" i="1"/>
  <c r="K3257" i="1" s="1"/>
  <c r="I3258" i="1"/>
  <c r="O3255" i="1" l="1"/>
  <c r="E3257" i="1"/>
  <c r="F3257" i="1"/>
  <c r="G3255" i="1"/>
  <c r="U3257" i="1"/>
  <c r="W3257" i="1" s="1"/>
  <c r="I3259" i="1"/>
  <c r="N3258" i="1"/>
  <c r="J3258" i="1"/>
  <c r="K3258" i="1" s="1"/>
  <c r="M3258" i="1"/>
  <c r="D3256" i="1"/>
  <c r="L3256" i="1" l="1"/>
  <c r="O3256" i="1" s="1"/>
  <c r="F3258" i="1"/>
  <c r="E3258" i="1"/>
  <c r="D3257" i="1"/>
  <c r="N3259" i="1"/>
  <c r="J3259" i="1"/>
  <c r="K3259" i="1" s="1"/>
  <c r="I3260" i="1"/>
  <c r="M3259" i="1"/>
  <c r="U3258" i="1"/>
  <c r="W3258" i="1" s="1"/>
  <c r="G3256" i="1"/>
  <c r="L3257" i="1" l="1"/>
  <c r="O3257" i="1" s="1"/>
  <c r="G3257" i="1"/>
  <c r="E3259" i="1"/>
  <c r="F3259" i="1"/>
  <c r="D3258" i="1"/>
  <c r="L3258" i="1" s="1"/>
  <c r="M3260" i="1"/>
  <c r="I3261" i="1"/>
  <c r="N3260" i="1"/>
  <c r="J3260" i="1"/>
  <c r="K3260" i="1" s="1"/>
  <c r="U3259" i="1"/>
  <c r="W3259" i="1" s="1"/>
  <c r="O3258" i="1" l="1"/>
  <c r="G3258" i="1"/>
  <c r="F3260" i="1"/>
  <c r="E3260" i="1"/>
  <c r="D3259" i="1"/>
  <c r="U3260" i="1"/>
  <c r="W3260" i="1" s="1"/>
  <c r="I3262" i="1"/>
  <c r="J3261" i="1"/>
  <c r="K3261" i="1" s="1"/>
  <c r="M3261" i="1"/>
  <c r="N3261" i="1"/>
  <c r="L3259" i="1" l="1"/>
  <c r="O3259" i="1" s="1"/>
  <c r="N3262" i="1"/>
  <c r="E3261" i="1"/>
  <c r="F3261" i="1"/>
  <c r="U3261" i="1"/>
  <c r="W3261" i="1" s="1"/>
  <c r="I3263" i="1"/>
  <c r="J3262" i="1"/>
  <c r="K3262" i="1" s="1"/>
  <c r="M3262" i="1"/>
  <c r="D3260" i="1"/>
  <c r="G3259" i="1"/>
  <c r="L3260" i="1" l="1"/>
  <c r="O3260" i="1" s="1"/>
  <c r="M3263" i="1"/>
  <c r="F3262" i="1"/>
  <c r="E3262" i="1"/>
  <c r="U3262" i="1"/>
  <c r="W3262" i="1" s="1"/>
  <c r="I3264" i="1"/>
  <c r="J3263" i="1"/>
  <c r="K3263" i="1" s="1"/>
  <c r="N3263" i="1"/>
  <c r="G3260" i="1"/>
  <c r="D3261" i="1"/>
  <c r="L3261" i="1" l="1"/>
  <c r="O3261" i="1" s="1"/>
  <c r="E3263" i="1"/>
  <c r="F3263" i="1"/>
  <c r="D3262" i="1"/>
  <c r="L3262" i="1" s="1"/>
  <c r="U3263" i="1"/>
  <c r="W3263" i="1" s="1"/>
  <c r="J3264" i="1"/>
  <c r="K3264" i="1" s="1"/>
  <c r="I3265" i="1"/>
  <c r="M3264" i="1"/>
  <c r="N3264" i="1"/>
  <c r="G3261" i="1"/>
  <c r="O3262" i="1" l="1"/>
  <c r="N3265" i="1"/>
  <c r="F3264" i="1"/>
  <c r="E3264" i="1"/>
  <c r="M3265" i="1"/>
  <c r="G3262" i="1"/>
  <c r="J3265" i="1"/>
  <c r="K3265" i="1" s="1"/>
  <c r="I3266" i="1"/>
  <c r="U3264" i="1"/>
  <c r="W3264" i="1" s="1"/>
  <c r="D3263" i="1"/>
  <c r="L3263" i="1" s="1"/>
  <c r="O3263" i="1" l="1"/>
  <c r="E3265" i="1"/>
  <c r="F3265" i="1"/>
  <c r="G3263" i="1"/>
  <c r="D3264" i="1"/>
  <c r="I3267" i="1"/>
  <c r="J3266" i="1"/>
  <c r="K3266" i="1" s="1"/>
  <c r="U3265" i="1"/>
  <c r="W3265" i="1" s="1"/>
  <c r="L3264" i="1" l="1"/>
  <c r="O3264" i="1" s="1"/>
  <c r="U3266" i="1"/>
  <c r="W3266" i="1" s="1"/>
  <c r="F3266" i="1"/>
  <c r="E3266" i="1"/>
  <c r="G3264" i="1"/>
  <c r="D3265" i="1"/>
  <c r="L3265" i="1" s="1"/>
  <c r="J3267" i="1"/>
  <c r="K3267" i="1" s="1"/>
  <c r="I3268" i="1"/>
  <c r="G3265" i="1" l="1"/>
  <c r="E3267" i="1"/>
  <c r="F3267" i="1"/>
  <c r="J3268" i="1"/>
  <c r="K3268" i="1" s="1"/>
  <c r="I3269" i="1"/>
  <c r="U3267" i="1"/>
  <c r="W3267" i="1" s="1"/>
  <c r="D3266" i="1"/>
  <c r="L3266" i="1" s="1"/>
  <c r="M3266" i="1"/>
  <c r="O3265" i="1"/>
  <c r="F3268" i="1" l="1"/>
  <c r="E3268" i="1"/>
  <c r="S3265" i="1"/>
  <c r="G3266" i="1"/>
  <c r="D3267" i="1"/>
  <c r="L3267" i="1" s="1"/>
  <c r="N3266" i="1"/>
  <c r="N3267" i="1" s="1"/>
  <c r="M3267" i="1"/>
  <c r="J3269" i="1"/>
  <c r="K3269" i="1" s="1"/>
  <c r="I3270" i="1"/>
  <c r="U3268" i="1"/>
  <c r="W3268" i="1" s="1"/>
  <c r="M3268" i="1" l="1"/>
  <c r="M3269" i="1" s="1"/>
  <c r="M3270" i="1" s="1"/>
  <c r="E3269" i="1"/>
  <c r="F3269" i="1"/>
  <c r="Y3265" i="1"/>
  <c r="G3267" i="1"/>
  <c r="D3268" i="1"/>
  <c r="L3268" i="1" s="1"/>
  <c r="O3267" i="1"/>
  <c r="J3270" i="1"/>
  <c r="K3270" i="1" s="1"/>
  <c r="I3271" i="1"/>
  <c r="U3269" i="1"/>
  <c r="W3269" i="1" s="1"/>
  <c r="O3266" i="1"/>
  <c r="N3268" i="1" l="1"/>
  <c r="N3269" i="1" s="1"/>
  <c r="N3270" i="1" s="1"/>
  <c r="N3271" i="1" s="1"/>
  <c r="F3270" i="1"/>
  <c r="E3270" i="1"/>
  <c r="G3268" i="1"/>
  <c r="S3266" i="1"/>
  <c r="D3269" i="1"/>
  <c r="L3269" i="1" s="1"/>
  <c r="J3271" i="1"/>
  <c r="K3271" i="1" s="1"/>
  <c r="I3272" i="1"/>
  <c r="M3271" i="1"/>
  <c r="U3270" i="1"/>
  <c r="W3270" i="1" s="1"/>
  <c r="O3269" i="1" l="1"/>
  <c r="O3268" i="1"/>
  <c r="E3271" i="1"/>
  <c r="N3272" i="1"/>
  <c r="F3271" i="1"/>
  <c r="Y3266" i="1"/>
  <c r="G3269" i="1"/>
  <c r="U3271" i="1"/>
  <c r="W3271" i="1" s="1"/>
  <c r="I3273" i="1"/>
  <c r="J3272" i="1"/>
  <c r="K3272" i="1" s="1"/>
  <c r="M3272" i="1"/>
  <c r="D3270" i="1"/>
  <c r="L3270" i="1" l="1"/>
  <c r="O3270" i="1" s="1"/>
  <c r="F3272" i="1"/>
  <c r="M3273" i="1"/>
  <c r="E3272" i="1"/>
  <c r="U3272" i="1"/>
  <c r="W3272" i="1" s="1"/>
  <c r="I3274" i="1"/>
  <c r="J3273" i="1"/>
  <c r="K3273" i="1" s="1"/>
  <c r="D3271" i="1"/>
  <c r="G3270" i="1"/>
  <c r="N3273" i="1"/>
  <c r="L3271" i="1" l="1"/>
  <c r="O3271" i="1" s="1"/>
  <c r="E3273" i="1"/>
  <c r="F3273" i="1"/>
  <c r="U3273" i="1"/>
  <c r="W3273" i="1" s="1"/>
  <c r="J3274" i="1"/>
  <c r="K3274" i="1" s="1"/>
  <c r="I3275" i="1"/>
  <c r="N3274" i="1"/>
  <c r="D3272" i="1"/>
  <c r="G3271" i="1"/>
  <c r="M3274" i="1"/>
  <c r="L3272" i="1" l="1"/>
  <c r="O3272" i="1" s="1"/>
  <c r="F3274" i="1"/>
  <c r="E3274" i="1"/>
  <c r="N3275" i="1"/>
  <c r="G3272" i="1"/>
  <c r="J3275" i="1"/>
  <c r="K3275" i="1" s="1"/>
  <c r="I3276" i="1"/>
  <c r="U3274" i="1"/>
  <c r="W3274" i="1" s="1"/>
  <c r="M3275" i="1"/>
  <c r="D3273" i="1"/>
  <c r="L3273" i="1" l="1"/>
  <c r="O3273" i="1" s="1"/>
  <c r="M3276" i="1"/>
  <c r="E3275" i="1"/>
  <c r="F3275" i="1"/>
  <c r="G3273" i="1"/>
  <c r="I3277" i="1"/>
  <c r="J3276" i="1"/>
  <c r="K3276" i="1" s="1"/>
  <c r="D3274" i="1"/>
  <c r="U3275" i="1"/>
  <c r="W3275" i="1" s="1"/>
  <c r="N3276" i="1"/>
  <c r="L3274" i="1" l="1"/>
  <c r="O3274" i="1" s="1"/>
  <c r="M3277" i="1"/>
  <c r="F3276" i="1"/>
  <c r="E3276" i="1"/>
  <c r="G3274" i="1"/>
  <c r="N3277" i="1"/>
  <c r="D3275" i="1"/>
  <c r="U3276" i="1"/>
  <c r="W3276" i="1" s="1"/>
  <c r="I3278" i="1"/>
  <c r="J3277" i="1"/>
  <c r="K3277" i="1" s="1"/>
  <c r="L3275" i="1" l="1"/>
  <c r="O3275" i="1" s="1"/>
  <c r="E3277" i="1"/>
  <c r="F3277" i="1"/>
  <c r="G3275" i="1"/>
  <c r="U3277" i="1"/>
  <c r="W3277" i="1" s="1"/>
  <c r="N3278" i="1"/>
  <c r="I3279" i="1"/>
  <c r="J3278" i="1"/>
  <c r="K3278" i="1" s="1"/>
  <c r="M3278" i="1"/>
  <c r="D3276" i="1"/>
  <c r="L3276" i="1" l="1"/>
  <c r="O3276" i="1" s="1"/>
  <c r="F3278" i="1"/>
  <c r="E3278" i="1"/>
  <c r="U3278" i="1"/>
  <c r="W3278" i="1" s="1"/>
  <c r="I3280" i="1"/>
  <c r="M3279" i="1"/>
  <c r="N3279" i="1"/>
  <c r="J3279" i="1"/>
  <c r="K3279" i="1" s="1"/>
  <c r="G3276" i="1"/>
  <c r="D3277" i="1"/>
  <c r="L3277" i="1" l="1"/>
  <c r="O3277" i="1" s="1"/>
  <c r="E3279" i="1"/>
  <c r="F3279" i="1"/>
  <c r="U3279" i="1"/>
  <c r="W3279" i="1" s="1"/>
  <c r="M3280" i="1"/>
  <c r="J3280" i="1"/>
  <c r="K3280" i="1" s="1"/>
  <c r="I3281" i="1"/>
  <c r="N3280" i="1"/>
  <c r="D3278" i="1"/>
  <c r="G3277" i="1"/>
  <c r="L3278" i="1" l="1"/>
  <c r="O3278" i="1" s="1"/>
  <c r="F3280" i="1"/>
  <c r="E3280" i="1"/>
  <c r="N3281" i="1"/>
  <c r="M3281" i="1"/>
  <c r="J3281" i="1"/>
  <c r="K3281" i="1" s="1"/>
  <c r="I3282" i="1"/>
  <c r="U3280" i="1"/>
  <c r="W3280" i="1" s="1"/>
  <c r="G3278" i="1"/>
  <c r="D3279" i="1"/>
  <c r="L3279" i="1" s="1"/>
  <c r="O3279" i="1" l="1"/>
  <c r="E3281" i="1"/>
  <c r="F3281" i="1"/>
  <c r="G3279" i="1"/>
  <c r="N3282" i="1"/>
  <c r="J3282" i="1"/>
  <c r="K3282" i="1" s="1"/>
  <c r="I3283" i="1"/>
  <c r="M3282" i="1"/>
  <c r="D3280" i="1"/>
  <c r="U3281" i="1"/>
  <c r="W3281" i="1" s="1"/>
  <c r="L3280" i="1" l="1"/>
  <c r="O3280" i="1" s="1"/>
  <c r="F3282" i="1"/>
  <c r="E3282" i="1"/>
  <c r="G3280" i="1"/>
  <c r="D3281" i="1"/>
  <c r="U3282" i="1"/>
  <c r="W3282" i="1" s="1"/>
  <c r="J3283" i="1"/>
  <c r="K3283" i="1" s="1"/>
  <c r="I3284" i="1"/>
  <c r="M3283" i="1"/>
  <c r="N3283" i="1"/>
  <c r="L3281" i="1" l="1"/>
  <c r="O3281" i="1" s="1"/>
  <c r="E3283" i="1"/>
  <c r="F3283" i="1"/>
  <c r="G3281" i="1"/>
  <c r="N3284" i="1"/>
  <c r="I3285" i="1"/>
  <c r="J3284" i="1"/>
  <c r="K3284" i="1" s="1"/>
  <c r="M3284" i="1"/>
  <c r="U3283" i="1"/>
  <c r="W3283" i="1" s="1"/>
  <c r="D3282" i="1"/>
  <c r="L3282" i="1" l="1"/>
  <c r="O3282" i="1" s="1"/>
  <c r="F3284" i="1"/>
  <c r="E3284" i="1"/>
  <c r="D3283" i="1"/>
  <c r="M3285" i="1"/>
  <c r="I3286" i="1"/>
  <c r="J3285" i="1"/>
  <c r="K3285" i="1" s="1"/>
  <c r="N3285" i="1"/>
  <c r="U3284" i="1"/>
  <c r="W3284" i="1" s="1"/>
  <c r="G3282" i="1"/>
  <c r="L3283" i="1" l="1"/>
  <c r="O3283" i="1" s="1"/>
  <c r="E3285" i="1"/>
  <c r="F3285" i="1"/>
  <c r="G3283" i="1"/>
  <c r="U3285" i="1"/>
  <c r="W3285" i="1" s="1"/>
  <c r="D3284" i="1"/>
  <c r="N3286" i="1"/>
  <c r="J3286" i="1"/>
  <c r="K3286" i="1" s="1"/>
  <c r="I3287" i="1"/>
  <c r="M3286" i="1"/>
  <c r="L3284" i="1" l="1"/>
  <c r="O3284" i="1" s="1"/>
  <c r="F3286" i="1"/>
  <c r="E3286" i="1"/>
  <c r="G3284" i="1"/>
  <c r="M3287" i="1"/>
  <c r="I3288" i="1"/>
  <c r="J3287" i="1"/>
  <c r="K3287" i="1" s="1"/>
  <c r="N3287" i="1"/>
  <c r="U3286" i="1"/>
  <c r="W3286" i="1" s="1"/>
  <c r="D3285" i="1"/>
  <c r="L3285" i="1" l="1"/>
  <c r="O3285" i="1" s="1"/>
  <c r="E3287" i="1"/>
  <c r="F3287" i="1"/>
  <c r="D3286" i="1"/>
  <c r="N3288" i="1"/>
  <c r="I3289" i="1"/>
  <c r="J3288" i="1"/>
  <c r="K3288" i="1" s="1"/>
  <c r="M3288" i="1"/>
  <c r="U3287" i="1"/>
  <c r="W3287" i="1" s="1"/>
  <c r="G3285" i="1"/>
  <c r="L3286" i="1" l="1"/>
  <c r="O3286" i="1" s="1"/>
  <c r="F3288" i="1"/>
  <c r="E3288" i="1"/>
  <c r="G3286" i="1"/>
  <c r="U3288" i="1"/>
  <c r="W3288" i="1" s="1"/>
  <c r="D3287" i="1"/>
  <c r="I3290" i="1"/>
  <c r="N3289" i="1"/>
  <c r="M3289" i="1"/>
  <c r="J3289" i="1"/>
  <c r="K3289" i="1" s="1"/>
  <c r="L3287" i="1" l="1"/>
  <c r="O3287" i="1" s="1"/>
  <c r="E3289" i="1"/>
  <c r="F3289" i="1"/>
  <c r="G3287" i="1"/>
  <c r="N3290" i="1"/>
  <c r="J3290" i="1"/>
  <c r="K3290" i="1" s="1"/>
  <c r="I3291" i="1"/>
  <c r="M3290" i="1"/>
  <c r="U3289" i="1"/>
  <c r="W3289" i="1" s="1"/>
  <c r="D3288" i="1"/>
  <c r="L3288" i="1" l="1"/>
  <c r="O3288" i="1" s="1"/>
  <c r="F3290" i="1"/>
  <c r="E3290" i="1"/>
  <c r="D3289" i="1"/>
  <c r="U3290" i="1"/>
  <c r="W3290" i="1" s="1"/>
  <c r="I3292" i="1"/>
  <c r="N3291" i="1"/>
  <c r="M3291" i="1"/>
  <c r="J3291" i="1"/>
  <c r="K3291" i="1" s="1"/>
  <c r="G3288" i="1"/>
  <c r="L3289" i="1" l="1"/>
  <c r="O3289" i="1" s="1"/>
  <c r="G3289" i="1"/>
  <c r="E3291" i="1"/>
  <c r="F3291" i="1"/>
  <c r="J3292" i="1"/>
  <c r="K3292" i="1" s="1"/>
  <c r="I3293" i="1"/>
  <c r="M3292" i="1"/>
  <c r="N3292" i="1"/>
  <c r="D3290" i="1"/>
  <c r="U3291" i="1"/>
  <c r="W3291" i="1" s="1"/>
  <c r="L3290" i="1" l="1"/>
  <c r="O3290" i="1" s="1"/>
  <c r="N3293" i="1"/>
  <c r="F3292" i="1"/>
  <c r="E3292" i="1"/>
  <c r="G3290" i="1"/>
  <c r="D3291" i="1"/>
  <c r="I3294" i="1"/>
  <c r="J3293" i="1"/>
  <c r="K3293" i="1" s="1"/>
  <c r="M3293" i="1"/>
  <c r="U3292" i="1"/>
  <c r="W3292" i="1" s="1"/>
  <c r="N3294" i="1" l="1"/>
  <c r="L3291" i="1"/>
  <c r="O3291" i="1" s="1"/>
  <c r="M3294" i="1"/>
  <c r="E3293" i="1"/>
  <c r="F3293" i="1"/>
  <c r="G3291" i="1"/>
  <c r="D3292" i="1"/>
  <c r="L3292" i="1" s="1"/>
  <c r="U3293" i="1"/>
  <c r="W3293" i="1" s="1"/>
  <c r="I3295" i="1"/>
  <c r="J3294" i="1"/>
  <c r="K3294" i="1" s="1"/>
  <c r="O3292" i="1" l="1"/>
  <c r="F3294" i="1"/>
  <c r="E3294" i="1"/>
  <c r="G3292" i="1"/>
  <c r="I3296" i="1"/>
  <c r="J3295" i="1"/>
  <c r="K3295" i="1" s="1"/>
  <c r="M3295" i="1"/>
  <c r="N3295" i="1"/>
  <c r="U3294" i="1"/>
  <c r="W3294" i="1" s="1"/>
  <c r="D3293" i="1"/>
  <c r="L3293" i="1" l="1"/>
  <c r="O3293" i="1" s="1"/>
  <c r="E3295" i="1"/>
  <c r="F3295" i="1"/>
  <c r="D3294" i="1"/>
  <c r="U3295" i="1"/>
  <c r="W3295" i="1" s="1"/>
  <c r="G3293" i="1"/>
  <c r="J3296" i="1"/>
  <c r="K3296" i="1" s="1"/>
  <c r="U3296" i="1" s="1"/>
  <c r="W3296" i="1" s="1"/>
  <c r="I3297" i="1"/>
  <c r="L3294" i="1" l="1"/>
  <c r="O3294" i="1" s="1"/>
  <c r="F3296" i="1"/>
  <c r="E3296" i="1"/>
  <c r="G3294" i="1"/>
  <c r="J3297" i="1"/>
  <c r="K3297" i="1" s="1"/>
  <c r="I3298" i="1"/>
  <c r="D3295" i="1"/>
  <c r="L3295" i="1" s="1"/>
  <c r="G3295" i="1" l="1"/>
  <c r="E3297" i="1"/>
  <c r="F3297" i="1"/>
  <c r="J3298" i="1"/>
  <c r="K3298" i="1" s="1"/>
  <c r="I3299" i="1"/>
  <c r="U3297" i="1"/>
  <c r="W3297" i="1" s="1"/>
  <c r="D3296" i="1"/>
  <c r="L3296" i="1" s="1"/>
  <c r="O3295" i="1"/>
  <c r="M3296" i="1"/>
  <c r="F3298" i="1" l="1"/>
  <c r="E3298" i="1"/>
  <c r="G3296" i="1"/>
  <c r="S3295" i="1"/>
  <c r="D3297" i="1"/>
  <c r="L3297" i="1" s="1"/>
  <c r="M3297" i="1"/>
  <c r="N3296" i="1"/>
  <c r="N3297" i="1" s="1"/>
  <c r="J3299" i="1"/>
  <c r="K3299" i="1" s="1"/>
  <c r="I3300" i="1"/>
  <c r="U3298" i="1"/>
  <c r="W3298" i="1" s="1"/>
  <c r="M3298" i="1" l="1"/>
  <c r="M3299" i="1" s="1"/>
  <c r="M3300" i="1" s="1"/>
  <c r="E3299" i="1"/>
  <c r="F3299" i="1"/>
  <c r="G3297" i="1"/>
  <c r="Y3295" i="1"/>
  <c r="U3299" i="1"/>
  <c r="W3299" i="1" s="1"/>
  <c r="D3298" i="1"/>
  <c r="L3298" i="1" s="1"/>
  <c r="O3297" i="1"/>
  <c r="O3296" i="1"/>
  <c r="J3300" i="1"/>
  <c r="K3300" i="1" s="1"/>
  <c r="I3301" i="1"/>
  <c r="N3298" i="1" l="1"/>
  <c r="N3299" i="1" s="1"/>
  <c r="N3300" i="1" s="1"/>
  <c r="N3301" i="1" s="1"/>
  <c r="M3301" i="1"/>
  <c r="F3300" i="1"/>
  <c r="E3300" i="1"/>
  <c r="G3298" i="1"/>
  <c r="S3296" i="1"/>
  <c r="J3301" i="1"/>
  <c r="K3301" i="1" s="1"/>
  <c r="I3302" i="1"/>
  <c r="U3300" i="1"/>
  <c r="W3300" i="1" s="1"/>
  <c r="D3299" i="1"/>
  <c r="O3298" i="1" l="1"/>
  <c r="L3299" i="1"/>
  <c r="O3299" i="1" s="1"/>
  <c r="E3301" i="1"/>
  <c r="F3301" i="1"/>
  <c r="Y3296" i="1"/>
  <c r="D3300" i="1"/>
  <c r="L3300" i="1" s="1"/>
  <c r="J3302" i="1"/>
  <c r="K3302" i="1" s="1"/>
  <c r="I3303" i="1"/>
  <c r="U3301" i="1"/>
  <c r="W3301" i="1" s="1"/>
  <c r="N3302" i="1"/>
  <c r="G3299" i="1"/>
  <c r="M3302" i="1"/>
  <c r="O3300" i="1" l="1"/>
  <c r="N3303" i="1"/>
  <c r="F3302" i="1"/>
  <c r="E3302" i="1"/>
  <c r="G3300" i="1"/>
  <c r="D3301" i="1"/>
  <c r="I3304" i="1"/>
  <c r="J3303" i="1"/>
  <c r="K3303" i="1" s="1"/>
  <c r="U3302" i="1"/>
  <c r="W3302" i="1" s="1"/>
  <c r="M3303" i="1"/>
  <c r="L3301" i="1" l="1"/>
  <c r="O3301" i="1" s="1"/>
  <c r="E3303" i="1"/>
  <c r="F3303" i="1"/>
  <c r="G3301" i="1"/>
  <c r="M3304" i="1"/>
  <c r="U3303" i="1"/>
  <c r="W3303" i="1" s="1"/>
  <c r="D3302" i="1"/>
  <c r="L3302" i="1" s="1"/>
  <c r="J3304" i="1"/>
  <c r="K3304" i="1" s="1"/>
  <c r="I3305" i="1"/>
  <c r="N3304" i="1"/>
  <c r="O3302" i="1" l="1"/>
  <c r="F3304" i="1"/>
  <c r="E3304" i="1"/>
  <c r="N3305" i="1"/>
  <c r="G3302" i="1"/>
  <c r="U3304" i="1"/>
  <c r="W3304" i="1" s="1"/>
  <c r="D3303" i="1"/>
  <c r="I3306" i="1"/>
  <c r="J3305" i="1"/>
  <c r="K3305" i="1" s="1"/>
  <c r="M3305" i="1"/>
  <c r="L3303" i="1" l="1"/>
  <c r="O3303" i="1" s="1"/>
  <c r="E3305" i="1"/>
  <c r="F3305" i="1"/>
  <c r="G3303" i="1"/>
  <c r="U3305" i="1"/>
  <c r="W3305" i="1" s="1"/>
  <c r="M3306" i="1"/>
  <c r="J3306" i="1"/>
  <c r="K3306" i="1" s="1"/>
  <c r="N3306" i="1"/>
  <c r="I3307" i="1"/>
  <c r="D3304" i="1"/>
  <c r="L3304" i="1" l="1"/>
  <c r="O3304" i="1" s="1"/>
  <c r="F3306" i="1"/>
  <c r="E3306" i="1"/>
  <c r="U3306" i="1"/>
  <c r="W3306" i="1" s="1"/>
  <c r="J3307" i="1"/>
  <c r="K3307" i="1" s="1"/>
  <c r="I3308" i="1"/>
  <c r="M3307" i="1"/>
  <c r="N3307" i="1"/>
  <c r="G3304" i="1"/>
  <c r="D3305" i="1"/>
  <c r="L3305" i="1" l="1"/>
  <c r="O3305" i="1" s="1"/>
  <c r="E3307" i="1"/>
  <c r="F3307" i="1"/>
  <c r="J3308" i="1"/>
  <c r="K3308" i="1" s="1"/>
  <c r="N3308" i="1"/>
  <c r="I3309" i="1"/>
  <c r="M3308" i="1"/>
  <c r="D3306" i="1"/>
  <c r="U3307" i="1"/>
  <c r="W3307" i="1" s="1"/>
  <c r="G3305" i="1"/>
  <c r="L3306" i="1" l="1"/>
  <c r="O3306" i="1" s="1"/>
  <c r="F3308" i="1"/>
  <c r="E3308" i="1"/>
  <c r="G3306" i="1"/>
  <c r="D3307" i="1"/>
  <c r="N3309" i="1"/>
  <c r="M3309" i="1"/>
  <c r="J3309" i="1"/>
  <c r="K3309" i="1" s="1"/>
  <c r="I3310" i="1"/>
  <c r="U3308" i="1"/>
  <c r="W3308" i="1" s="1"/>
  <c r="L3307" i="1" l="1"/>
  <c r="O3307" i="1" s="1"/>
  <c r="G3307" i="1"/>
  <c r="E3309" i="1"/>
  <c r="F3309" i="1"/>
  <c r="D3308" i="1"/>
  <c r="L3308" i="1" s="1"/>
  <c r="I3311" i="1"/>
  <c r="M3310" i="1"/>
  <c r="N3310" i="1"/>
  <c r="J3310" i="1"/>
  <c r="K3310" i="1" s="1"/>
  <c r="U3309" i="1"/>
  <c r="W3309" i="1" s="1"/>
  <c r="O3308" i="1" l="1"/>
  <c r="F3310" i="1"/>
  <c r="E3310" i="1"/>
  <c r="G3308" i="1"/>
  <c r="D3309" i="1"/>
  <c r="M3311" i="1"/>
  <c r="I3312" i="1"/>
  <c r="J3311" i="1"/>
  <c r="K3311" i="1" s="1"/>
  <c r="N3311" i="1"/>
  <c r="U3310" i="1"/>
  <c r="W3310" i="1" s="1"/>
  <c r="L3309" i="1" l="1"/>
  <c r="O3309" i="1" s="1"/>
  <c r="E3311" i="1"/>
  <c r="F3311" i="1"/>
  <c r="G3309" i="1"/>
  <c r="U3311" i="1"/>
  <c r="W3311" i="1" s="1"/>
  <c r="N3312" i="1"/>
  <c r="M3312" i="1"/>
  <c r="J3312" i="1"/>
  <c r="K3312" i="1" s="1"/>
  <c r="I3313" i="1"/>
  <c r="D3310" i="1"/>
  <c r="L3310" i="1" l="1"/>
  <c r="O3310" i="1" s="1"/>
  <c r="F3312" i="1"/>
  <c r="E3312" i="1"/>
  <c r="U3312" i="1"/>
  <c r="W3312" i="1" s="1"/>
  <c r="D3311" i="1"/>
  <c r="M3313" i="1"/>
  <c r="J3313" i="1"/>
  <c r="K3313" i="1" s="1"/>
  <c r="I3314" i="1"/>
  <c r="N3313" i="1"/>
  <c r="G3310" i="1"/>
  <c r="L3311" i="1" l="1"/>
  <c r="O3311" i="1" s="1"/>
  <c r="E3313" i="1"/>
  <c r="F3313" i="1"/>
  <c r="N3314" i="1"/>
  <c r="J3314" i="1"/>
  <c r="K3314" i="1" s="1"/>
  <c r="M3314" i="1"/>
  <c r="I3315" i="1"/>
  <c r="U3313" i="1"/>
  <c r="W3313" i="1" s="1"/>
  <c r="G3311" i="1"/>
  <c r="D3312" i="1"/>
  <c r="L3312" i="1" l="1"/>
  <c r="O3312" i="1" s="1"/>
  <c r="F3314" i="1"/>
  <c r="E3314" i="1"/>
  <c r="G3312" i="1"/>
  <c r="M3315" i="1"/>
  <c r="J3315" i="1"/>
  <c r="K3315" i="1" s="1"/>
  <c r="I3316" i="1"/>
  <c r="N3315" i="1"/>
  <c r="D3313" i="1"/>
  <c r="L3313" i="1" s="1"/>
  <c r="U3314" i="1"/>
  <c r="W3314" i="1" s="1"/>
  <c r="O3313" i="1" l="1"/>
  <c r="E3315" i="1"/>
  <c r="F3315" i="1"/>
  <c r="U3315" i="1"/>
  <c r="W3315" i="1" s="1"/>
  <c r="G3313" i="1"/>
  <c r="N3316" i="1"/>
  <c r="J3316" i="1"/>
  <c r="K3316" i="1" s="1"/>
  <c r="I3317" i="1"/>
  <c r="M3316" i="1"/>
  <c r="D3314" i="1"/>
  <c r="L3314" i="1" l="1"/>
  <c r="O3314" i="1" s="1"/>
  <c r="F3316" i="1"/>
  <c r="E3316" i="1"/>
  <c r="G3314" i="1"/>
  <c r="U3316" i="1"/>
  <c r="W3316" i="1" s="1"/>
  <c r="J3317" i="1"/>
  <c r="K3317" i="1" s="1"/>
  <c r="M3317" i="1"/>
  <c r="I3318" i="1"/>
  <c r="N3317" i="1"/>
  <c r="D3315" i="1"/>
  <c r="L3315" i="1" l="1"/>
  <c r="O3315" i="1" s="1"/>
  <c r="E3317" i="1"/>
  <c r="F3317" i="1"/>
  <c r="N3318" i="1"/>
  <c r="I3319" i="1"/>
  <c r="J3318" i="1"/>
  <c r="K3318" i="1" s="1"/>
  <c r="M3318" i="1"/>
  <c r="U3317" i="1"/>
  <c r="W3317" i="1" s="1"/>
  <c r="G3315" i="1"/>
  <c r="D3316" i="1"/>
  <c r="L3316" i="1" l="1"/>
  <c r="O3316" i="1" s="1"/>
  <c r="F3318" i="1"/>
  <c r="E3318" i="1"/>
  <c r="G3316" i="1"/>
  <c r="D3317" i="1"/>
  <c r="U3318" i="1"/>
  <c r="W3318" i="1" s="1"/>
  <c r="I3320" i="1"/>
  <c r="M3319" i="1"/>
  <c r="N3319" i="1"/>
  <c r="J3319" i="1"/>
  <c r="K3319" i="1" s="1"/>
  <c r="L3317" i="1" l="1"/>
  <c r="O3317" i="1" s="1"/>
  <c r="G3317" i="1"/>
  <c r="E3319" i="1"/>
  <c r="F3319" i="1"/>
  <c r="N3320" i="1"/>
  <c r="I3321" i="1"/>
  <c r="J3320" i="1"/>
  <c r="K3320" i="1" s="1"/>
  <c r="M3320" i="1"/>
  <c r="D3318" i="1"/>
  <c r="U3319" i="1"/>
  <c r="W3319" i="1" s="1"/>
  <c r="L3318" i="1" l="1"/>
  <c r="O3318" i="1" s="1"/>
  <c r="F3320" i="1"/>
  <c r="E3320" i="1"/>
  <c r="G3318" i="1"/>
  <c r="U3320" i="1"/>
  <c r="W3320" i="1" s="1"/>
  <c r="N3321" i="1"/>
  <c r="J3321" i="1"/>
  <c r="K3321" i="1" s="1"/>
  <c r="M3321" i="1"/>
  <c r="I3322" i="1"/>
  <c r="D3319" i="1"/>
  <c r="L3319" i="1" l="1"/>
  <c r="O3319" i="1" s="1"/>
  <c r="E3321" i="1"/>
  <c r="F3321" i="1"/>
  <c r="J3322" i="1"/>
  <c r="K3322" i="1" s="1"/>
  <c r="I3323" i="1"/>
  <c r="M3322" i="1"/>
  <c r="N3322" i="1"/>
  <c r="U3321" i="1"/>
  <c r="W3321" i="1" s="1"/>
  <c r="D3320" i="1"/>
  <c r="G3319" i="1"/>
  <c r="L3320" i="1" l="1"/>
  <c r="O3320" i="1" s="1"/>
  <c r="N3323" i="1"/>
  <c r="F3322" i="1"/>
  <c r="E3322" i="1"/>
  <c r="G3320" i="1"/>
  <c r="D3321" i="1"/>
  <c r="J3323" i="1"/>
  <c r="K3323" i="1" s="1"/>
  <c r="I3324" i="1"/>
  <c r="M3323" i="1"/>
  <c r="U3322" i="1"/>
  <c r="W3322" i="1" s="1"/>
  <c r="L3321" i="1" l="1"/>
  <c r="O3321" i="1" s="1"/>
  <c r="M3324" i="1"/>
  <c r="E3323" i="1"/>
  <c r="F3323" i="1"/>
  <c r="G3321" i="1"/>
  <c r="J3324" i="1"/>
  <c r="K3324" i="1" s="1"/>
  <c r="I3325" i="1"/>
  <c r="U3323" i="1"/>
  <c r="W3323" i="1" s="1"/>
  <c r="N3324" i="1"/>
  <c r="D3322" i="1"/>
  <c r="L3322" i="1" l="1"/>
  <c r="O3322" i="1" s="1"/>
  <c r="F3324" i="1"/>
  <c r="E3324" i="1"/>
  <c r="G3322" i="1"/>
  <c r="D3323" i="1"/>
  <c r="I3326" i="1"/>
  <c r="J3325" i="1"/>
  <c r="K3325" i="1" s="1"/>
  <c r="N3325" i="1"/>
  <c r="M3325" i="1"/>
  <c r="U3324" i="1"/>
  <c r="W3324" i="1" s="1"/>
  <c r="L3323" i="1" l="1"/>
  <c r="O3323" i="1" s="1"/>
  <c r="E3325" i="1"/>
  <c r="F3325" i="1"/>
  <c r="G3323" i="1"/>
  <c r="D3324" i="1"/>
  <c r="U3325" i="1"/>
  <c r="W3325" i="1" s="1"/>
  <c r="I3327" i="1"/>
  <c r="J3326" i="1"/>
  <c r="K3326" i="1" s="1"/>
  <c r="U3326" i="1" s="1"/>
  <c r="W3326" i="1" s="1"/>
  <c r="L3324" i="1" l="1"/>
  <c r="O3324" i="1" s="1"/>
  <c r="F3326" i="1"/>
  <c r="E3326" i="1"/>
  <c r="G3324" i="1"/>
  <c r="J3327" i="1"/>
  <c r="K3327" i="1" s="1"/>
  <c r="I3328" i="1"/>
  <c r="D3325" i="1"/>
  <c r="L3325" i="1" s="1"/>
  <c r="F3327" i="1" l="1"/>
  <c r="E3327" i="1"/>
  <c r="O3325" i="1"/>
  <c r="M3326" i="1"/>
  <c r="D3326" i="1"/>
  <c r="L3326" i="1" s="1"/>
  <c r="G3325" i="1"/>
  <c r="J3328" i="1"/>
  <c r="K3328" i="1" s="1"/>
  <c r="U3327" i="1"/>
  <c r="W3327" i="1" s="1"/>
  <c r="F3328" i="1" l="1"/>
  <c r="E3328" i="1"/>
  <c r="S3325" i="1"/>
  <c r="G3326" i="1"/>
  <c r="M3327" i="1"/>
  <c r="M3328" i="1" s="1"/>
  <c r="N3326" i="1"/>
  <c r="N3327" i="1" s="1"/>
  <c r="N3328" i="1" s="1"/>
  <c r="U3328" i="1"/>
  <c r="W3328" i="1" s="1"/>
  <c r="D3327" i="1"/>
  <c r="L3327" i="1" s="1"/>
  <c r="Y3325" i="1" l="1"/>
  <c r="O3326" i="1"/>
  <c r="G3327" i="1"/>
  <c r="O3327" i="1"/>
  <c r="D3328" i="1"/>
  <c r="L3328" i="1" l="1"/>
  <c r="O3328" i="1" s="1"/>
  <c r="S3326" i="1"/>
  <c r="G3328" i="1"/>
  <c r="Y3326" i="1" l="1"/>
  <c r="C70" i="1" l="1"/>
  <c r="C71" i="1" s="1"/>
  <c r="C72" i="1" s="1"/>
  <c r="C73" i="1" s="1"/>
  <c r="P73" i="1" s="1"/>
  <c r="R73" i="1" s="1"/>
  <c r="Y3146" i="1"/>
  <c r="S3146" i="1"/>
  <c r="Y3117" i="1"/>
  <c r="Y3115" i="1"/>
  <c r="S2779" i="1"/>
  <c r="Y2752" i="1"/>
  <c r="Y2749" i="1"/>
  <c r="S2720" i="1"/>
  <c r="Y2567" i="1"/>
  <c r="Y2509" i="1"/>
  <c r="Y2476" i="1"/>
  <c r="S2447" i="1"/>
  <c r="Y2415" i="1"/>
  <c r="Y2356" i="1"/>
  <c r="Y2263" i="1"/>
  <c r="S2202" i="1"/>
  <c r="Y2142" i="1"/>
  <c r="Y2082" i="1"/>
  <c r="Y2050" i="1"/>
  <c r="Y2024" i="1"/>
  <c r="Y1992" i="1"/>
  <c r="Y1989" i="1"/>
  <c r="Y1958" i="1"/>
  <c r="S1929" i="1"/>
  <c r="Y1897" i="1"/>
  <c r="Y1838" i="1"/>
  <c r="Y1777" i="1"/>
  <c r="Y1716" i="1"/>
  <c r="Y1685" i="1"/>
  <c r="Y1656" i="1"/>
  <c r="Y1625" i="1"/>
  <c r="Y1532" i="1"/>
  <c r="Y1440" i="1"/>
  <c r="Y1352" i="1"/>
  <c r="Y1292" i="1"/>
  <c r="Y1261" i="1"/>
  <c r="Y1106" i="1"/>
  <c r="Y988" i="1"/>
  <c r="Y925" i="1"/>
  <c r="Y865" i="1"/>
  <c r="Y863" i="1"/>
  <c r="Y834" i="1"/>
  <c r="Y771" i="1"/>
  <c r="S769" i="1"/>
  <c r="Y770" i="1"/>
  <c r="Y743" i="1"/>
  <c r="S739" i="1"/>
  <c r="Y711" i="1"/>
  <c r="S708" i="1"/>
  <c r="Y683" i="1"/>
  <c r="Y650" i="1"/>
  <c r="S588" i="1"/>
  <c r="Y558" i="1"/>
  <c r="S557" i="1"/>
  <c r="Y529" i="1"/>
  <c r="S529" i="1"/>
  <c r="S496" i="1"/>
  <c r="Y497" i="1"/>
  <c r="Y438" i="1"/>
  <c r="Y436" i="1"/>
  <c r="S435" i="1"/>
  <c r="Y407" i="1"/>
  <c r="S404" i="1"/>
  <c r="Y405" i="1"/>
  <c r="Y376" i="1"/>
  <c r="Y374" i="1"/>
  <c r="S374" i="1"/>
  <c r="Y347" i="1"/>
  <c r="Y345" i="1"/>
  <c r="Y342" i="1"/>
  <c r="S342" i="1"/>
  <c r="Y319" i="1"/>
  <c r="Y318" i="1"/>
  <c r="Y316" i="1"/>
  <c r="Y312" i="1"/>
  <c r="S312" i="1"/>
  <c r="Y288" i="1"/>
  <c r="Y285" i="1"/>
  <c r="Y286" i="1"/>
  <c r="Y283" i="1"/>
  <c r="S283" i="1"/>
  <c r="Y256" i="1"/>
  <c r="Y224" i="1"/>
  <c r="Y222" i="1"/>
  <c r="S222" i="1"/>
  <c r="Y193" i="1"/>
  <c r="Y192" i="1"/>
  <c r="S192" i="1"/>
  <c r="Y165" i="1"/>
  <c r="Y161" i="1"/>
  <c r="S161" i="1"/>
  <c r="Y132" i="1"/>
  <c r="Y130" i="1"/>
  <c r="S130" i="1"/>
  <c r="Y103" i="1"/>
  <c r="Y101" i="1"/>
  <c r="S101" i="1"/>
  <c r="X73" i="1" l="1"/>
  <c r="Y73" i="1" s="1"/>
  <c r="P71" i="1"/>
  <c r="X71" i="1" s="1"/>
  <c r="P70" i="1"/>
  <c r="X70" i="1" s="1"/>
  <c r="P72" i="1"/>
  <c r="X72" i="1" s="1"/>
  <c r="B72" i="1" s="1"/>
  <c r="AI13" i="1"/>
  <c r="AH13" i="1" s="1"/>
  <c r="B73" i="1" l="1"/>
  <c r="B71" i="1"/>
  <c r="AE13" i="1"/>
  <c r="AJ13" i="1"/>
  <c r="B70" i="1"/>
  <c r="C74" i="1" l="1"/>
  <c r="AG14" i="1"/>
  <c r="C75" i="1" l="1"/>
  <c r="P74" i="1"/>
  <c r="X74" i="1" l="1"/>
  <c r="B74" i="1" s="1"/>
  <c r="P75" i="1"/>
  <c r="X75" i="1" s="1"/>
  <c r="B75" i="1" s="1"/>
  <c r="C76" i="1"/>
  <c r="P76" i="1" l="1"/>
  <c r="X76" i="1" s="1"/>
  <c r="B76" i="1" s="1"/>
  <c r="C77" i="1"/>
  <c r="P77" i="1" l="1"/>
  <c r="X77" i="1" s="1"/>
  <c r="B77" i="1" s="1"/>
  <c r="C78" i="1"/>
  <c r="C79" i="1" l="1"/>
  <c r="P78" i="1"/>
  <c r="X78" i="1" s="1"/>
  <c r="B78" i="1" s="1"/>
  <c r="P79" i="1" l="1"/>
  <c r="X79" i="1" s="1"/>
  <c r="B79" i="1" s="1"/>
  <c r="C80" i="1"/>
  <c r="C81" i="1" l="1"/>
  <c r="P80" i="1"/>
  <c r="X80" i="1" s="1"/>
  <c r="B80" i="1" s="1"/>
  <c r="C82" i="1" l="1"/>
  <c r="P81" i="1"/>
  <c r="X81" i="1" s="1"/>
  <c r="B81" i="1" s="1"/>
  <c r="P82" i="1" l="1"/>
  <c r="X82" i="1" s="1"/>
  <c r="B82" i="1" s="1"/>
  <c r="C83" i="1"/>
  <c r="C84" i="1" l="1"/>
  <c r="P83" i="1"/>
  <c r="X83" i="1" s="1"/>
  <c r="B83" i="1" s="1"/>
  <c r="P84" i="1" l="1"/>
  <c r="X84" i="1" s="1"/>
  <c r="B84" i="1" s="1"/>
  <c r="C85" i="1"/>
  <c r="P85" i="1" l="1"/>
  <c r="X85" i="1" s="1"/>
  <c r="B85" i="1" s="1"/>
  <c r="C86" i="1"/>
  <c r="P86" i="1" l="1"/>
  <c r="X86" i="1" s="1"/>
  <c r="B86" i="1" s="1"/>
  <c r="C87" i="1"/>
  <c r="P87" i="1" l="1"/>
  <c r="X87" i="1" s="1"/>
  <c r="B87" i="1" s="1"/>
  <c r="C88" i="1"/>
  <c r="C89" i="1" l="1"/>
  <c r="P88" i="1"/>
  <c r="X88" i="1" s="1"/>
  <c r="B88" i="1" s="1"/>
  <c r="C90" i="1" l="1"/>
  <c r="P89" i="1"/>
  <c r="X89" i="1" s="1"/>
  <c r="B89" i="1" s="1"/>
  <c r="C91" i="1" l="1"/>
  <c r="P90" i="1"/>
  <c r="X90" i="1" s="1"/>
  <c r="B90" i="1" s="1"/>
  <c r="P91" i="1" l="1"/>
  <c r="C92" i="1"/>
  <c r="C93" i="1" l="1"/>
  <c r="P92" i="1"/>
  <c r="X92" i="1" s="1"/>
  <c r="B92" i="1" s="1"/>
  <c r="X91" i="1"/>
  <c r="B91" i="1" s="1"/>
  <c r="C94" i="1" l="1"/>
  <c r="P93" i="1"/>
  <c r="X93" i="1" s="1"/>
  <c r="B93" i="1" s="1"/>
  <c r="C95" i="1" l="1"/>
  <c r="P94" i="1"/>
  <c r="X94" i="1" s="1"/>
  <c r="B94" i="1" s="1"/>
  <c r="P95" i="1" l="1"/>
  <c r="X95" i="1" s="1"/>
  <c r="B95" i="1" s="1"/>
  <c r="C96" i="1"/>
  <c r="P96" i="1" l="1"/>
  <c r="X96" i="1" s="1"/>
  <c r="B96" i="1" s="1"/>
  <c r="C97" i="1"/>
  <c r="C98" i="1" l="1"/>
  <c r="P97" i="1"/>
  <c r="X97" i="1" s="1"/>
  <c r="B97" i="1" s="1"/>
  <c r="C99" i="1" l="1"/>
  <c r="P98" i="1"/>
  <c r="X98" i="1" l="1"/>
  <c r="B98" i="1" s="1"/>
  <c r="P99" i="1"/>
  <c r="X99" i="1" s="1"/>
  <c r="B99" i="1" s="1"/>
  <c r="C100" i="1"/>
  <c r="C101" i="1" l="1"/>
  <c r="P100" i="1"/>
  <c r="X100" i="1" s="1"/>
  <c r="B100" i="1" s="1"/>
  <c r="C102" i="1" l="1"/>
  <c r="P102" i="1" s="1"/>
  <c r="P101" i="1"/>
  <c r="X101" i="1" s="1"/>
  <c r="B101" i="1" s="1"/>
  <c r="R102" i="1" l="1"/>
  <c r="X102" i="1"/>
  <c r="AI14" i="1" l="1"/>
  <c r="AH14" i="1" s="1"/>
  <c r="B102" i="1"/>
  <c r="Y102" i="1"/>
  <c r="AJ14" i="1" l="1"/>
  <c r="AE14" i="1"/>
  <c r="AG15" i="1" l="1"/>
  <c r="C103" i="1"/>
  <c r="P103" i="1" l="1"/>
  <c r="C104" i="1"/>
  <c r="X103" i="1" l="1"/>
  <c r="C105" i="1"/>
  <c r="P104" i="1"/>
  <c r="X104" i="1" s="1"/>
  <c r="B104" i="1" s="1"/>
  <c r="B103" i="1" l="1"/>
  <c r="C106" i="1"/>
  <c r="P105" i="1"/>
  <c r="X105" i="1" s="1"/>
  <c r="B105" i="1" s="1"/>
  <c r="P106" i="1" l="1"/>
  <c r="X106" i="1" s="1"/>
  <c r="B106" i="1" s="1"/>
  <c r="C107" i="1"/>
  <c r="C108" i="1" l="1"/>
  <c r="P107" i="1"/>
  <c r="X107" i="1" s="1"/>
  <c r="B107" i="1" s="1"/>
  <c r="P108" i="1" l="1"/>
  <c r="C109" i="1"/>
  <c r="X108" i="1" l="1"/>
  <c r="P109" i="1"/>
  <c r="X109" i="1" s="1"/>
  <c r="B109" i="1" s="1"/>
  <c r="C110" i="1"/>
  <c r="B108" i="1" l="1"/>
  <c r="P110" i="1"/>
  <c r="X110" i="1" s="1"/>
  <c r="B110" i="1" s="1"/>
  <c r="C111" i="1"/>
  <c r="C112" i="1" l="1"/>
  <c r="P111" i="1"/>
  <c r="X111" i="1" s="1"/>
  <c r="B111" i="1" s="1"/>
  <c r="P112" i="1" l="1"/>
  <c r="X112" i="1" s="1"/>
  <c r="B112" i="1" s="1"/>
  <c r="C113" i="1"/>
  <c r="C114" i="1" l="1"/>
  <c r="P113" i="1"/>
  <c r="X113" i="1" s="1"/>
  <c r="B113" i="1" s="1"/>
  <c r="P114" i="1" l="1"/>
  <c r="X114" i="1" s="1"/>
  <c r="B114" i="1" s="1"/>
  <c r="C115" i="1"/>
  <c r="P115" i="1" l="1"/>
  <c r="X115" i="1" s="1"/>
  <c r="B115" i="1" s="1"/>
  <c r="C116" i="1"/>
  <c r="P116" i="1" l="1"/>
  <c r="C117" i="1"/>
  <c r="X116" i="1" l="1"/>
  <c r="C118" i="1"/>
  <c r="P117" i="1"/>
  <c r="X117" i="1" s="1"/>
  <c r="B117" i="1" s="1"/>
  <c r="B116" i="1" l="1"/>
  <c r="C119" i="1"/>
  <c r="P118" i="1"/>
  <c r="X118" i="1" s="1"/>
  <c r="B118" i="1" s="1"/>
  <c r="C120" i="1" l="1"/>
  <c r="P119" i="1"/>
  <c r="X119" i="1" s="1"/>
  <c r="B119" i="1" s="1"/>
  <c r="P120" i="1" l="1"/>
  <c r="X120" i="1" s="1"/>
  <c r="B120" i="1" s="1"/>
  <c r="C121" i="1"/>
  <c r="C122" i="1" l="1"/>
  <c r="P121" i="1"/>
  <c r="X121" i="1" s="1"/>
  <c r="B121" i="1" s="1"/>
  <c r="P122" i="1" l="1"/>
  <c r="C123" i="1"/>
  <c r="X122" i="1" l="1"/>
  <c r="P123" i="1"/>
  <c r="X123" i="1" s="1"/>
  <c r="B123" i="1" s="1"/>
  <c r="C124" i="1"/>
  <c r="B122" i="1" l="1"/>
  <c r="C125" i="1"/>
  <c r="P124" i="1"/>
  <c r="X124" i="1" l="1"/>
  <c r="C126" i="1"/>
  <c r="P125" i="1"/>
  <c r="X125" i="1" s="1"/>
  <c r="B125" i="1" s="1"/>
  <c r="B124" i="1" l="1"/>
  <c r="C127" i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P129" i="1" l="1"/>
  <c r="C130" i="1"/>
  <c r="X129" i="1" l="1"/>
  <c r="P130" i="1"/>
  <c r="X130" i="1" s="1"/>
  <c r="B130" i="1" s="1"/>
  <c r="C131" i="1"/>
  <c r="B129" i="1" l="1"/>
  <c r="C132" i="1"/>
  <c r="P131" i="1"/>
  <c r="X131" i="1" s="1"/>
  <c r="B131" i="1" s="1"/>
  <c r="P132" i="1" l="1"/>
  <c r="X132" i="1" s="1"/>
  <c r="B132" i="1" s="1"/>
  <c r="C133" i="1"/>
  <c r="P133" i="1" s="1"/>
  <c r="R133" i="1" l="1"/>
  <c r="X133" i="1"/>
  <c r="B133" i="1" l="1"/>
  <c r="AI15" i="1"/>
  <c r="AH15" i="1" s="1"/>
  <c r="Y133" i="1"/>
  <c r="AE15" i="1" l="1"/>
  <c r="AJ15" i="1"/>
  <c r="C134" i="1" l="1"/>
  <c r="AG16" i="1"/>
  <c r="C135" i="1" l="1"/>
  <c r="P134" i="1"/>
  <c r="X134" i="1" s="1"/>
  <c r="B134" i="1" s="1"/>
  <c r="C136" i="1" l="1"/>
  <c r="P135" i="1"/>
  <c r="X135" i="1" s="1"/>
  <c r="B135" i="1" s="1"/>
  <c r="P136" i="1" l="1"/>
  <c r="C137" i="1"/>
  <c r="X136" i="1" l="1"/>
  <c r="P137" i="1"/>
  <c r="X137" i="1" s="1"/>
  <c r="B137" i="1" s="1"/>
  <c r="C138" i="1"/>
  <c r="B136" i="1" l="1"/>
  <c r="C139" i="1"/>
  <c r="P138" i="1"/>
  <c r="X138" i="1" s="1"/>
  <c r="B138" i="1" s="1"/>
  <c r="P139" i="1" l="1"/>
  <c r="X139" i="1" s="1"/>
  <c r="B139" i="1" s="1"/>
  <c r="C140" i="1"/>
  <c r="C141" i="1" l="1"/>
  <c r="P140" i="1"/>
  <c r="X140" i="1" s="1"/>
  <c r="B140" i="1" s="1"/>
  <c r="P141" i="1" l="1"/>
  <c r="X141" i="1" s="1"/>
  <c r="B141" i="1" s="1"/>
  <c r="C142" i="1"/>
  <c r="P142" i="1" l="1"/>
  <c r="X142" i="1" s="1"/>
  <c r="B142" i="1" s="1"/>
  <c r="C143" i="1"/>
  <c r="C144" i="1" l="1"/>
  <c r="P143" i="1"/>
  <c r="X143" i="1" l="1"/>
  <c r="P144" i="1"/>
  <c r="X144" i="1" s="1"/>
  <c r="B144" i="1" s="1"/>
  <c r="C145" i="1"/>
  <c r="B143" i="1" l="1"/>
  <c r="C146" i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P149" i="1" l="1"/>
  <c r="X149" i="1" s="1"/>
  <c r="B149" i="1" s="1"/>
  <c r="C150" i="1"/>
  <c r="C151" i="1" l="1"/>
  <c r="P150" i="1"/>
  <c r="X150" i="1" s="1"/>
  <c r="B150" i="1" s="1"/>
  <c r="P151" i="1" l="1"/>
  <c r="X151" i="1" s="1"/>
  <c r="B151" i="1" s="1"/>
  <c r="C152" i="1"/>
  <c r="C153" i="1" l="1"/>
  <c r="P152" i="1"/>
  <c r="X152" i="1" s="1"/>
  <c r="B152" i="1" s="1"/>
  <c r="P153" i="1" l="1"/>
  <c r="C154" i="1"/>
  <c r="X153" i="1" l="1"/>
  <c r="C155" i="1"/>
  <c r="P154" i="1"/>
  <c r="X154" i="1" s="1"/>
  <c r="B154" i="1" s="1"/>
  <c r="B153" i="1" l="1"/>
  <c r="C156" i="1"/>
  <c r="P155" i="1"/>
  <c r="X155" i="1" s="1"/>
  <c r="B155" i="1" s="1"/>
  <c r="P156" i="1" l="1"/>
  <c r="X156" i="1" s="1"/>
  <c r="B156" i="1" s="1"/>
  <c r="C157" i="1"/>
  <c r="P157" i="1" l="1"/>
  <c r="X157" i="1" s="1"/>
  <c r="B157" i="1" s="1"/>
  <c r="C158" i="1"/>
  <c r="P158" i="1" l="1"/>
  <c r="X158" i="1" s="1"/>
  <c r="B158" i="1" s="1"/>
  <c r="C159" i="1"/>
  <c r="C160" i="1" l="1"/>
  <c r="P159" i="1"/>
  <c r="X159" i="1" l="1"/>
  <c r="C161" i="1"/>
  <c r="P160" i="1"/>
  <c r="X160" i="1" s="1"/>
  <c r="B160" i="1" s="1"/>
  <c r="B159" i="1" l="1"/>
  <c r="P161" i="1"/>
  <c r="X161" i="1" s="1"/>
  <c r="B161" i="1" s="1"/>
  <c r="C162" i="1"/>
  <c r="C163" i="1" l="1"/>
  <c r="P162" i="1"/>
  <c r="X162" i="1" s="1"/>
  <c r="B162" i="1" s="1"/>
  <c r="P163" i="1" l="1"/>
  <c r="X163" i="1" s="1"/>
  <c r="B163" i="1" s="1"/>
  <c r="C164" i="1"/>
  <c r="P164" i="1" s="1"/>
  <c r="R164" i="1" l="1"/>
  <c r="X164" i="1"/>
  <c r="B164" i="1" l="1"/>
  <c r="AI16" i="1"/>
  <c r="AH16" i="1" s="1"/>
  <c r="Y164" i="1"/>
  <c r="AE16" i="1" l="1"/>
  <c r="AJ16" i="1"/>
  <c r="AG17" i="1" l="1"/>
  <c r="C165" i="1"/>
  <c r="P165" i="1" l="1"/>
  <c r="C166" i="1"/>
  <c r="X165" i="1" l="1"/>
  <c r="C167" i="1"/>
  <c r="P166" i="1"/>
  <c r="X166" i="1" s="1"/>
  <c r="B166" i="1" s="1"/>
  <c r="B165" i="1" l="1"/>
  <c r="P167" i="1"/>
  <c r="X167" i="1" s="1"/>
  <c r="B167" i="1" s="1"/>
  <c r="C168" i="1"/>
  <c r="P168" i="1" l="1"/>
  <c r="X168" i="1" s="1"/>
  <c r="B168" i="1" s="1"/>
  <c r="C169" i="1"/>
  <c r="P169" i="1" l="1"/>
  <c r="X169" i="1" s="1"/>
  <c r="B169" i="1" s="1"/>
  <c r="C170" i="1"/>
  <c r="P170" i="1" l="1"/>
  <c r="X170" i="1" s="1"/>
  <c r="B170" i="1" s="1"/>
  <c r="C171" i="1"/>
  <c r="P171" i="1" l="1"/>
  <c r="C172" i="1"/>
  <c r="X171" i="1" l="1"/>
  <c r="C173" i="1"/>
  <c r="P172" i="1"/>
  <c r="X172" i="1" s="1"/>
  <c r="B172" i="1" s="1"/>
  <c r="B171" i="1" l="1"/>
  <c r="C174" i="1"/>
  <c r="P173" i="1"/>
  <c r="X173" i="1" s="1"/>
  <c r="B173" i="1" s="1"/>
  <c r="P174" i="1" l="1"/>
  <c r="X174" i="1" s="1"/>
  <c r="B174" i="1" s="1"/>
  <c r="C175" i="1"/>
  <c r="P175" i="1" l="1"/>
  <c r="X175" i="1" s="1"/>
  <c r="B175" i="1" s="1"/>
  <c r="C176" i="1"/>
  <c r="C177" i="1" l="1"/>
  <c r="P176" i="1"/>
  <c r="X176" i="1" s="1"/>
  <c r="B176" i="1" s="1"/>
  <c r="P177" i="1" l="1"/>
  <c r="X177" i="1" s="1"/>
  <c r="B177" i="1" s="1"/>
  <c r="C178" i="1"/>
  <c r="P178" i="1" l="1"/>
  <c r="C179" i="1"/>
  <c r="X178" i="1" l="1"/>
  <c r="P179" i="1"/>
  <c r="X179" i="1" s="1"/>
  <c r="B179" i="1" s="1"/>
  <c r="C180" i="1"/>
  <c r="B178" i="1" l="1"/>
  <c r="C181" i="1"/>
  <c r="P180" i="1"/>
  <c r="X180" i="1" l="1"/>
  <c r="C182" i="1"/>
  <c r="P181" i="1"/>
  <c r="X181" i="1" s="1"/>
  <c r="B181" i="1" s="1"/>
  <c r="B180" i="1" l="1"/>
  <c r="C183" i="1"/>
  <c r="P182" i="1"/>
  <c r="X182" i="1" s="1"/>
  <c r="B182" i="1" s="1"/>
  <c r="C184" i="1" l="1"/>
  <c r="P183" i="1"/>
  <c r="X183" i="1" s="1"/>
  <c r="B183" i="1" s="1"/>
  <c r="P184" i="1" l="1"/>
  <c r="C185" i="1"/>
  <c r="X184" i="1" l="1"/>
  <c r="P185" i="1"/>
  <c r="X185" i="1" s="1"/>
  <c r="B185" i="1" s="1"/>
  <c r="C186" i="1"/>
  <c r="B184" i="1" l="1"/>
  <c r="P186" i="1"/>
  <c r="C187" i="1"/>
  <c r="X186" i="1" l="1"/>
  <c r="C188" i="1"/>
  <c r="P187" i="1"/>
  <c r="X187" i="1" s="1"/>
  <c r="B187" i="1" s="1"/>
  <c r="B186" i="1" l="1"/>
  <c r="C189" i="1"/>
  <c r="P188" i="1"/>
  <c r="X188" i="1" s="1"/>
  <c r="B188" i="1" s="1"/>
  <c r="P189" i="1" l="1"/>
  <c r="X189" i="1" s="1"/>
  <c r="B189" i="1" s="1"/>
  <c r="C190" i="1"/>
  <c r="C191" i="1" l="1"/>
  <c r="P190" i="1"/>
  <c r="X190" i="1" s="1"/>
  <c r="B190" i="1" s="1"/>
  <c r="C192" i="1" l="1"/>
  <c r="P191" i="1"/>
  <c r="X191" i="1" s="1"/>
  <c r="B191" i="1" s="1"/>
  <c r="P192" i="1" l="1"/>
  <c r="C193" i="1"/>
  <c r="X192" i="1" l="1"/>
  <c r="C194" i="1"/>
  <c r="P194" i="1" s="1"/>
  <c r="P193" i="1"/>
  <c r="X193" i="1" s="1"/>
  <c r="B193" i="1" s="1"/>
  <c r="R194" i="1" l="1"/>
  <c r="B192" i="1"/>
  <c r="X194" i="1"/>
  <c r="B194" i="1" l="1"/>
  <c r="AI17" i="1"/>
  <c r="AH17" i="1" s="1"/>
  <c r="Y194" i="1"/>
  <c r="AE17" i="1" l="1"/>
  <c r="AJ17" i="1"/>
  <c r="AG18" i="1" l="1"/>
  <c r="C195" i="1"/>
  <c r="AH18" i="1"/>
  <c r="AE18" i="1" s="1"/>
  <c r="AJ18" i="1" l="1"/>
  <c r="AG19" i="1"/>
  <c r="AH19" i="1"/>
  <c r="AE19" i="1" s="1"/>
  <c r="C228" i="1"/>
  <c r="P195" i="1"/>
  <c r="C196" i="1"/>
  <c r="AJ19" i="1" l="1"/>
  <c r="X195" i="1"/>
  <c r="P196" i="1"/>
  <c r="X196" i="1" s="1"/>
  <c r="B196" i="1" s="1"/>
  <c r="C197" i="1"/>
  <c r="C229" i="1"/>
  <c r="P228" i="1"/>
  <c r="X228" i="1" s="1"/>
  <c r="B228" i="1" s="1"/>
  <c r="AG20" i="1"/>
  <c r="C256" i="1"/>
  <c r="AH20" i="1"/>
  <c r="AE20" i="1" s="1"/>
  <c r="B195" i="1" l="1"/>
  <c r="C257" i="1"/>
  <c r="P256" i="1"/>
  <c r="X256" i="1" s="1"/>
  <c r="B256" i="1" s="1"/>
  <c r="AJ20" i="1"/>
  <c r="C230" i="1"/>
  <c r="P229" i="1"/>
  <c r="X229" i="1" s="1"/>
  <c r="B229" i="1" s="1"/>
  <c r="AH21" i="1"/>
  <c r="AE21" i="1" s="1"/>
  <c r="AG21" i="1"/>
  <c r="C285" i="1"/>
  <c r="P197" i="1"/>
  <c r="X197" i="1" s="1"/>
  <c r="B197" i="1" s="1"/>
  <c r="C198" i="1"/>
  <c r="AJ21" i="1" l="1"/>
  <c r="P285" i="1"/>
  <c r="X285" i="1" s="1"/>
  <c r="B285" i="1" s="1"/>
  <c r="C286" i="1"/>
  <c r="AG22" i="1"/>
  <c r="AH22" i="1"/>
  <c r="AE22" i="1" s="1"/>
  <c r="C315" i="1"/>
  <c r="C231" i="1"/>
  <c r="P230" i="1"/>
  <c r="X230" i="1" s="1"/>
  <c r="B230" i="1" s="1"/>
  <c r="P198" i="1"/>
  <c r="X198" i="1" s="1"/>
  <c r="B198" i="1" s="1"/>
  <c r="C199" i="1"/>
  <c r="P257" i="1"/>
  <c r="X257" i="1" s="1"/>
  <c r="B257" i="1" s="1"/>
  <c r="C258" i="1"/>
  <c r="C232" i="1" l="1"/>
  <c r="P231" i="1"/>
  <c r="X231" i="1" s="1"/>
  <c r="B231" i="1" s="1"/>
  <c r="C316" i="1"/>
  <c r="P315" i="1"/>
  <c r="X315" i="1" s="1"/>
  <c r="B315" i="1" s="1"/>
  <c r="C347" i="1"/>
  <c r="AG23" i="1"/>
  <c r="AH23" i="1"/>
  <c r="AE23" i="1" s="1"/>
  <c r="P258" i="1"/>
  <c r="X258" i="1" s="1"/>
  <c r="B258" i="1" s="1"/>
  <c r="C259" i="1"/>
  <c r="AJ22" i="1"/>
  <c r="P286" i="1"/>
  <c r="X286" i="1" s="1"/>
  <c r="B286" i="1" s="1"/>
  <c r="C287" i="1"/>
  <c r="P199" i="1"/>
  <c r="C200" i="1"/>
  <c r="X199" i="1" l="1"/>
  <c r="AH24" i="1"/>
  <c r="AE24" i="1" s="1"/>
  <c r="C376" i="1"/>
  <c r="AG24" i="1"/>
  <c r="P200" i="1"/>
  <c r="X200" i="1" s="1"/>
  <c r="B200" i="1" s="1"/>
  <c r="C201" i="1"/>
  <c r="AJ23" i="1"/>
  <c r="P347" i="1"/>
  <c r="X347" i="1" s="1"/>
  <c r="B347" i="1" s="1"/>
  <c r="C348" i="1"/>
  <c r="C317" i="1"/>
  <c r="P316" i="1"/>
  <c r="X316" i="1" s="1"/>
  <c r="B316" i="1" s="1"/>
  <c r="P287" i="1"/>
  <c r="X287" i="1" s="1"/>
  <c r="B287" i="1" s="1"/>
  <c r="C288" i="1"/>
  <c r="C260" i="1"/>
  <c r="P259" i="1"/>
  <c r="X259" i="1" s="1"/>
  <c r="B259" i="1" s="1"/>
  <c r="P232" i="1"/>
  <c r="X232" i="1" s="1"/>
  <c r="B232" i="1" s="1"/>
  <c r="C233" i="1"/>
  <c r="AJ24" i="1" l="1"/>
  <c r="B199" i="1"/>
  <c r="C234" i="1"/>
  <c r="P233" i="1"/>
  <c r="X233" i="1" s="1"/>
  <c r="B233" i="1" s="1"/>
  <c r="C349" i="1"/>
  <c r="P348" i="1"/>
  <c r="X348" i="1" s="1"/>
  <c r="B348" i="1" s="1"/>
  <c r="P260" i="1"/>
  <c r="X260" i="1" s="1"/>
  <c r="B260" i="1" s="1"/>
  <c r="C261" i="1"/>
  <c r="C202" i="1"/>
  <c r="P201" i="1"/>
  <c r="X201" i="1" s="1"/>
  <c r="B201" i="1" s="1"/>
  <c r="C289" i="1"/>
  <c r="P288" i="1"/>
  <c r="X288" i="1" s="1"/>
  <c r="B288" i="1" s="1"/>
  <c r="C377" i="1"/>
  <c r="P376" i="1"/>
  <c r="X376" i="1" s="1"/>
  <c r="B376" i="1" s="1"/>
  <c r="P317" i="1"/>
  <c r="X317" i="1" s="1"/>
  <c r="B317" i="1" s="1"/>
  <c r="C318" i="1"/>
  <c r="C407" i="1"/>
  <c r="AG25" i="1"/>
  <c r="AH25" i="1"/>
  <c r="AE25" i="1" s="1"/>
  <c r="AJ25" i="1" l="1"/>
  <c r="C203" i="1"/>
  <c r="P202" i="1"/>
  <c r="X202" i="1" s="1"/>
  <c r="B202" i="1" s="1"/>
  <c r="C319" i="1"/>
  <c r="P318" i="1"/>
  <c r="X318" i="1" s="1"/>
  <c r="B318" i="1" s="1"/>
  <c r="C262" i="1"/>
  <c r="P261" i="1"/>
  <c r="X261" i="1" s="1"/>
  <c r="B261" i="1" s="1"/>
  <c r="P377" i="1"/>
  <c r="X377" i="1" s="1"/>
  <c r="B377" i="1" s="1"/>
  <c r="C378" i="1"/>
  <c r="C350" i="1"/>
  <c r="P349" i="1"/>
  <c r="X349" i="1" s="1"/>
  <c r="B349" i="1" s="1"/>
  <c r="C408" i="1"/>
  <c r="P407" i="1"/>
  <c r="X407" i="1" s="1"/>
  <c r="B407" i="1" s="1"/>
  <c r="AH26" i="1"/>
  <c r="AE26" i="1" s="1"/>
  <c r="AG26" i="1"/>
  <c r="C438" i="1"/>
  <c r="P289" i="1"/>
  <c r="X289" i="1" s="1"/>
  <c r="B289" i="1" s="1"/>
  <c r="C290" i="1"/>
  <c r="C235" i="1"/>
  <c r="P234" i="1"/>
  <c r="X234" i="1" s="1"/>
  <c r="B234" i="1" s="1"/>
  <c r="AJ26" i="1" l="1"/>
  <c r="P378" i="1"/>
  <c r="X378" i="1" s="1"/>
  <c r="B378" i="1" s="1"/>
  <c r="C379" i="1"/>
  <c r="P438" i="1"/>
  <c r="X438" i="1" s="1"/>
  <c r="B438" i="1" s="1"/>
  <c r="C439" i="1"/>
  <c r="AG27" i="1"/>
  <c r="AH27" i="1"/>
  <c r="AE27" i="1" s="1"/>
  <c r="C468" i="1"/>
  <c r="C263" i="1"/>
  <c r="P262" i="1"/>
  <c r="X262" i="1" s="1"/>
  <c r="B262" i="1" s="1"/>
  <c r="P408" i="1"/>
  <c r="X408" i="1" s="1"/>
  <c r="B408" i="1" s="1"/>
  <c r="C409" i="1"/>
  <c r="P319" i="1"/>
  <c r="X319" i="1" s="1"/>
  <c r="B319" i="1" s="1"/>
  <c r="C320" i="1"/>
  <c r="C236" i="1"/>
  <c r="P235" i="1"/>
  <c r="X235" i="1" s="1"/>
  <c r="B235" i="1" s="1"/>
  <c r="P290" i="1"/>
  <c r="X290" i="1" s="1"/>
  <c r="B290" i="1" s="1"/>
  <c r="C291" i="1"/>
  <c r="P350" i="1"/>
  <c r="X350" i="1" s="1"/>
  <c r="B350" i="1" s="1"/>
  <c r="C351" i="1"/>
  <c r="P203" i="1"/>
  <c r="X203" i="1" s="1"/>
  <c r="B203" i="1" s="1"/>
  <c r="C204" i="1"/>
  <c r="AJ27" i="1" l="1"/>
  <c r="P263" i="1"/>
  <c r="X263" i="1" s="1"/>
  <c r="B263" i="1" s="1"/>
  <c r="C264" i="1"/>
  <c r="C469" i="1"/>
  <c r="P468" i="1"/>
  <c r="X468" i="1" s="1"/>
  <c r="B468" i="1" s="1"/>
  <c r="P236" i="1"/>
  <c r="X236" i="1" s="1"/>
  <c r="B236" i="1" s="1"/>
  <c r="C237" i="1"/>
  <c r="AG28" i="1"/>
  <c r="C501" i="1"/>
  <c r="AH28" i="1"/>
  <c r="AE28" i="1" s="1"/>
  <c r="C205" i="1"/>
  <c r="P204" i="1"/>
  <c r="X204" i="1" s="1"/>
  <c r="B204" i="1" s="1"/>
  <c r="P320" i="1"/>
  <c r="X320" i="1" s="1"/>
  <c r="B320" i="1" s="1"/>
  <c r="C321" i="1"/>
  <c r="P439" i="1"/>
  <c r="X439" i="1" s="1"/>
  <c r="B439" i="1" s="1"/>
  <c r="C440" i="1"/>
  <c r="C352" i="1"/>
  <c r="P351" i="1"/>
  <c r="X351" i="1" s="1"/>
  <c r="B351" i="1" s="1"/>
  <c r="C410" i="1"/>
  <c r="P409" i="1"/>
  <c r="X409" i="1" s="1"/>
  <c r="B409" i="1" s="1"/>
  <c r="C380" i="1"/>
  <c r="P379" i="1"/>
  <c r="X379" i="1" s="1"/>
  <c r="B379" i="1" s="1"/>
  <c r="P291" i="1"/>
  <c r="X291" i="1" s="1"/>
  <c r="B291" i="1" s="1"/>
  <c r="C292" i="1"/>
  <c r="AJ28" i="1" l="1"/>
  <c r="C353" i="1"/>
  <c r="P352" i="1"/>
  <c r="X352" i="1" s="1"/>
  <c r="B352" i="1" s="1"/>
  <c r="C502" i="1"/>
  <c r="P501" i="1"/>
  <c r="X501" i="1" s="1"/>
  <c r="B501" i="1" s="1"/>
  <c r="P292" i="1"/>
  <c r="X292" i="1" s="1"/>
  <c r="B292" i="1" s="1"/>
  <c r="C293" i="1"/>
  <c r="C441" i="1"/>
  <c r="P440" i="1"/>
  <c r="X440" i="1" s="1"/>
  <c r="B440" i="1" s="1"/>
  <c r="P237" i="1"/>
  <c r="X237" i="1" s="1"/>
  <c r="B237" i="1" s="1"/>
  <c r="C238" i="1"/>
  <c r="P321" i="1"/>
  <c r="X321" i="1" s="1"/>
  <c r="B321" i="1" s="1"/>
  <c r="C322" i="1"/>
  <c r="C381" i="1"/>
  <c r="P380" i="1"/>
  <c r="X380" i="1" s="1"/>
  <c r="B380" i="1" s="1"/>
  <c r="C470" i="1"/>
  <c r="P469" i="1"/>
  <c r="X469" i="1" s="1"/>
  <c r="B469" i="1" s="1"/>
  <c r="C411" i="1"/>
  <c r="P410" i="1"/>
  <c r="X410" i="1" s="1"/>
  <c r="B410" i="1" s="1"/>
  <c r="P205" i="1"/>
  <c r="X205" i="1" s="1"/>
  <c r="B205" i="1" s="1"/>
  <c r="C206" i="1"/>
  <c r="P264" i="1"/>
  <c r="X264" i="1" s="1"/>
  <c r="B264" i="1" s="1"/>
  <c r="C265" i="1"/>
  <c r="C529" i="1"/>
  <c r="AG29" i="1"/>
  <c r="AH29" i="1"/>
  <c r="AE29" i="1" s="1"/>
  <c r="AJ29" i="1" l="1"/>
  <c r="C530" i="1"/>
  <c r="P529" i="1"/>
  <c r="X529" i="1" s="1"/>
  <c r="B529" i="1" s="1"/>
  <c r="P470" i="1"/>
  <c r="X470" i="1" s="1"/>
  <c r="B470" i="1" s="1"/>
  <c r="C471" i="1"/>
  <c r="C442" i="1"/>
  <c r="P441" i="1"/>
  <c r="X441" i="1" s="1"/>
  <c r="B441" i="1" s="1"/>
  <c r="C266" i="1"/>
  <c r="P265" i="1"/>
  <c r="X265" i="1" s="1"/>
  <c r="B265" i="1" s="1"/>
  <c r="P293" i="1"/>
  <c r="X293" i="1" s="1"/>
  <c r="B293" i="1" s="1"/>
  <c r="C294" i="1"/>
  <c r="P381" i="1"/>
  <c r="X381" i="1" s="1"/>
  <c r="B381" i="1" s="1"/>
  <c r="C382" i="1"/>
  <c r="P206" i="1"/>
  <c r="C207" i="1"/>
  <c r="C323" i="1"/>
  <c r="P322" i="1"/>
  <c r="X322" i="1" s="1"/>
  <c r="B322" i="1" s="1"/>
  <c r="C503" i="1"/>
  <c r="P502" i="1"/>
  <c r="X502" i="1" s="1"/>
  <c r="B502" i="1" s="1"/>
  <c r="P238" i="1"/>
  <c r="X238" i="1" s="1"/>
  <c r="B238" i="1" s="1"/>
  <c r="C239" i="1"/>
  <c r="AH30" i="1"/>
  <c r="AE30" i="1" s="1"/>
  <c r="AG30" i="1"/>
  <c r="C560" i="1"/>
  <c r="P411" i="1"/>
  <c r="X411" i="1" s="1"/>
  <c r="B411" i="1" s="1"/>
  <c r="C412" i="1"/>
  <c r="C354" i="1"/>
  <c r="P353" i="1"/>
  <c r="X353" i="1" s="1"/>
  <c r="B353" i="1" s="1"/>
  <c r="AJ30" i="1" l="1"/>
  <c r="X206" i="1"/>
  <c r="P560" i="1"/>
  <c r="X560" i="1" s="1"/>
  <c r="B560" i="1" s="1"/>
  <c r="C561" i="1"/>
  <c r="C324" i="1"/>
  <c r="P323" i="1"/>
  <c r="X323" i="1" s="1"/>
  <c r="B323" i="1" s="1"/>
  <c r="C267" i="1"/>
  <c r="P266" i="1"/>
  <c r="X266" i="1" s="1"/>
  <c r="B266" i="1" s="1"/>
  <c r="P207" i="1"/>
  <c r="X207" i="1" s="1"/>
  <c r="B207" i="1" s="1"/>
  <c r="C208" i="1"/>
  <c r="AG31" i="1"/>
  <c r="AH31" i="1"/>
  <c r="AE31" i="1" s="1"/>
  <c r="C592" i="1"/>
  <c r="C443" i="1"/>
  <c r="P442" i="1"/>
  <c r="X442" i="1" s="1"/>
  <c r="B442" i="1" s="1"/>
  <c r="C240" i="1"/>
  <c r="P239" i="1"/>
  <c r="X239" i="1" s="1"/>
  <c r="B239" i="1" s="1"/>
  <c r="C383" i="1"/>
  <c r="P382" i="1"/>
  <c r="X382" i="1" s="1"/>
  <c r="B382" i="1" s="1"/>
  <c r="P471" i="1"/>
  <c r="X471" i="1" s="1"/>
  <c r="B471" i="1" s="1"/>
  <c r="C472" i="1"/>
  <c r="P354" i="1"/>
  <c r="X354" i="1" s="1"/>
  <c r="B354" i="1" s="1"/>
  <c r="C355" i="1"/>
  <c r="P294" i="1"/>
  <c r="X294" i="1" s="1"/>
  <c r="B294" i="1" s="1"/>
  <c r="C295" i="1"/>
  <c r="P412" i="1"/>
  <c r="X412" i="1" s="1"/>
  <c r="B412" i="1" s="1"/>
  <c r="C413" i="1"/>
  <c r="C504" i="1"/>
  <c r="P503" i="1"/>
  <c r="X503" i="1" s="1"/>
  <c r="B503" i="1" s="1"/>
  <c r="P530" i="1"/>
  <c r="X530" i="1" s="1"/>
  <c r="B530" i="1" s="1"/>
  <c r="C531" i="1"/>
  <c r="B206" i="1" l="1"/>
  <c r="AJ31" i="1"/>
  <c r="C384" i="1"/>
  <c r="P383" i="1"/>
  <c r="X383" i="1" s="1"/>
  <c r="B383" i="1" s="1"/>
  <c r="P208" i="1"/>
  <c r="C209" i="1"/>
  <c r="P295" i="1"/>
  <c r="X295" i="1" s="1"/>
  <c r="B295" i="1" s="1"/>
  <c r="C296" i="1"/>
  <c r="P240" i="1"/>
  <c r="X240" i="1" s="1"/>
  <c r="B240" i="1" s="1"/>
  <c r="C241" i="1"/>
  <c r="P531" i="1"/>
  <c r="X531" i="1" s="1"/>
  <c r="B531" i="1" s="1"/>
  <c r="C532" i="1"/>
  <c r="P355" i="1"/>
  <c r="X355" i="1" s="1"/>
  <c r="B355" i="1" s="1"/>
  <c r="C356" i="1"/>
  <c r="C268" i="1"/>
  <c r="P267" i="1"/>
  <c r="X267" i="1" s="1"/>
  <c r="B267" i="1" s="1"/>
  <c r="C444" i="1"/>
  <c r="P443" i="1"/>
  <c r="X443" i="1" s="1"/>
  <c r="B443" i="1" s="1"/>
  <c r="C473" i="1"/>
  <c r="P472" i="1"/>
  <c r="X472" i="1" s="1"/>
  <c r="B472" i="1" s="1"/>
  <c r="C593" i="1"/>
  <c r="P592" i="1"/>
  <c r="X592" i="1" s="1"/>
  <c r="B592" i="1" s="1"/>
  <c r="C325" i="1"/>
  <c r="P324" i="1"/>
  <c r="X324" i="1" s="1"/>
  <c r="B324" i="1" s="1"/>
  <c r="P504" i="1"/>
  <c r="X504" i="1" s="1"/>
  <c r="B504" i="1" s="1"/>
  <c r="C505" i="1"/>
  <c r="C620" i="1"/>
  <c r="AG32" i="1"/>
  <c r="AH32" i="1"/>
  <c r="AE32" i="1" s="1"/>
  <c r="C562" i="1"/>
  <c r="P561" i="1"/>
  <c r="X561" i="1" s="1"/>
  <c r="B561" i="1" s="1"/>
  <c r="P413" i="1"/>
  <c r="X413" i="1" s="1"/>
  <c r="B413" i="1" s="1"/>
  <c r="C414" i="1"/>
  <c r="X208" i="1" l="1"/>
  <c r="AJ32" i="1"/>
  <c r="C506" i="1"/>
  <c r="P505" i="1"/>
  <c r="X505" i="1" s="1"/>
  <c r="B505" i="1" s="1"/>
  <c r="P241" i="1"/>
  <c r="X241" i="1" s="1"/>
  <c r="B241" i="1" s="1"/>
  <c r="C242" i="1"/>
  <c r="C415" i="1"/>
  <c r="P414" i="1"/>
  <c r="X414" i="1" s="1"/>
  <c r="B414" i="1" s="1"/>
  <c r="P444" i="1"/>
  <c r="X444" i="1" s="1"/>
  <c r="B444" i="1" s="1"/>
  <c r="C445" i="1"/>
  <c r="C297" i="1"/>
  <c r="P296" i="1"/>
  <c r="X296" i="1" s="1"/>
  <c r="B296" i="1" s="1"/>
  <c r="P325" i="1"/>
  <c r="X325" i="1" s="1"/>
  <c r="B325" i="1" s="1"/>
  <c r="C326" i="1"/>
  <c r="P268" i="1"/>
  <c r="X268" i="1" s="1"/>
  <c r="B268" i="1" s="1"/>
  <c r="C269" i="1"/>
  <c r="P562" i="1"/>
  <c r="X562" i="1" s="1"/>
  <c r="B562" i="1" s="1"/>
  <c r="C563" i="1"/>
  <c r="C357" i="1"/>
  <c r="P356" i="1"/>
  <c r="X356" i="1" s="1"/>
  <c r="B356" i="1" s="1"/>
  <c r="P209" i="1"/>
  <c r="X209" i="1" s="1"/>
  <c r="B209" i="1" s="1"/>
  <c r="C210" i="1"/>
  <c r="AG33" i="1"/>
  <c r="AH33" i="1"/>
  <c r="AE33" i="1" s="1"/>
  <c r="C650" i="1"/>
  <c r="C594" i="1"/>
  <c r="P593" i="1"/>
  <c r="X593" i="1" s="1"/>
  <c r="B593" i="1" s="1"/>
  <c r="P532" i="1"/>
  <c r="X532" i="1" s="1"/>
  <c r="B532" i="1" s="1"/>
  <c r="C533" i="1"/>
  <c r="C621" i="1"/>
  <c r="P620" i="1"/>
  <c r="X620" i="1" s="1"/>
  <c r="B620" i="1" s="1"/>
  <c r="C474" i="1"/>
  <c r="P473" i="1"/>
  <c r="X473" i="1" s="1"/>
  <c r="B473" i="1" s="1"/>
  <c r="P384" i="1"/>
  <c r="X384" i="1" s="1"/>
  <c r="B384" i="1" s="1"/>
  <c r="C385" i="1"/>
  <c r="B208" i="1" l="1"/>
  <c r="AJ33" i="1"/>
  <c r="P594" i="1"/>
  <c r="X594" i="1" s="1"/>
  <c r="B594" i="1" s="1"/>
  <c r="C595" i="1"/>
  <c r="C564" i="1"/>
  <c r="P563" i="1"/>
  <c r="X563" i="1" s="1"/>
  <c r="B563" i="1" s="1"/>
  <c r="P445" i="1"/>
  <c r="X445" i="1" s="1"/>
  <c r="B445" i="1" s="1"/>
  <c r="C446" i="1"/>
  <c r="P650" i="1"/>
  <c r="X650" i="1" s="1"/>
  <c r="B650" i="1" s="1"/>
  <c r="C651" i="1"/>
  <c r="P474" i="1"/>
  <c r="X474" i="1" s="1"/>
  <c r="B474" i="1" s="1"/>
  <c r="C475" i="1"/>
  <c r="C680" i="1"/>
  <c r="AH34" i="1"/>
  <c r="AE34" i="1" s="1"/>
  <c r="AG34" i="1"/>
  <c r="P269" i="1"/>
  <c r="X269" i="1" s="1"/>
  <c r="B269" i="1" s="1"/>
  <c r="C270" i="1"/>
  <c r="P415" i="1"/>
  <c r="X415" i="1" s="1"/>
  <c r="B415" i="1" s="1"/>
  <c r="C416" i="1"/>
  <c r="C622" i="1"/>
  <c r="P621" i="1"/>
  <c r="X621" i="1" s="1"/>
  <c r="B621" i="1" s="1"/>
  <c r="C211" i="1"/>
  <c r="P210" i="1"/>
  <c r="X210" i="1" s="1"/>
  <c r="B210" i="1" s="1"/>
  <c r="P326" i="1"/>
  <c r="X326" i="1" s="1"/>
  <c r="B326" i="1" s="1"/>
  <c r="C327" i="1"/>
  <c r="C243" i="1"/>
  <c r="P242" i="1"/>
  <c r="X242" i="1" s="1"/>
  <c r="B242" i="1" s="1"/>
  <c r="C534" i="1"/>
  <c r="P533" i="1"/>
  <c r="X533" i="1" s="1"/>
  <c r="B533" i="1" s="1"/>
  <c r="P385" i="1"/>
  <c r="X385" i="1" s="1"/>
  <c r="B385" i="1" s="1"/>
  <c r="C386" i="1"/>
  <c r="C358" i="1"/>
  <c r="P357" i="1"/>
  <c r="X357" i="1" s="1"/>
  <c r="B357" i="1" s="1"/>
  <c r="P297" i="1"/>
  <c r="X297" i="1" s="1"/>
  <c r="B297" i="1" s="1"/>
  <c r="C298" i="1"/>
  <c r="C507" i="1"/>
  <c r="P506" i="1"/>
  <c r="X506" i="1" s="1"/>
  <c r="B506" i="1" s="1"/>
  <c r="AJ34" i="1" l="1"/>
  <c r="P243" i="1"/>
  <c r="X243" i="1" s="1"/>
  <c r="B243" i="1" s="1"/>
  <c r="C244" i="1"/>
  <c r="P651" i="1"/>
  <c r="X651" i="1" s="1"/>
  <c r="B651" i="1" s="1"/>
  <c r="C652" i="1"/>
  <c r="C328" i="1"/>
  <c r="P327" i="1"/>
  <c r="X327" i="1" s="1"/>
  <c r="B327" i="1" s="1"/>
  <c r="C271" i="1"/>
  <c r="P270" i="1"/>
  <c r="X270" i="1" s="1"/>
  <c r="B270" i="1" s="1"/>
  <c r="P358" i="1"/>
  <c r="X358" i="1" s="1"/>
  <c r="B358" i="1" s="1"/>
  <c r="C359" i="1"/>
  <c r="C447" i="1"/>
  <c r="P446" i="1"/>
  <c r="X446" i="1" s="1"/>
  <c r="B446" i="1" s="1"/>
  <c r="C387" i="1"/>
  <c r="P386" i="1"/>
  <c r="X386" i="1" s="1"/>
  <c r="B386" i="1" s="1"/>
  <c r="P211" i="1"/>
  <c r="X211" i="1" s="1"/>
  <c r="B211" i="1" s="1"/>
  <c r="C212" i="1"/>
  <c r="C711" i="1"/>
  <c r="AH35" i="1"/>
  <c r="AE35" i="1" s="1"/>
  <c r="AG35" i="1"/>
  <c r="C681" i="1"/>
  <c r="P680" i="1"/>
  <c r="X680" i="1" s="1"/>
  <c r="B680" i="1" s="1"/>
  <c r="P564" i="1"/>
  <c r="X564" i="1" s="1"/>
  <c r="B564" i="1" s="1"/>
  <c r="C565" i="1"/>
  <c r="P507" i="1"/>
  <c r="X507" i="1" s="1"/>
  <c r="B507" i="1" s="1"/>
  <c r="C508" i="1"/>
  <c r="P534" i="1"/>
  <c r="X534" i="1" s="1"/>
  <c r="B534" i="1" s="1"/>
  <c r="C535" i="1"/>
  <c r="C623" i="1"/>
  <c r="P622" i="1"/>
  <c r="X622" i="1" s="1"/>
  <c r="B622" i="1" s="1"/>
  <c r="P475" i="1"/>
  <c r="X475" i="1" s="1"/>
  <c r="B475" i="1" s="1"/>
  <c r="C476" i="1"/>
  <c r="P595" i="1"/>
  <c r="X595" i="1" s="1"/>
  <c r="B595" i="1" s="1"/>
  <c r="C596" i="1"/>
  <c r="C299" i="1"/>
  <c r="P298" i="1"/>
  <c r="X298" i="1" s="1"/>
  <c r="B298" i="1" s="1"/>
  <c r="P416" i="1"/>
  <c r="X416" i="1" s="1"/>
  <c r="B416" i="1" s="1"/>
  <c r="C417" i="1"/>
  <c r="AJ35" i="1" l="1"/>
  <c r="P212" i="1"/>
  <c r="X212" i="1" s="1"/>
  <c r="B212" i="1" s="1"/>
  <c r="C213" i="1"/>
  <c r="P476" i="1"/>
  <c r="X476" i="1" s="1"/>
  <c r="B476" i="1" s="1"/>
  <c r="C477" i="1"/>
  <c r="C566" i="1"/>
  <c r="P565" i="1"/>
  <c r="X565" i="1" s="1"/>
  <c r="B565" i="1" s="1"/>
  <c r="P271" i="1"/>
  <c r="X271" i="1" s="1"/>
  <c r="B271" i="1" s="1"/>
  <c r="C272" i="1"/>
  <c r="C418" i="1"/>
  <c r="P417" i="1"/>
  <c r="X417" i="1" s="1"/>
  <c r="B417" i="1" s="1"/>
  <c r="P387" i="1"/>
  <c r="X387" i="1" s="1"/>
  <c r="B387" i="1" s="1"/>
  <c r="C388" i="1"/>
  <c r="C329" i="1"/>
  <c r="P328" i="1"/>
  <c r="X328" i="1" s="1"/>
  <c r="B328" i="1" s="1"/>
  <c r="P623" i="1"/>
  <c r="X623" i="1" s="1"/>
  <c r="B623" i="1" s="1"/>
  <c r="C624" i="1"/>
  <c r="P681" i="1"/>
  <c r="X681" i="1" s="1"/>
  <c r="B681" i="1" s="1"/>
  <c r="C682" i="1"/>
  <c r="C653" i="1"/>
  <c r="P652" i="1"/>
  <c r="X652" i="1" s="1"/>
  <c r="B652" i="1" s="1"/>
  <c r="C536" i="1"/>
  <c r="P535" i="1"/>
  <c r="X535" i="1" s="1"/>
  <c r="B535" i="1" s="1"/>
  <c r="C448" i="1"/>
  <c r="P447" i="1"/>
  <c r="X447" i="1" s="1"/>
  <c r="B447" i="1" s="1"/>
  <c r="P299" i="1"/>
  <c r="X299" i="1" s="1"/>
  <c r="B299" i="1" s="1"/>
  <c r="C300" i="1"/>
  <c r="AG36" i="1"/>
  <c r="C741" i="1"/>
  <c r="AH36" i="1"/>
  <c r="AE36" i="1" s="1"/>
  <c r="P359" i="1"/>
  <c r="X359" i="1" s="1"/>
  <c r="B359" i="1" s="1"/>
  <c r="C360" i="1"/>
  <c r="P244" i="1"/>
  <c r="X244" i="1" s="1"/>
  <c r="B244" i="1" s="1"/>
  <c r="C245" i="1"/>
  <c r="P596" i="1"/>
  <c r="X596" i="1" s="1"/>
  <c r="B596" i="1" s="1"/>
  <c r="C597" i="1"/>
  <c r="P508" i="1"/>
  <c r="X508" i="1" s="1"/>
  <c r="B508" i="1" s="1"/>
  <c r="C509" i="1"/>
  <c r="C712" i="1"/>
  <c r="P711" i="1"/>
  <c r="X711" i="1" s="1"/>
  <c r="B711" i="1" s="1"/>
  <c r="AJ36" i="1" l="1"/>
  <c r="C625" i="1"/>
  <c r="P624" i="1"/>
  <c r="X624" i="1" s="1"/>
  <c r="B624" i="1" s="1"/>
  <c r="P272" i="1"/>
  <c r="X272" i="1" s="1"/>
  <c r="B272" i="1" s="1"/>
  <c r="C273" i="1"/>
  <c r="C361" i="1"/>
  <c r="P360" i="1"/>
  <c r="X360" i="1" s="1"/>
  <c r="B360" i="1" s="1"/>
  <c r="C449" i="1"/>
  <c r="P448" i="1"/>
  <c r="X448" i="1" s="1"/>
  <c r="B448" i="1" s="1"/>
  <c r="P712" i="1"/>
  <c r="X712" i="1" s="1"/>
  <c r="B712" i="1" s="1"/>
  <c r="C713" i="1"/>
  <c r="C510" i="1"/>
  <c r="P509" i="1"/>
  <c r="X509" i="1" s="1"/>
  <c r="B509" i="1" s="1"/>
  <c r="AG37" i="1"/>
  <c r="AH37" i="1"/>
  <c r="AE37" i="1" s="1"/>
  <c r="C774" i="1"/>
  <c r="C537" i="1"/>
  <c r="P536" i="1"/>
  <c r="X536" i="1" s="1"/>
  <c r="B536" i="1" s="1"/>
  <c r="C330" i="1"/>
  <c r="P329" i="1"/>
  <c r="X329" i="1" s="1"/>
  <c r="B329" i="1" s="1"/>
  <c r="P566" i="1"/>
  <c r="X566" i="1" s="1"/>
  <c r="B566" i="1" s="1"/>
  <c r="C567" i="1"/>
  <c r="C742" i="1"/>
  <c r="P741" i="1"/>
  <c r="X741" i="1" s="1"/>
  <c r="B741" i="1" s="1"/>
  <c r="C389" i="1"/>
  <c r="P388" i="1"/>
  <c r="X388" i="1" s="1"/>
  <c r="B388" i="1" s="1"/>
  <c r="C478" i="1"/>
  <c r="P477" i="1"/>
  <c r="X477" i="1" s="1"/>
  <c r="B477" i="1" s="1"/>
  <c r="P597" i="1"/>
  <c r="X597" i="1" s="1"/>
  <c r="B597" i="1" s="1"/>
  <c r="C598" i="1"/>
  <c r="P653" i="1"/>
  <c r="X653" i="1" s="1"/>
  <c r="B653" i="1" s="1"/>
  <c r="C654" i="1"/>
  <c r="C301" i="1"/>
  <c r="P300" i="1"/>
  <c r="X300" i="1" s="1"/>
  <c r="B300" i="1" s="1"/>
  <c r="P682" i="1"/>
  <c r="X682" i="1" s="1"/>
  <c r="B682" i="1" s="1"/>
  <c r="C683" i="1"/>
  <c r="C214" i="1"/>
  <c r="P213" i="1"/>
  <c r="P245" i="1"/>
  <c r="X245" i="1" s="1"/>
  <c r="B245" i="1" s="1"/>
  <c r="C246" i="1"/>
  <c r="P418" i="1"/>
  <c r="X418" i="1" s="1"/>
  <c r="B418" i="1" s="1"/>
  <c r="C419" i="1"/>
  <c r="X213" i="1" l="1"/>
  <c r="C302" i="1"/>
  <c r="P301" i="1"/>
  <c r="X301" i="1" s="1"/>
  <c r="B301" i="1" s="1"/>
  <c r="P389" i="1"/>
  <c r="X389" i="1" s="1"/>
  <c r="B389" i="1" s="1"/>
  <c r="C390" i="1"/>
  <c r="C538" i="1"/>
  <c r="P537" i="1"/>
  <c r="X537" i="1" s="1"/>
  <c r="B537" i="1" s="1"/>
  <c r="P246" i="1"/>
  <c r="X246" i="1" s="1"/>
  <c r="B246" i="1" s="1"/>
  <c r="C247" i="1"/>
  <c r="P654" i="1"/>
  <c r="X654" i="1" s="1"/>
  <c r="B654" i="1" s="1"/>
  <c r="C655" i="1"/>
  <c r="C775" i="1"/>
  <c r="P774" i="1"/>
  <c r="X774" i="1" s="1"/>
  <c r="B774" i="1" s="1"/>
  <c r="P449" i="1"/>
  <c r="X449" i="1" s="1"/>
  <c r="B449" i="1" s="1"/>
  <c r="C450" i="1"/>
  <c r="C743" i="1"/>
  <c r="P742" i="1"/>
  <c r="X742" i="1" s="1"/>
  <c r="B742" i="1" s="1"/>
  <c r="AH38" i="1"/>
  <c r="AE38" i="1" s="1"/>
  <c r="AG38" i="1"/>
  <c r="C803" i="1"/>
  <c r="P598" i="1"/>
  <c r="X598" i="1" s="1"/>
  <c r="B598" i="1" s="1"/>
  <c r="C599" i="1"/>
  <c r="P567" i="1"/>
  <c r="X567" i="1" s="1"/>
  <c r="B567" i="1" s="1"/>
  <c r="C568" i="1"/>
  <c r="AJ37" i="1"/>
  <c r="C362" i="1"/>
  <c r="P361" i="1"/>
  <c r="X361" i="1" s="1"/>
  <c r="B361" i="1" s="1"/>
  <c r="P214" i="1"/>
  <c r="X214" i="1" s="1"/>
  <c r="B214" i="1" s="1"/>
  <c r="C215" i="1"/>
  <c r="P273" i="1"/>
  <c r="X273" i="1" s="1"/>
  <c r="B273" i="1" s="1"/>
  <c r="C274" i="1"/>
  <c r="C684" i="1"/>
  <c r="P683" i="1"/>
  <c r="X683" i="1" s="1"/>
  <c r="B683" i="1" s="1"/>
  <c r="P510" i="1"/>
  <c r="X510" i="1" s="1"/>
  <c r="B510" i="1" s="1"/>
  <c r="C511" i="1"/>
  <c r="C479" i="1"/>
  <c r="P478" i="1"/>
  <c r="X478" i="1" s="1"/>
  <c r="B478" i="1" s="1"/>
  <c r="C331" i="1"/>
  <c r="P330" i="1"/>
  <c r="X330" i="1" s="1"/>
  <c r="B330" i="1" s="1"/>
  <c r="P713" i="1"/>
  <c r="X713" i="1" s="1"/>
  <c r="B713" i="1" s="1"/>
  <c r="C714" i="1"/>
  <c r="C420" i="1"/>
  <c r="P419" i="1"/>
  <c r="X419" i="1" s="1"/>
  <c r="B419" i="1" s="1"/>
  <c r="C626" i="1"/>
  <c r="P625" i="1"/>
  <c r="X625" i="1" s="1"/>
  <c r="B625" i="1" s="1"/>
  <c r="AJ38" i="1" l="1"/>
  <c r="B213" i="1"/>
  <c r="P714" i="1"/>
  <c r="X714" i="1" s="1"/>
  <c r="B714" i="1" s="1"/>
  <c r="C715" i="1"/>
  <c r="C248" i="1"/>
  <c r="P247" i="1"/>
  <c r="X247" i="1" s="1"/>
  <c r="B247" i="1" s="1"/>
  <c r="C685" i="1"/>
  <c r="P684" i="1"/>
  <c r="X684" i="1" s="1"/>
  <c r="B684" i="1" s="1"/>
  <c r="C569" i="1"/>
  <c r="P568" i="1"/>
  <c r="X568" i="1" s="1"/>
  <c r="B568" i="1" s="1"/>
  <c r="C744" i="1"/>
  <c r="P743" i="1"/>
  <c r="X743" i="1" s="1"/>
  <c r="B743" i="1" s="1"/>
  <c r="C275" i="1"/>
  <c r="P274" i="1"/>
  <c r="X274" i="1" s="1"/>
  <c r="B274" i="1" s="1"/>
  <c r="C451" i="1"/>
  <c r="P450" i="1"/>
  <c r="X450" i="1" s="1"/>
  <c r="B450" i="1" s="1"/>
  <c r="C332" i="1"/>
  <c r="P331" i="1"/>
  <c r="X331" i="1" s="1"/>
  <c r="B331" i="1" s="1"/>
  <c r="C600" i="1"/>
  <c r="P599" i="1"/>
  <c r="X599" i="1" s="1"/>
  <c r="B599" i="1" s="1"/>
  <c r="P538" i="1"/>
  <c r="X538" i="1" s="1"/>
  <c r="B538" i="1" s="1"/>
  <c r="C539" i="1"/>
  <c r="P215" i="1"/>
  <c r="X215" i="1" s="1"/>
  <c r="B215" i="1" s="1"/>
  <c r="C216" i="1"/>
  <c r="C391" i="1"/>
  <c r="P390" i="1"/>
  <c r="X390" i="1" s="1"/>
  <c r="B390" i="1" s="1"/>
  <c r="C627" i="1"/>
  <c r="P626" i="1"/>
  <c r="X626" i="1" s="1"/>
  <c r="B626" i="1" s="1"/>
  <c r="P479" i="1"/>
  <c r="X479" i="1" s="1"/>
  <c r="B479" i="1" s="1"/>
  <c r="C480" i="1"/>
  <c r="C804" i="1"/>
  <c r="P803" i="1"/>
  <c r="X803" i="1" s="1"/>
  <c r="B803" i="1" s="1"/>
  <c r="C776" i="1"/>
  <c r="P775" i="1"/>
  <c r="X775" i="1" s="1"/>
  <c r="B775" i="1" s="1"/>
  <c r="P511" i="1"/>
  <c r="X511" i="1" s="1"/>
  <c r="B511" i="1" s="1"/>
  <c r="C512" i="1"/>
  <c r="P655" i="1"/>
  <c r="X655" i="1" s="1"/>
  <c r="B655" i="1" s="1"/>
  <c r="C656" i="1"/>
  <c r="P420" i="1"/>
  <c r="X420" i="1" s="1"/>
  <c r="B420" i="1" s="1"/>
  <c r="C421" i="1"/>
  <c r="P362" i="1"/>
  <c r="X362" i="1" s="1"/>
  <c r="B362" i="1" s="1"/>
  <c r="C363" i="1"/>
  <c r="AH39" i="1"/>
  <c r="AE39" i="1" s="1"/>
  <c r="AG39" i="1"/>
  <c r="C833" i="1"/>
  <c r="C303" i="1"/>
  <c r="P302" i="1"/>
  <c r="X302" i="1" s="1"/>
  <c r="B302" i="1" s="1"/>
  <c r="AJ39" i="1" l="1"/>
  <c r="P363" i="1"/>
  <c r="X363" i="1" s="1"/>
  <c r="B363" i="1" s="1"/>
  <c r="C364" i="1"/>
  <c r="C777" i="1"/>
  <c r="P776" i="1"/>
  <c r="X776" i="1" s="1"/>
  <c r="B776" i="1" s="1"/>
  <c r="C392" i="1"/>
  <c r="P391" i="1"/>
  <c r="X391" i="1" s="1"/>
  <c r="B391" i="1" s="1"/>
  <c r="C333" i="1"/>
  <c r="P332" i="1"/>
  <c r="X332" i="1" s="1"/>
  <c r="B332" i="1" s="1"/>
  <c r="C570" i="1"/>
  <c r="P569" i="1"/>
  <c r="X569" i="1" s="1"/>
  <c r="B569" i="1" s="1"/>
  <c r="C422" i="1"/>
  <c r="P421" i="1"/>
  <c r="X421" i="1" s="1"/>
  <c r="B421" i="1" s="1"/>
  <c r="P216" i="1"/>
  <c r="X216" i="1" s="1"/>
  <c r="B216" i="1" s="1"/>
  <c r="C217" i="1"/>
  <c r="C805" i="1"/>
  <c r="P804" i="1"/>
  <c r="X804" i="1" s="1"/>
  <c r="B804" i="1" s="1"/>
  <c r="P451" i="1"/>
  <c r="X451" i="1" s="1"/>
  <c r="B451" i="1" s="1"/>
  <c r="C452" i="1"/>
  <c r="C686" i="1"/>
  <c r="P685" i="1"/>
  <c r="X685" i="1" s="1"/>
  <c r="B685" i="1" s="1"/>
  <c r="C304" i="1"/>
  <c r="P303" i="1"/>
  <c r="X303" i="1" s="1"/>
  <c r="B303" i="1" s="1"/>
  <c r="P656" i="1"/>
  <c r="X656" i="1" s="1"/>
  <c r="B656" i="1" s="1"/>
  <c r="C657" i="1"/>
  <c r="P480" i="1"/>
  <c r="X480" i="1" s="1"/>
  <c r="B480" i="1" s="1"/>
  <c r="C481" i="1"/>
  <c r="P539" i="1"/>
  <c r="X539" i="1" s="1"/>
  <c r="B539" i="1" s="1"/>
  <c r="C540" i="1"/>
  <c r="C834" i="1"/>
  <c r="P833" i="1"/>
  <c r="X833" i="1" s="1"/>
  <c r="B833" i="1" s="1"/>
  <c r="C276" i="1"/>
  <c r="P275" i="1"/>
  <c r="X275" i="1" s="1"/>
  <c r="B275" i="1" s="1"/>
  <c r="P248" i="1"/>
  <c r="X248" i="1" s="1"/>
  <c r="B248" i="1" s="1"/>
  <c r="C249" i="1"/>
  <c r="C513" i="1"/>
  <c r="P512" i="1"/>
  <c r="X512" i="1" s="1"/>
  <c r="B512" i="1" s="1"/>
  <c r="C716" i="1"/>
  <c r="P715" i="1"/>
  <c r="X715" i="1" s="1"/>
  <c r="B715" i="1" s="1"/>
  <c r="C865" i="1"/>
  <c r="AG40" i="1"/>
  <c r="AH40" i="1"/>
  <c r="AE40" i="1" s="1"/>
  <c r="C628" i="1"/>
  <c r="P627" i="1"/>
  <c r="X627" i="1" s="1"/>
  <c r="B627" i="1" s="1"/>
  <c r="C601" i="1"/>
  <c r="P600" i="1"/>
  <c r="X600" i="1" s="1"/>
  <c r="B600" i="1" s="1"/>
  <c r="C745" i="1"/>
  <c r="P744" i="1"/>
  <c r="X744" i="1" s="1"/>
  <c r="B744" i="1" s="1"/>
  <c r="AJ40" i="1" l="1"/>
  <c r="P657" i="1"/>
  <c r="X657" i="1" s="1"/>
  <c r="B657" i="1" s="1"/>
  <c r="C658" i="1"/>
  <c r="C866" i="1"/>
  <c r="P865" i="1"/>
  <c r="X865" i="1" s="1"/>
  <c r="B865" i="1" s="1"/>
  <c r="C277" i="1"/>
  <c r="P276" i="1"/>
  <c r="X276" i="1" s="1"/>
  <c r="B276" i="1" s="1"/>
  <c r="P805" i="1"/>
  <c r="X805" i="1" s="1"/>
  <c r="B805" i="1" s="1"/>
  <c r="C806" i="1"/>
  <c r="P333" i="1"/>
  <c r="X333" i="1" s="1"/>
  <c r="B333" i="1" s="1"/>
  <c r="C334" i="1"/>
  <c r="C746" i="1"/>
  <c r="P745" i="1"/>
  <c r="X745" i="1" s="1"/>
  <c r="B745" i="1" s="1"/>
  <c r="P217" i="1"/>
  <c r="X217" i="1" s="1"/>
  <c r="B217" i="1" s="1"/>
  <c r="C218" i="1"/>
  <c r="P716" i="1"/>
  <c r="X716" i="1" s="1"/>
  <c r="B716" i="1" s="1"/>
  <c r="C717" i="1"/>
  <c r="C835" i="1"/>
  <c r="P834" i="1"/>
  <c r="X834" i="1" s="1"/>
  <c r="B834" i="1" s="1"/>
  <c r="P304" i="1"/>
  <c r="X304" i="1" s="1"/>
  <c r="B304" i="1" s="1"/>
  <c r="C305" i="1"/>
  <c r="C393" i="1"/>
  <c r="P392" i="1"/>
  <c r="X392" i="1" s="1"/>
  <c r="B392" i="1" s="1"/>
  <c r="C602" i="1"/>
  <c r="P601" i="1"/>
  <c r="X601" i="1" s="1"/>
  <c r="B601" i="1" s="1"/>
  <c r="C541" i="1"/>
  <c r="P540" i="1"/>
  <c r="X540" i="1" s="1"/>
  <c r="B540" i="1" s="1"/>
  <c r="C514" i="1"/>
  <c r="P513" i="1"/>
  <c r="X513" i="1" s="1"/>
  <c r="B513" i="1" s="1"/>
  <c r="C687" i="1"/>
  <c r="P686" i="1"/>
  <c r="X686" i="1" s="1"/>
  <c r="B686" i="1" s="1"/>
  <c r="C423" i="1"/>
  <c r="P422" i="1"/>
  <c r="X422" i="1" s="1"/>
  <c r="B422" i="1" s="1"/>
  <c r="C778" i="1"/>
  <c r="P777" i="1"/>
  <c r="X777" i="1" s="1"/>
  <c r="B777" i="1" s="1"/>
  <c r="C629" i="1"/>
  <c r="P628" i="1"/>
  <c r="X628" i="1" s="1"/>
  <c r="B628" i="1" s="1"/>
  <c r="C250" i="1"/>
  <c r="P249" i="1"/>
  <c r="X249" i="1" s="1"/>
  <c r="B249" i="1" s="1"/>
  <c r="C482" i="1"/>
  <c r="P481" i="1"/>
  <c r="X481" i="1" s="1"/>
  <c r="B481" i="1" s="1"/>
  <c r="C453" i="1"/>
  <c r="P452" i="1"/>
  <c r="X452" i="1" s="1"/>
  <c r="B452" i="1" s="1"/>
  <c r="C365" i="1"/>
  <c r="P364" i="1"/>
  <c r="X364" i="1" s="1"/>
  <c r="B364" i="1" s="1"/>
  <c r="C894" i="1"/>
  <c r="AH41" i="1"/>
  <c r="AE41" i="1" s="1"/>
  <c r="AG41" i="1"/>
  <c r="P570" i="1"/>
  <c r="X570" i="1" s="1"/>
  <c r="B570" i="1" s="1"/>
  <c r="C571" i="1"/>
  <c r="AJ41" i="1" l="1"/>
  <c r="P717" i="1"/>
  <c r="X717" i="1" s="1"/>
  <c r="B717" i="1" s="1"/>
  <c r="C718" i="1"/>
  <c r="C807" i="1"/>
  <c r="P806" i="1"/>
  <c r="X806" i="1" s="1"/>
  <c r="B806" i="1" s="1"/>
  <c r="C483" i="1"/>
  <c r="P482" i="1"/>
  <c r="X482" i="1" s="1"/>
  <c r="B482" i="1" s="1"/>
  <c r="P423" i="1"/>
  <c r="X423" i="1" s="1"/>
  <c r="B423" i="1" s="1"/>
  <c r="C424" i="1"/>
  <c r="C603" i="1"/>
  <c r="P602" i="1"/>
  <c r="X602" i="1" s="1"/>
  <c r="B602" i="1" s="1"/>
  <c r="AH42" i="1"/>
  <c r="AE42" i="1" s="1"/>
  <c r="AG42" i="1"/>
  <c r="C219" i="1"/>
  <c r="P218" i="1"/>
  <c r="X218" i="1" s="1"/>
  <c r="B218" i="1" s="1"/>
  <c r="P894" i="1"/>
  <c r="X894" i="1" s="1"/>
  <c r="B894" i="1" s="1"/>
  <c r="C895" i="1"/>
  <c r="P250" i="1"/>
  <c r="X250" i="1" s="1"/>
  <c r="B250" i="1" s="1"/>
  <c r="C251" i="1"/>
  <c r="P687" i="1"/>
  <c r="X687" i="1" s="1"/>
  <c r="B687" i="1" s="1"/>
  <c r="C688" i="1"/>
  <c r="C394" i="1"/>
  <c r="P393" i="1"/>
  <c r="X393" i="1" s="1"/>
  <c r="B393" i="1" s="1"/>
  <c r="C278" i="1"/>
  <c r="P277" i="1"/>
  <c r="X277" i="1" s="1"/>
  <c r="B277" i="1" s="1"/>
  <c r="P305" i="1"/>
  <c r="X305" i="1" s="1"/>
  <c r="B305" i="1" s="1"/>
  <c r="C306" i="1"/>
  <c r="P365" i="1"/>
  <c r="X365" i="1" s="1"/>
  <c r="B365" i="1" s="1"/>
  <c r="C366" i="1"/>
  <c r="P629" i="1"/>
  <c r="X629" i="1" s="1"/>
  <c r="B629" i="1" s="1"/>
  <c r="C630" i="1"/>
  <c r="P514" i="1"/>
  <c r="X514" i="1" s="1"/>
  <c r="B514" i="1" s="1"/>
  <c r="C515" i="1"/>
  <c r="P746" i="1"/>
  <c r="X746" i="1" s="1"/>
  <c r="B746" i="1" s="1"/>
  <c r="C747" i="1"/>
  <c r="C867" i="1"/>
  <c r="P866" i="1"/>
  <c r="X866" i="1" s="1"/>
  <c r="B866" i="1" s="1"/>
  <c r="P334" i="1"/>
  <c r="X334" i="1" s="1"/>
  <c r="B334" i="1" s="1"/>
  <c r="C335" i="1"/>
  <c r="C659" i="1"/>
  <c r="P658" i="1"/>
  <c r="X658" i="1" s="1"/>
  <c r="B658" i="1" s="1"/>
  <c r="P571" i="1"/>
  <c r="X571" i="1" s="1"/>
  <c r="B571" i="1" s="1"/>
  <c r="C572" i="1"/>
  <c r="P453" i="1"/>
  <c r="X453" i="1" s="1"/>
  <c r="B453" i="1" s="1"/>
  <c r="C454" i="1"/>
  <c r="C779" i="1"/>
  <c r="P778" i="1"/>
  <c r="X778" i="1" s="1"/>
  <c r="B778" i="1" s="1"/>
  <c r="P541" i="1"/>
  <c r="X541" i="1" s="1"/>
  <c r="B541" i="1" s="1"/>
  <c r="C542" i="1"/>
  <c r="P835" i="1"/>
  <c r="X835" i="1" s="1"/>
  <c r="B835" i="1" s="1"/>
  <c r="C836" i="1"/>
  <c r="AJ42" i="1" l="1"/>
  <c r="C660" i="1"/>
  <c r="P659" i="1"/>
  <c r="X659" i="1" s="1"/>
  <c r="B659" i="1" s="1"/>
  <c r="P278" i="1"/>
  <c r="X278" i="1" s="1"/>
  <c r="B278" i="1" s="1"/>
  <c r="C279" i="1"/>
  <c r="P424" i="1"/>
  <c r="X424" i="1" s="1"/>
  <c r="B424" i="1" s="1"/>
  <c r="C425" i="1"/>
  <c r="P335" i="1"/>
  <c r="X335" i="1" s="1"/>
  <c r="B335" i="1" s="1"/>
  <c r="C336" i="1"/>
  <c r="P630" i="1"/>
  <c r="X630" i="1" s="1"/>
  <c r="B630" i="1" s="1"/>
  <c r="C631" i="1"/>
  <c r="C780" i="1"/>
  <c r="P779" i="1"/>
  <c r="X779" i="1" s="1"/>
  <c r="B779" i="1" s="1"/>
  <c r="C395" i="1"/>
  <c r="P394" i="1"/>
  <c r="X394" i="1" s="1"/>
  <c r="B394" i="1" s="1"/>
  <c r="C220" i="1"/>
  <c r="P219" i="1"/>
  <c r="X219" i="1" s="1"/>
  <c r="B219" i="1" s="1"/>
  <c r="P454" i="1"/>
  <c r="X454" i="1" s="1"/>
  <c r="B454" i="1" s="1"/>
  <c r="C455" i="1"/>
  <c r="C367" i="1"/>
  <c r="P366" i="1"/>
  <c r="X366" i="1" s="1"/>
  <c r="B366" i="1" s="1"/>
  <c r="C689" i="1"/>
  <c r="P688" i="1"/>
  <c r="X688" i="1" s="1"/>
  <c r="B688" i="1" s="1"/>
  <c r="P483" i="1"/>
  <c r="X483" i="1" s="1"/>
  <c r="B483" i="1" s="1"/>
  <c r="C484" i="1"/>
  <c r="P867" i="1"/>
  <c r="X867" i="1" s="1"/>
  <c r="B867" i="1" s="1"/>
  <c r="C868" i="1"/>
  <c r="P836" i="1"/>
  <c r="X836" i="1" s="1"/>
  <c r="B836" i="1" s="1"/>
  <c r="C837" i="1"/>
  <c r="C573" i="1"/>
  <c r="P572" i="1"/>
  <c r="X572" i="1" s="1"/>
  <c r="B572" i="1" s="1"/>
  <c r="C748" i="1"/>
  <c r="P747" i="1"/>
  <c r="X747" i="1" s="1"/>
  <c r="B747" i="1" s="1"/>
  <c r="P306" i="1"/>
  <c r="X306" i="1" s="1"/>
  <c r="B306" i="1" s="1"/>
  <c r="C307" i="1"/>
  <c r="C252" i="1"/>
  <c r="P251" i="1"/>
  <c r="X251" i="1" s="1"/>
  <c r="B251" i="1" s="1"/>
  <c r="AH43" i="1"/>
  <c r="AE43" i="1" s="1"/>
  <c r="AG43" i="1"/>
  <c r="C808" i="1"/>
  <c r="P807" i="1"/>
  <c r="X807" i="1" s="1"/>
  <c r="B807" i="1" s="1"/>
  <c r="P718" i="1"/>
  <c r="X718" i="1" s="1"/>
  <c r="B718" i="1" s="1"/>
  <c r="C719" i="1"/>
  <c r="P542" i="1"/>
  <c r="X542" i="1" s="1"/>
  <c r="B542" i="1" s="1"/>
  <c r="C543" i="1"/>
  <c r="P515" i="1"/>
  <c r="X515" i="1" s="1"/>
  <c r="B515" i="1" s="1"/>
  <c r="C516" i="1"/>
  <c r="C896" i="1"/>
  <c r="P895" i="1"/>
  <c r="X895" i="1" s="1"/>
  <c r="B895" i="1" s="1"/>
  <c r="P603" i="1"/>
  <c r="X603" i="1" s="1"/>
  <c r="B603" i="1" s="1"/>
  <c r="C604" i="1"/>
  <c r="AJ43" i="1" l="1"/>
  <c r="C485" i="1"/>
  <c r="P484" i="1"/>
  <c r="X484" i="1" s="1"/>
  <c r="B484" i="1" s="1"/>
  <c r="P336" i="1"/>
  <c r="X336" i="1" s="1"/>
  <c r="B336" i="1" s="1"/>
  <c r="C337" i="1"/>
  <c r="P543" i="1"/>
  <c r="X543" i="1" s="1"/>
  <c r="B543" i="1" s="1"/>
  <c r="C544" i="1"/>
  <c r="AH44" i="1"/>
  <c r="AE44" i="1" s="1"/>
  <c r="AG44" i="1"/>
  <c r="C574" i="1"/>
  <c r="P573" i="1"/>
  <c r="X573" i="1" s="1"/>
  <c r="B573" i="1" s="1"/>
  <c r="P220" i="1"/>
  <c r="X220" i="1" s="1"/>
  <c r="B220" i="1" s="1"/>
  <c r="C221" i="1"/>
  <c r="P837" i="1"/>
  <c r="X837" i="1" s="1"/>
  <c r="B837" i="1" s="1"/>
  <c r="C838" i="1"/>
  <c r="P425" i="1"/>
  <c r="X425" i="1" s="1"/>
  <c r="B425" i="1" s="1"/>
  <c r="C426" i="1"/>
  <c r="P604" i="1"/>
  <c r="X604" i="1" s="1"/>
  <c r="B604" i="1" s="1"/>
  <c r="C605" i="1"/>
  <c r="P719" i="1"/>
  <c r="X719" i="1" s="1"/>
  <c r="B719" i="1" s="1"/>
  <c r="C720" i="1"/>
  <c r="P252" i="1"/>
  <c r="X252" i="1" s="1"/>
  <c r="B252" i="1" s="1"/>
  <c r="C253" i="1"/>
  <c r="P689" i="1"/>
  <c r="X689" i="1" s="1"/>
  <c r="B689" i="1" s="1"/>
  <c r="C690" i="1"/>
  <c r="P395" i="1"/>
  <c r="X395" i="1" s="1"/>
  <c r="B395" i="1" s="1"/>
  <c r="C396" i="1"/>
  <c r="P307" i="1"/>
  <c r="X307" i="1" s="1"/>
  <c r="B307" i="1" s="1"/>
  <c r="C308" i="1"/>
  <c r="C280" i="1"/>
  <c r="P279" i="1"/>
  <c r="X279" i="1" s="1"/>
  <c r="B279" i="1" s="1"/>
  <c r="P367" i="1"/>
  <c r="X367" i="1" s="1"/>
  <c r="B367" i="1" s="1"/>
  <c r="C368" i="1"/>
  <c r="P780" i="1"/>
  <c r="X780" i="1" s="1"/>
  <c r="B780" i="1" s="1"/>
  <c r="C781" i="1"/>
  <c r="P896" i="1"/>
  <c r="X896" i="1" s="1"/>
  <c r="B896" i="1" s="1"/>
  <c r="C897" i="1"/>
  <c r="C809" i="1"/>
  <c r="P808" i="1"/>
  <c r="X808" i="1" s="1"/>
  <c r="B808" i="1" s="1"/>
  <c r="C869" i="1"/>
  <c r="P868" i="1"/>
  <c r="X868" i="1" s="1"/>
  <c r="B868" i="1" s="1"/>
  <c r="P455" i="1"/>
  <c r="X455" i="1" s="1"/>
  <c r="B455" i="1" s="1"/>
  <c r="C456" i="1"/>
  <c r="P631" i="1"/>
  <c r="X631" i="1" s="1"/>
  <c r="B631" i="1" s="1"/>
  <c r="C632" i="1"/>
  <c r="P516" i="1"/>
  <c r="X516" i="1" s="1"/>
  <c r="B516" i="1" s="1"/>
  <c r="C517" i="1"/>
  <c r="P748" i="1"/>
  <c r="X748" i="1" s="1"/>
  <c r="B748" i="1" s="1"/>
  <c r="C749" i="1"/>
  <c r="C661" i="1"/>
  <c r="P660" i="1"/>
  <c r="X660" i="1" s="1"/>
  <c r="B660" i="1" s="1"/>
  <c r="AJ44" i="1" l="1"/>
  <c r="C810" i="1"/>
  <c r="P809" i="1"/>
  <c r="X809" i="1" s="1"/>
  <c r="B809" i="1" s="1"/>
  <c r="C633" i="1"/>
  <c r="P632" i="1"/>
  <c r="X632" i="1" s="1"/>
  <c r="B632" i="1" s="1"/>
  <c r="P897" i="1"/>
  <c r="X897" i="1" s="1"/>
  <c r="B897" i="1" s="1"/>
  <c r="C898" i="1"/>
  <c r="P253" i="1"/>
  <c r="X253" i="1" s="1"/>
  <c r="B253" i="1" s="1"/>
  <c r="C254" i="1"/>
  <c r="C839" i="1"/>
  <c r="P838" i="1"/>
  <c r="X838" i="1" s="1"/>
  <c r="B838" i="1" s="1"/>
  <c r="AG45" i="1"/>
  <c r="AH45" i="1"/>
  <c r="AE45" i="1" s="1"/>
  <c r="P661" i="1"/>
  <c r="X661" i="1" s="1"/>
  <c r="B661" i="1" s="1"/>
  <c r="C662" i="1"/>
  <c r="P280" i="1"/>
  <c r="X280" i="1" s="1"/>
  <c r="B280" i="1" s="1"/>
  <c r="C281" i="1"/>
  <c r="C545" i="1"/>
  <c r="P544" i="1"/>
  <c r="X544" i="1" s="1"/>
  <c r="B544" i="1" s="1"/>
  <c r="P749" i="1"/>
  <c r="X749" i="1" s="1"/>
  <c r="B749" i="1" s="1"/>
  <c r="C750" i="1"/>
  <c r="C457" i="1"/>
  <c r="P456" i="1"/>
  <c r="X456" i="1" s="1"/>
  <c r="B456" i="1" s="1"/>
  <c r="C782" i="1"/>
  <c r="P781" i="1"/>
  <c r="X781" i="1" s="1"/>
  <c r="B781" i="1" s="1"/>
  <c r="C309" i="1"/>
  <c r="P308" i="1"/>
  <c r="X308" i="1" s="1"/>
  <c r="B308" i="1" s="1"/>
  <c r="P720" i="1"/>
  <c r="X720" i="1" s="1"/>
  <c r="B720" i="1" s="1"/>
  <c r="C721" i="1"/>
  <c r="C222" i="1"/>
  <c r="P221" i="1"/>
  <c r="X221" i="1" s="1"/>
  <c r="B221" i="1" s="1"/>
  <c r="P337" i="1"/>
  <c r="X337" i="1" s="1"/>
  <c r="B337" i="1" s="1"/>
  <c r="C338" i="1"/>
  <c r="P368" i="1"/>
  <c r="X368" i="1" s="1"/>
  <c r="B368" i="1" s="1"/>
  <c r="C369" i="1"/>
  <c r="P396" i="1"/>
  <c r="X396" i="1" s="1"/>
  <c r="B396" i="1" s="1"/>
  <c r="C397" i="1"/>
  <c r="P605" i="1"/>
  <c r="X605" i="1" s="1"/>
  <c r="B605" i="1" s="1"/>
  <c r="C606" i="1"/>
  <c r="P869" i="1"/>
  <c r="X869" i="1" s="1"/>
  <c r="B869" i="1" s="1"/>
  <c r="C870" i="1"/>
  <c r="P574" i="1"/>
  <c r="X574" i="1" s="1"/>
  <c r="B574" i="1" s="1"/>
  <c r="C575" i="1"/>
  <c r="C518" i="1"/>
  <c r="P517" i="1"/>
  <c r="X517" i="1" s="1"/>
  <c r="B517" i="1" s="1"/>
  <c r="C691" i="1"/>
  <c r="P690" i="1"/>
  <c r="X690" i="1" s="1"/>
  <c r="B690" i="1" s="1"/>
  <c r="C427" i="1"/>
  <c r="P426" i="1"/>
  <c r="X426" i="1" s="1"/>
  <c r="B426" i="1" s="1"/>
  <c r="P485" i="1"/>
  <c r="X485" i="1" s="1"/>
  <c r="B485" i="1" s="1"/>
  <c r="C486" i="1"/>
  <c r="P518" i="1" l="1"/>
  <c r="X518" i="1" s="1"/>
  <c r="B518" i="1" s="1"/>
  <c r="C519" i="1"/>
  <c r="P222" i="1"/>
  <c r="C223" i="1"/>
  <c r="P457" i="1"/>
  <c r="X457" i="1" s="1"/>
  <c r="B457" i="1" s="1"/>
  <c r="C458" i="1"/>
  <c r="P898" i="1"/>
  <c r="X898" i="1" s="1"/>
  <c r="B898" i="1" s="1"/>
  <c r="C899" i="1"/>
  <c r="C576" i="1"/>
  <c r="P575" i="1"/>
  <c r="X575" i="1" s="1"/>
  <c r="B575" i="1" s="1"/>
  <c r="C398" i="1"/>
  <c r="P397" i="1"/>
  <c r="X397" i="1" s="1"/>
  <c r="B397" i="1" s="1"/>
  <c r="P721" i="1"/>
  <c r="X721" i="1" s="1"/>
  <c r="B721" i="1" s="1"/>
  <c r="C722" i="1"/>
  <c r="C751" i="1"/>
  <c r="P750" i="1"/>
  <c r="X750" i="1" s="1"/>
  <c r="B750" i="1" s="1"/>
  <c r="AH46" i="1"/>
  <c r="AE46" i="1" s="1"/>
  <c r="AG46" i="1"/>
  <c r="P870" i="1"/>
  <c r="X870" i="1" s="1"/>
  <c r="B870" i="1" s="1"/>
  <c r="C871" i="1"/>
  <c r="C370" i="1"/>
  <c r="P369" i="1"/>
  <c r="X369" i="1" s="1"/>
  <c r="B369" i="1" s="1"/>
  <c r="AJ45" i="1"/>
  <c r="C634" i="1"/>
  <c r="P633" i="1"/>
  <c r="X633" i="1" s="1"/>
  <c r="B633" i="1" s="1"/>
  <c r="P427" i="1"/>
  <c r="X427" i="1" s="1"/>
  <c r="B427" i="1" s="1"/>
  <c r="C428" i="1"/>
  <c r="P309" i="1"/>
  <c r="X309" i="1" s="1"/>
  <c r="B309" i="1" s="1"/>
  <c r="C310" i="1"/>
  <c r="C546" i="1"/>
  <c r="P545" i="1"/>
  <c r="X545" i="1" s="1"/>
  <c r="B545" i="1" s="1"/>
  <c r="P338" i="1"/>
  <c r="X338" i="1" s="1"/>
  <c r="B338" i="1" s="1"/>
  <c r="C339" i="1"/>
  <c r="C282" i="1"/>
  <c r="P281" i="1"/>
  <c r="X281" i="1" s="1"/>
  <c r="B281" i="1" s="1"/>
  <c r="P839" i="1"/>
  <c r="X839" i="1" s="1"/>
  <c r="B839" i="1" s="1"/>
  <c r="C840" i="1"/>
  <c r="P691" i="1"/>
  <c r="X691" i="1" s="1"/>
  <c r="B691" i="1" s="1"/>
  <c r="C692" i="1"/>
  <c r="C783" i="1"/>
  <c r="P782" i="1"/>
  <c r="X782" i="1" s="1"/>
  <c r="B782" i="1" s="1"/>
  <c r="P254" i="1"/>
  <c r="X254" i="1" s="1"/>
  <c r="B254" i="1" s="1"/>
  <c r="C255" i="1"/>
  <c r="P255" i="1" s="1"/>
  <c r="P486" i="1"/>
  <c r="X486" i="1" s="1"/>
  <c r="B486" i="1" s="1"/>
  <c r="C487" i="1"/>
  <c r="C607" i="1"/>
  <c r="P606" i="1"/>
  <c r="X606" i="1" s="1"/>
  <c r="B606" i="1" s="1"/>
  <c r="P662" i="1"/>
  <c r="X662" i="1" s="1"/>
  <c r="B662" i="1" s="1"/>
  <c r="C663" i="1"/>
  <c r="P810" i="1"/>
  <c r="X810" i="1" s="1"/>
  <c r="B810" i="1" s="1"/>
  <c r="C811" i="1"/>
  <c r="AJ46" i="1" l="1"/>
  <c r="X222" i="1"/>
  <c r="P692" i="1"/>
  <c r="X692" i="1" s="1"/>
  <c r="B692" i="1" s="1"/>
  <c r="C693" i="1"/>
  <c r="C340" i="1"/>
  <c r="P339" i="1"/>
  <c r="X339" i="1" s="1"/>
  <c r="B339" i="1" s="1"/>
  <c r="C429" i="1"/>
  <c r="P428" i="1"/>
  <c r="X428" i="1" s="1"/>
  <c r="B428" i="1" s="1"/>
  <c r="P899" i="1"/>
  <c r="X899" i="1" s="1"/>
  <c r="B899" i="1" s="1"/>
  <c r="C900" i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608" i="1"/>
  <c r="P607" i="1"/>
  <c r="X607" i="1" s="1"/>
  <c r="B607" i="1" s="1"/>
  <c r="P751" i="1"/>
  <c r="X751" i="1" s="1"/>
  <c r="B751" i="1" s="1"/>
  <c r="C752" i="1"/>
  <c r="P487" i="1"/>
  <c r="X487" i="1" s="1"/>
  <c r="B487" i="1" s="1"/>
  <c r="C488" i="1"/>
  <c r="C723" i="1"/>
  <c r="P722" i="1"/>
  <c r="X722" i="1" s="1"/>
  <c r="B722" i="1" s="1"/>
  <c r="C459" i="1"/>
  <c r="P458" i="1"/>
  <c r="X458" i="1" s="1"/>
  <c r="B458" i="1" s="1"/>
  <c r="C635" i="1"/>
  <c r="P634" i="1"/>
  <c r="X634" i="1" s="1"/>
  <c r="B634" i="1" s="1"/>
  <c r="AG47" i="1"/>
  <c r="AH47" i="1"/>
  <c r="AE47" i="1" s="1"/>
  <c r="P811" i="1"/>
  <c r="X811" i="1" s="1"/>
  <c r="B811" i="1" s="1"/>
  <c r="C812" i="1"/>
  <c r="X255" i="1"/>
  <c r="S255" i="1"/>
  <c r="C841" i="1"/>
  <c r="P840" i="1"/>
  <c r="X840" i="1" s="1"/>
  <c r="B840" i="1" s="1"/>
  <c r="P223" i="1"/>
  <c r="X223" i="1" s="1"/>
  <c r="B223" i="1" s="1"/>
  <c r="C224" i="1"/>
  <c r="C547" i="1"/>
  <c r="P546" i="1"/>
  <c r="X546" i="1" s="1"/>
  <c r="B546" i="1" s="1"/>
  <c r="C399" i="1"/>
  <c r="P398" i="1"/>
  <c r="X398" i="1" s="1"/>
  <c r="B398" i="1" s="1"/>
  <c r="P663" i="1"/>
  <c r="X663" i="1" s="1"/>
  <c r="B663" i="1" s="1"/>
  <c r="C664" i="1"/>
  <c r="P310" i="1"/>
  <c r="X310" i="1" s="1"/>
  <c r="B310" i="1" s="1"/>
  <c r="C311" i="1"/>
  <c r="P370" i="1"/>
  <c r="X370" i="1" s="1"/>
  <c r="B370" i="1" s="1"/>
  <c r="C371" i="1"/>
  <c r="C520" i="1"/>
  <c r="P519" i="1"/>
  <c r="X519" i="1" s="1"/>
  <c r="B519" i="1" s="1"/>
  <c r="C784" i="1"/>
  <c r="P783" i="1"/>
  <c r="X783" i="1" s="1"/>
  <c r="B783" i="1" s="1"/>
  <c r="C283" i="1"/>
  <c r="P282" i="1"/>
  <c r="X282" i="1" s="1"/>
  <c r="B282" i="1" s="1"/>
  <c r="P871" i="1"/>
  <c r="X871" i="1" s="1"/>
  <c r="B871" i="1" s="1"/>
  <c r="C872" i="1"/>
  <c r="C577" i="1"/>
  <c r="P576" i="1"/>
  <c r="X576" i="1" s="1"/>
  <c r="B576" i="1" s="1"/>
  <c r="B255" i="1" l="1"/>
  <c r="B222" i="1"/>
  <c r="AJ47" i="1"/>
  <c r="C284" i="1"/>
  <c r="P284" i="1" s="1"/>
  <c r="P283" i="1"/>
  <c r="X283" i="1" s="1"/>
  <c r="B283" i="1" s="1"/>
  <c r="P547" i="1"/>
  <c r="X547" i="1" s="1"/>
  <c r="B547" i="1" s="1"/>
  <c r="C548" i="1"/>
  <c r="P488" i="1"/>
  <c r="X488" i="1" s="1"/>
  <c r="B488" i="1" s="1"/>
  <c r="C489" i="1"/>
  <c r="P900" i="1"/>
  <c r="P311" i="1"/>
  <c r="X311" i="1" s="1"/>
  <c r="B311" i="1" s="1"/>
  <c r="C312" i="1"/>
  <c r="P224" i="1"/>
  <c r="X224" i="1" s="1"/>
  <c r="B224" i="1" s="1"/>
  <c r="C225" i="1"/>
  <c r="C813" i="1"/>
  <c r="P812" i="1"/>
  <c r="X812" i="1" s="1"/>
  <c r="B812" i="1" s="1"/>
  <c r="P784" i="1"/>
  <c r="X784" i="1" s="1"/>
  <c r="B784" i="1" s="1"/>
  <c r="C785" i="1"/>
  <c r="P752" i="1"/>
  <c r="X752" i="1" s="1"/>
  <c r="B752" i="1" s="1"/>
  <c r="C753" i="1"/>
  <c r="C665" i="1"/>
  <c r="P664" i="1"/>
  <c r="X664" i="1" s="1"/>
  <c r="B664" i="1" s="1"/>
  <c r="AH48" i="1"/>
  <c r="AE48" i="1" s="1"/>
  <c r="AG48" i="1"/>
  <c r="C460" i="1"/>
  <c r="P459" i="1"/>
  <c r="X459" i="1" s="1"/>
  <c r="B459" i="1" s="1"/>
  <c r="P429" i="1"/>
  <c r="X429" i="1" s="1"/>
  <c r="B429" i="1" s="1"/>
  <c r="C430" i="1"/>
  <c r="C578" i="1"/>
  <c r="P577" i="1"/>
  <c r="X577" i="1" s="1"/>
  <c r="B577" i="1" s="1"/>
  <c r="P520" i="1"/>
  <c r="X520" i="1" s="1"/>
  <c r="B520" i="1" s="1"/>
  <c r="C521" i="1"/>
  <c r="C873" i="1"/>
  <c r="P872" i="1"/>
  <c r="X872" i="1" s="1"/>
  <c r="B872" i="1" s="1"/>
  <c r="P723" i="1"/>
  <c r="X723" i="1" s="1"/>
  <c r="B723" i="1" s="1"/>
  <c r="C724" i="1"/>
  <c r="C341" i="1"/>
  <c r="P340" i="1"/>
  <c r="X340" i="1" s="1"/>
  <c r="B340" i="1" s="1"/>
  <c r="C400" i="1"/>
  <c r="P399" i="1"/>
  <c r="X399" i="1" s="1"/>
  <c r="B399" i="1" s="1"/>
  <c r="C842" i="1"/>
  <c r="P841" i="1"/>
  <c r="X841" i="1" s="1"/>
  <c r="B841" i="1" s="1"/>
  <c r="C694" i="1"/>
  <c r="P693" i="1"/>
  <c r="X693" i="1" s="1"/>
  <c r="B693" i="1" s="1"/>
  <c r="P371" i="1"/>
  <c r="X371" i="1" s="1"/>
  <c r="B371" i="1" s="1"/>
  <c r="C372" i="1"/>
  <c r="Y255" i="1"/>
  <c r="P635" i="1"/>
  <c r="X635" i="1" s="1"/>
  <c r="B635" i="1" s="1"/>
  <c r="C636" i="1"/>
  <c r="C609" i="1"/>
  <c r="P608" i="1"/>
  <c r="X608" i="1" s="1"/>
  <c r="B608" i="1" s="1"/>
  <c r="R900" i="1" l="1"/>
  <c r="AB900" i="1"/>
  <c r="X900" i="1"/>
  <c r="B900" i="1" s="1"/>
  <c r="AJ48" i="1"/>
  <c r="P400" i="1"/>
  <c r="X400" i="1" s="1"/>
  <c r="B400" i="1" s="1"/>
  <c r="C401" i="1"/>
  <c r="C874" i="1"/>
  <c r="P873" i="1"/>
  <c r="X873" i="1" s="1"/>
  <c r="B873" i="1" s="1"/>
  <c r="C579" i="1"/>
  <c r="P578" i="1"/>
  <c r="X578" i="1" s="1"/>
  <c r="B578" i="1" s="1"/>
  <c r="C490" i="1"/>
  <c r="P489" i="1"/>
  <c r="X489" i="1" s="1"/>
  <c r="B489" i="1" s="1"/>
  <c r="P341" i="1"/>
  <c r="X341" i="1" s="1"/>
  <c r="B341" i="1" s="1"/>
  <c r="C342" i="1"/>
  <c r="C226" i="1"/>
  <c r="P225" i="1"/>
  <c r="X225" i="1" s="1"/>
  <c r="B225" i="1" s="1"/>
  <c r="C610" i="1"/>
  <c r="P609" i="1"/>
  <c r="X609" i="1" s="1"/>
  <c r="B609" i="1" s="1"/>
  <c r="P724" i="1"/>
  <c r="X724" i="1" s="1"/>
  <c r="B724" i="1" s="1"/>
  <c r="C725" i="1"/>
  <c r="C666" i="1"/>
  <c r="P665" i="1"/>
  <c r="X665" i="1" s="1"/>
  <c r="B665" i="1" s="1"/>
  <c r="P372" i="1"/>
  <c r="X372" i="1" s="1"/>
  <c r="B372" i="1" s="1"/>
  <c r="C373" i="1"/>
  <c r="P430" i="1"/>
  <c r="X430" i="1" s="1"/>
  <c r="B430" i="1" s="1"/>
  <c r="C431" i="1"/>
  <c r="C695" i="1"/>
  <c r="P694" i="1"/>
  <c r="X694" i="1" s="1"/>
  <c r="B694" i="1" s="1"/>
  <c r="C461" i="1"/>
  <c r="P460" i="1"/>
  <c r="X460" i="1" s="1"/>
  <c r="B460" i="1" s="1"/>
  <c r="P753" i="1"/>
  <c r="X753" i="1" s="1"/>
  <c r="B753" i="1" s="1"/>
  <c r="C754" i="1"/>
  <c r="C313" i="1"/>
  <c r="P312" i="1"/>
  <c r="X312" i="1" s="1"/>
  <c r="B312" i="1" s="1"/>
  <c r="C549" i="1"/>
  <c r="P548" i="1"/>
  <c r="X548" i="1" s="1"/>
  <c r="B548" i="1" s="1"/>
  <c r="C522" i="1"/>
  <c r="P521" i="1"/>
  <c r="X521" i="1" s="1"/>
  <c r="B521" i="1" s="1"/>
  <c r="C637" i="1"/>
  <c r="P636" i="1"/>
  <c r="X636" i="1" s="1"/>
  <c r="B636" i="1" s="1"/>
  <c r="C843" i="1"/>
  <c r="P842" i="1"/>
  <c r="X842" i="1" s="1"/>
  <c r="B842" i="1" s="1"/>
  <c r="C786" i="1"/>
  <c r="P785" i="1"/>
  <c r="X785" i="1" s="1"/>
  <c r="B785" i="1" s="1"/>
  <c r="P813" i="1"/>
  <c r="X813" i="1" s="1"/>
  <c r="B813" i="1" s="1"/>
  <c r="C814" i="1"/>
  <c r="AG49" i="1"/>
  <c r="AH49" i="1"/>
  <c r="AE49" i="1" s="1"/>
  <c r="P901" i="1"/>
  <c r="X901" i="1" s="1"/>
  <c r="B901" i="1" s="1"/>
  <c r="S284" i="1"/>
  <c r="X284" i="1"/>
  <c r="Y900" i="1" l="1"/>
  <c r="B284" i="1"/>
  <c r="AJ49" i="1"/>
  <c r="P814" i="1"/>
  <c r="X814" i="1" s="1"/>
  <c r="B814" i="1" s="1"/>
  <c r="C815" i="1"/>
  <c r="P843" i="1"/>
  <c r="X843" i="1" s="1"/>
  <c r="B843" i="1" s="1"/>
  <c r="C844" i="1"/>
  <c r="P313" i="1"/>
  <c r="X313" i="1" s="1"/>
  <c r="B313" i="1" s="1"/>
  <c r="C314" i="1"/>
  <c r="P314" i="1" s="1"/>
  <c r="P666" i="1"/>
  <c r="X666" i="1" s="1"/>
  <c r="B666" i="1" s="1"/>
  <c r="C667" i="1"/>
  <c r="C227" i="1"/>
  <c r="P227" i="1" s="1"/>
  <c r="P226" i="1"/>
  <c r="X226" i="1" s="1"/>
  <c r="B226" i="1" s="1"/>
  <c r="Y284" i="1"/>
  <c r="P754" i="1"/>
  <c r="X754" i="1" s="1"/>
  <c r="B754" i="1" s="1"/>
  <c r="C755" i="1"/>
  <c r="C432" i="1"/>
  <c r="P431" i="1"/>
  <c r="X431" i="1" s="1"/>
  <c r="B431" i="1" s="1"/>
  <c r="P786" i="1"/>
  <c r="X786" i="1" s="1"/>
  <c r="B786" i="1" s="1"/>
  <c r="C787" i="1"/>
  <c r="P637" i="1"/>
  <c r="X637" i="1" s="1"/>
  <c r="B637" i="1" s="1"/>
  <c r="C638" i="1"/>
  <c r="C580" i="1"/>
  <c r="P579" i="1"/>
  <c r="X579" i="1" s="1"/>
  <c r="B579" i="1" s="1"/>
  <c r="P902" i="1"/>
  <c r="X902" i="1" s="1"/>
  <c r="B902" i="1" s="1"/>
  <c r="P373" i="1"/>
  <c r="X373" i="1" s="1"/>
  <c r="B373" i="1" s="1"/>
  <c r="C374" i="1"/>
  <c r="C726" i="1"/>
  <c r="P725" i="1"/>
  <c r="X725" i="1" s="1"/>
  <c r="B725" i="1" s="1"/>
  <c r="C343" i="1"/>
  <c r="P342" i="1"/>
  <c r="X342" i="1" s="1"/>
  <c r="B342" i="1" s="1"/>
  <c r="AG50" i="1"/>
  <c r="AH50" i="1"/>
  <c r="AE50" i="1" s="1"/>
  <c r="P522" i="1"/>
  <c r="X522" i="1" s="1"/>
  <c r="B522" i="1" s="1"/>
  <c r="C523" i="1"/>
  <c r="P461" i="1"/>
  <c r="X461" i="1" s="1"/>
  <c r="B461" i="1" s="1"/>
  <c r="C462" i="1"/>
  <c r="C875" i="1"/>
  <c r="P874" i="1"/>
  <c r="X874" i="1" s="1"/>
  <c r="B874" i="1" s="1"/>
  <c r="P401" i="1"/>
  <c r="X401" i="1" s="1"/>
  <c r="B401" i="1" s="1"/>
  <c r="C402" i="1"/>
  <c r="P549" i="1"/>
  <c r="X549" i="1" s="1"/>
  <c r="B549" i="1" s="1"/>
  <c r="C550" i="1"/>
  <c r="P695" i="1"/>
  <c r="X695" i="1" s="1"/>
  <c r="B695" i="1" s="1"/>
  <c r="C696" i="1"/>
  <c r="P610" i="1"/>
  <c r="X610" i="1" s="1"/>
  <c r="B610" i="1" s="1"/>
  <c r="C611" i="1"/>
  <c r="C491" i="1"/>
  <c r="P490" i="1"/>
  <c r="X490" i="1" s="1"/>
  <c r="B490" i="1" s="1"/>
  <c r="C551" i="1" l="1"/>
  <c r="P550" i="1"/>
  <c r="X550" i="1" s="1"/>
  <c r="B550" i="1" s="1"/>
  <c r="P844" i="1"/>
  <c r="X844" i="1" s="1"/>
  <c r="B844" i="1" s="1"/>
  <c r="C845" i="1"/>
  <c r="P491" i="1"/>
  <c r="X491" i="1" s="1"/>
  <c r="B491" i="1" s="1"/>
  <c r="C492" i="1"/>
  <c r="P875" i="1"/>
  <c r="X875" i="1" s="1"/>
  <c r="B875" i="1" s="1"/>
  <c r="C876" i="1"/>
  <c r="AH51" i="1"/>
  <c r="AE51" i="1" s="1"/>
  <c r="AG51" i="1"/>
  <c r="P787" i="1"/>
  <c r="X787" i="1" s="1"/>
  <c r="B787" i="1" s="1"/>
  <c r="C788" i="1"/>
  <c r="C612" i="1"/>
  <c r="P611" i="1"/>
  <c r="X611" i="1" s="1"/>
  <c r="B611" i="1" s="1"/>
  <c r="P462" i="1"/>
  <c r="X462" i="1" s="1"/>
  <c r="B462" i="1" s="1"/>
  <c r="C463" i="1"/>
  <c r="AJ50" i="1"/>
  <c r="P903" i="1"/>
  <c r="X903" i="1" s="1"/>
  <c r="B903" i="1" s="1"/>
  <c r="S227" i="1"/>
  <c r="X227" i="1"/>
  <c r="P402" i="1"/>
  <c r="X402" i="1" s="1"/>
  <c r="B402" i="1" s="1"/>
  <c r="C403" i="1"/>
  <c r="C524" i="1"/>
  <c r="P523" i="1"/>
  <c r="X523" i="1" s="1"/>
  <c r="B523" i="1" s="1"/>
  <c r="C344" i="1"/>
  <c r="P343" i="1"/>
  <c r="X343" i="1" s="1"/>
  <c r="B343" i="1" s="1"/>
  <c r="P580" i="1"/>
  <c r="X580" i="1" s="1"/>
  <c r="B580" i="1" s="1"/>
  <c r="C581" i="1"/>
  <c r="P667" i="1"/>
  <c r="X667" i="1" s="1"/>
  <c r="B667" i="1" s="1"/>
  <c r="C668" i="1"/>
  <c r="C697" i="1"/>
  <c r="P696" i="1"/>
  <c r="X696" i="1" s="1"/>
  <c r="B696" i="1" s="1"/>
  <c r="P726" i="1"/>
  <c r="X726" i="1" s="1"/>
  <c r="B726" i="1" s="1"/>
  <c r="C727" i="1"/>
  <c r="C433" i="1"/>
  <c r="P432" i="1"/>
  <c r="X432" i="1" s="1"/>
  <c r="B432" i="1" s="1"/>
  <c r="X314" i="1"/>
  <c r="S314" i="1"/>
  <c r="C816" i="1"/>
  <c r="P815" i="1"/>
  <c r="X815" i="1" s="1"/>
  <c r="B815" i="1" s="1"/>
  <c r="C375" i="1"/>
  <c r="P375" i="1" s="1"/>
  <c r="P374" i="1"/>
  <c r="X374" i="1" s="1"/>
  <c r="B374" i="1" s="1"/>
  <c r="P638" i="1"/>
  <c r="X638" i="1" s="1"/>
  <c r="B638" i="1" s="1"/>
  <c r="C639" i="1"/>
  <c r="P755" i="1"/>
  <c r="X755" i="1" s="1"/>
  <c r="B755" i="1" s="1"/>
  <c r="C756" i="1"/>
  <c r="B314" i="1" l="1"/>
  <c r="B227" i="1"/>
  <c r="AJ51" i="1"/>
  <c r="C640" i="1"/>
  <c r="P639" i="1"/>
  <c r="X639" i="1" s="1"/>
  <c r="B639" i="1" s="1"/>
  <c r="Y314" i="1"/>
  <c r="C669" i="1"/>
  <c r="P668" i="1"/>
  <c r="X668" i="1" s="1"/>
  <c r="B668" i="1" s="1"/>
  <c r="P904" i="1"/>
  <c r="X904" i="1" s="1"/>
  <c r="B904" i="1" s="1"/>
  <c r="C613" i="1"/>
  <c r="P612" i="1"/>
  <c r="X612" i="1" s="1"/>
  <c r="B612" i="1" s="1"/>
  <c r="C493" i="1"/>
  <c r="P492" i="1"/>
  <c r="X492" i="1" s="1"/>
  <c r="B492" i="1" s="1"/>
  <c r="C698" i="1"/>
  <c r="P697" i="1"/>
  <c r="X697" i="1" s="1"/>
  <c r="B697" i="1" s="1"/>
  <c r="C525" i="1"/>
  <c r="P524" i="1"/>
  <c r="X524" i="1" s="1"/>
  <c r="B524" i="1" s="1"/>
  <c r="C789" i="1"/>
  <c r="P788" i="1"/>
  <c r="X788" i="1" s="1"/>
  <c r="B788" i="1" s="1"/>
  <c r="P403" i="1"/>
  <c r="X403" i="1" s="1"/>
  <c r="B403" i="1" s="1"/>
  <c r="C404" i="1"/>
  <c r="P845" i="1"/>
  <c r="X845" i="1" s="1"/>
  <c r="B845" i="1" s="1"/>
  <c r="C846" i="1"/>
  <c r="X375" i="1"/>
  <c r="S375" i="1"/>
  <c r="C434" i="1"/>
  <c r="P433" i="1"/>
  <c r="X433" i="1" s="1"/>
  <c r="B433" i="1" s="1"/>
  <c r="C464" i="1"/>
  <c r="P463" i="1"/>
  <c r="X463" i="1" s="1"/>
  <c r="B463" i="1" s="1"/>
  <c r="P727" i="1"/>
  <c r="X727" i="1" s="1"/>
  <c r="B727" i="1" s="1"/>
  <c r="C728" i="1"/>
  <c r="C582" i="1"/>
  <c r="P581" i="1"/>
  <c r="X581" i="1" s="1"/>
  <c r="B581" i="1" s="1"/>
  <c r="Y227" i="1"/>
  <c r="AH52" i="1"/>
  <c r="AE52" i="1" s="1"/>
  <c r="AG52" i="1"/>
  <c r="C757" i="1"/>
  <c r="P756" i="1"/>
  <c r="X756" i="1" s="1"/>
  <c r="B756" i="1" s="1"/>
  <c r="C877" i="1"/>
  <c r="P876" i="1"/>
  <c r="X876" i="1" s="1"/>
  <c r="B876" i="1" s="1"/>
  <c r="P816" i="1"/>
  <c r="X816" i="1" s="1"/>
  <c r="B816" i="1" s="1"/>
  <c r="C817" i="1"/>
  <c r="P344" i="1"/>
  <c r="X344" i="1" s="1"/>
  <c r="B344" i="1" s="1"/>
  <c r="C345" i="1"/>
  <c r="P551" i="1"/>
  <c r="X551" i="1" s="1"/>
  <c r="B551" i="1" s="1"/>
  <c r="C552" i="1"/>
  <c r="B375" i="1" l="1"/>
  <c r="AJ52" i="1"/>
  <c r="Y375" i="1"/>
  <c r="C435" i="1"/>
  <c r="P434" i="1"/>
  <c r="X434" i="1" s="1"/>
  <c r="B434" i="1" s="1"/>
  <c r="C790" i="1"/>
  <c r="P789" i="1"/>
  <c r="X789" i="1" s="1"/>
  <c r="B789" i="1" s="1"/>
  <c r="P613" i="1"/>
  <c r="X613" i="1" s="1"/>
  <c r="B613" i="1" s="1"/>
  <c r="C614" i="1"/>
  <c r="P905" i="1"/>
  <c r="X905" i="1" s="1"/>
  <c r="B905" i="1" s="1"/>
  <c r="C878" i="1"/>
  <c r="P877" i="1"/>
  <c r="X877" i="1" s="1"/>
  <c r="B877" i="1" s="1"/>
  <c r="C465" i="1"/>
  <c r="P464" i="1"/>
  <c r="X464" i="1" s="1"/>
  <c r="B464" i="1" s="1"/>
  <c r="C526" i="1"/>
  <c r="P525" i="1"/>
  <c r="X525" i="1" s="1"/>
  <c r="B525" i="1" s="1"/>
  <c r="C346" i="1"/>
  <c r="P346" i="1" s="1"/>
  <c r="P345" i="1"/>
  <c r="X345" i="1" s="1"/>
  <c r="B345" i="1" s="1"/>
  <c r="AG53" i="1"/>
  <c r="AH53" i="1"/>
  <c r="AE53" i="1" s="1"/>
  <c r="P846" i="1"/>
  <c r="X846" i="1" s="1"/>
  <c r="B846" i="1" s="1"/>
  <c r="C847" i="1"/>
  <c r="C699" i="1"/>
  <c r="P698" i="1"/>
  <c r="X698" i="1" s="1"/>
  <c r="B698" i="1" s="1"/>
  <c r="P669" i="1"/>
  <c r="X669" i="1" s="1"/>
  <c r="B669" i="1" s="1"/>
  <c r="C670" i="1"/>
  <c r="P404" i="1"/>
  <c r="X404" i="1" s="1"/>
  <c r="B404" i="1" s="1"/>
  <c r="C405" i="1"/>
  <c r="P757" i="1"/>
  <c r="X757" i="1" s="1"/>
  <c r="B757" i="1" s="1"/>
  <c r="C758" i="1"/>
  <c r="C583" i="1"/>
  <c r="P582" i="1"/>
  <c r="X582" i="1" s="1"/>
  <c r="B582" i="1" s="1"/>
  <c r="P493" i="1"/>
  <c r="X493" i="1" s="1"/>
  <c r="B493" i="1" s="1"/>
  <c r="C494" i="1"/>
  <c r="C553" i="1"/>
  <c r="P552" i="1"/>
  <c r="X552" i="1" s="1"/>
  <c r="B552" i="1" s="1"/>
  <c r="P817" i="1"/>
  <c r="X817" i="1" s="1"/>
  <c r="B817" i="1" s="1"/>
  <c r="C818" i="1"/>
  <c r="C729" i="1"/>
  <c r="P728" i="1"/>
  <c r="X728" i="1" s="1"/>
  <c r="B728" i="1" s="1"/>
  <c r="P640" i="1"/>
  <c r="X640" i="1" s="1"/>
  <c r="B640" i="1" s="1"/>
  <c r="C641" i="1"/>
  <c r="C554" i="1" l="1"/>
  <c r="P553" i="1"/>
  <c r="X553" i="1" s="1"/>
  <c r="B553" i="1" s="1"/>
  <c r="C642" i="1"/>
  <c r="P641" i="1"/>
  <c r="X641" i="1" s="1"/>
  <c r="B641" i="1" s="1"/>
  <c r="P494" i="1"/>
  <c r="X494" i="1" s="1"/>
  <c r="B494" i="1" s="1"/>
  <c r="C495" i="1"/>
  <c r="P526" i="1"/>
  <c r="X526" i="1" s="1"/>
  <c r="B526" i="1" s="1"/>
  <c r="C527" i="1"/>
  <c r="C791" i="1"/>
  <c r="P790" i="1"/>
  <c r="X790" i="1" s="1"/>
  <c r="B790" i="1" s="1"/>
  <c r="C700" i="1"/>
  <c r="P699" i="1"/>
  <c r="X699" i="1" s="1"/>
  <c r="B699" i="1" s="1"/>
  <c r="AG54" i="1"/>
  <c r="AH54" i="1"/>
  <c r="AE54" i="1" s="1"/>
  <c r="P405" i="1"/>
  <c r="X405" i="1" s="1"/>
  <c r="B405" i="1" s="1"/>
  <c r="C406" i="1"/>
  <c r="P406" i="1" s="1"/>
  <c r="AJ53" i="1"/>
  <c r="C466" i="1"/>
  <c r="P465" i="1"/>
  <c r="X465" i="1" s="1"/>
  <c r="B465" i="1" s="1"/>
  <c r="P906" i="1"/>
  <c r="X906" i="1" s="1"/>
  <c r="B906" i="1" s="1"/>
  <c r="P435" i="1"/>
  <c r="X435" i="1" s="1"/>
  <c r="B435" i="1" s="1"/>
  <c r="C436" i="1"/>
  <c r="P729" i="1"/>
  <c r="X729" i="1" s="1"/>
  <c r="B729" i="1" s="1"/>
  <c r="C730" i="1"/>
  <c r="P818" i="1"/>
  <c r="X818" i="1" s="1"/>
  <c r="B818" i="1" s="1"/>
  <c r="C819" i="1"/>
  <c r="P583" i="1"/>
  <c r="X583" i="1" s="1"/>
  <c r="B583" i="1" s="1"/>
  <c r="C584" i="1"/>
  <c r="C615" i="1"/>
  <c r="P614" i="1"/>
  <c r="X614" i="1" s="1"/>
  <c r="B614" i="1" s="1"/>
  <c r="C759" i="1"/>
  <c r="P758" i="1"/>
  <c r="X758" i="1" s="1"/>
  <c r="B758" i="1" s="1"/>
  <c r="P670" i="1"/>
  <c r="X670" i="1" s="1"/>
  <c r="B670" i="1" s="1"/>
  <c r="C671" i="1"/>
  <c r="C848" i="1"/>
  <c r="P847" i="1"/>
  <c r="X847" i="1" s="1"/>
  <c r="B847" i="1" s="1"/>
  <c r="X346" i="1"/>
  <c r="S346" i="1"/>
  <c r="C879" i="1"/>
  <c r="P878" i="1"/>
  <c r="X878" i="1" s="1"/>
  <c r="B878" i="1" s="1"/>
  <c r="B346" i="1" l="1"/>
  <c r="AJ54" i="1"/>
  <c r="Y346" i="1"/>
  <c r="C731" i="1"/>
  <c r="P730" i="1"/>
  <c r="X730" i="1" s="1"/>
  <c r="B730" i="1" s="1"/>
  <c r="P495" i="1"/>
  <c r="X495" i="1" s="1"/>
  <c r="B495" i="1" s="1"/>
  <c r="C496" i="1"/>
  <c r="S406" i="1"/>
  <c r="X406" i="1"/>
  <c r="P436" i="1"/>
  <c r="X436" i="1" s="1"/>
  <c r="B436" i="1" s="1"/>
  <c r="C437" i="1"/>
  <c r="P437" i="1" s="1"/>
  <c r="P848" i="1"/>
  <c r="X848" i="1" s="1"/>
  <c r="B848" i="1" s="1"/>
  <c r="C849" i="1"/>
  <c r="C616" i="1"/>
  <c r="P615" i="1"/>
  <c r="X615" i="1" s="1"/>
  <c r="B615" i="1" s="1"/>
  <c r="AH55" i="1"/>
  <c r="AE55" i="1" s="1"/>
  <c r="AG55" i="1"/>
  <c r="C792" i="1"/>
  <c r="P791" i="1"/>
  <c r="X791" i="1" s="1"/>
  <c r="B791" i="1" s="1"/>
  <c r="C643" i="1"/>
  <c r="P642" i="1"/>
  <c r="X642" i="1" s="1"/>
  <c r="B642" i="1" s="1"/>
  <c r="P671" i="1"/>
  <c r="X671" i="1" s="1"/>
  <c r="B671" i="1" s="1"/>
  <c r="C672" i="1"/>
  <c r="C528" i="1"/>
  <c r="P528" i="1" s="1"/>
  <c r="P527" i="1"/>
  <c r="X527" i="1" s="1"/>
  <c r="B527" i="1" s="1"/>
  <c r="P907" i="1"/>
  <c r="X907" i="1" s="1"/>
  <c r="B907" i="1" s="1"/>
  <c r="P584" i="1"/>
  <c r="X584" i="1" s="1"/>
  <c r="B584" i="1" s="1"/>
  <c r="C585" i="1"/>
  <c r="P819" i="1"/>
  <c r="X819" i="1" s="1"/>
  <c r="B819" i="1" s="1"/>
  <c r="C820" i="1"/>
  <c r="P879" i="1"/>
  <c r="X879" i="1" s="1"/>
  <c r="B879" i="1" s="1"/>
  <c r="C880" i="1"/>
  <c r="P759" i="1"/>
  <c r="X759" i="1" s="1"/>
  <c r="B759" i="1" s="1"/>
  <c r="C760" i="1"/>
  <c r="C467" i="1"/>
  <c r="P467" i="1" s="1"/>
  <c r="P466" i="1"/>
  <c r="X466" i="1" s="1"/>
  <c r="B466" i="1" s="1"/>
  <c r="P700" i="1"/>
  <c r="X700" i="1" s="1"/>
  <c r="B700" i="1" s="1"/>
  <c r="C701" i="1"/>
  <c r="P554" i="1"/>
  <c r="X554" i="1" s="1"/>
  <c r="B554" i="1" s="1"/>
  <c r="C555" i="1"/>
  <c r="B406" i="1" l="1"/>
  <c r="AJ55" i="1"/>
  <c r="Y406" i="1"/>
  <c r="C702" i="1"/>
  <c r="P701" i="1"/>
  <c r="X701" i="1" s="1"/>
  <c r="B701" i="1" s="1"/>
  <c r="P731" i="1"/>
  <c r="X731" i="1" s="1"/>
  <c r="B731" i="1" s="1"/>
  <c r="C732" i="1"/>
  <c r="S528" i="1"/>
  <c r="X528" i="1"/>
  <c r="C644" i="1"/>
  <c r="P643" i="1"/>
  <c r="X643" i="1" s="1"/>
  <c r="B643" i="1" s="1"/>
  <c r="P908" i="1"/>
  <c r="X908" i="1" s="1"/>
  <c r="B908" i="1" s="1"/>
  <c r="X467" i="1"/>
  <c r="S467" i="1"/>
  <c r="C793" i="1"/>
  <c r="P792" i="1"/>
  <c r="X792" i="1" s="1"/>
  <c r="B792" i="1" s="1"/>
  <c r="C761" i="1"/>
  <c r="P760" i="1"/>
  <c r="X760" i="1" s="1"/>
  <c r="B760" i="1" s="1"/>
  <c r="P820" i="1"/>
  <c r="X820" i="1" s="1"/>
  <c r="B820" i="1" s="1"/>
  <c r="C821" i="1"/>
  <c r="P616" i="1"/>
  <c r="X616" i="1" s="1"/>
  <c r="B616" i="1" s="1"/>
  <c r="C617" i="1"/>
  <c r="C850" i="1"/>
  <c r="P849" i="1"/>
  <c r="X849" i="1" s="1"/>
  <c r="B849" i="1" s="1"/>
  <c r="P496" i="1"/>
  <c r="X496" i="1" s="1"/>
  <c r="B496" i="1" s="1"/>
  <c r="C497" i="1"/>
  <c r="P555" i="1"/>
  <c r="X555" i="1" s="1"/>
  <c r="B555" i="1" s="1"/>
  <c r="C556" i="1"/>
  <c r="P880" i="1"/>
  <c r="X880" i="1" s="1"/>
  <c r="B880" i="1" s="1"/>
  <c r="C881" i="1"/>
  <c r="C586" i="1"/>
  <c r="P585" i="1"/>
  <c r="X585" i="1" s="1"/>
  <c r="B585" i="1" s="1"/>
  <c r="P672" i="1"/>
  <c r="X672" i="1" s="1"/>
  <c r="B672" i="1" s="1"/>
  <c r="C673" i="1"/>
  <c r="AH56" i="1"/>
  <c r="AE56" i="1" s="1"/>
  <c r="AG56" i="1"/>
  <c r="X437" i="1"/>
  <c r="S437" i="1"/>
  <c r="B528" i="1" l="1"/>
  <c r="B467" i="1"/>
  <c r="B437" i="1"/>
  <c r="Y467" i="1"/>
  <c r="C498" i="1"/>
  <c r="P497" i="1"/>
  <c r="X497" i="1" s="1"/>
  <c r="B497" i="1" s="1"/>
  <c r="AJ56" i="1"/>
  <c r="C587" i="1"/>
  <c r="P586" i="1"/>
  <c r="X586" i="1" s="1"/>
  <c r="B586" i="1" s="1"/>
  <c r="P850" i="1"/>
  <c r="X850" i="1" s="1"/>
  <c r="B850" i="1" s="1"/>
  <c r="C851" i="1"/>
  <c r="C794" i="1"/>
  <c r="P793" i="1"/>
  <c r="X793" i="1" s="1"/>
  <c r="B793" i="1" s="1"/>
  <c r="C645" i="1"/>
  <c r="P644" i="1"/>
  <c r="X644" i="1" s="1"/>
  <c r="B644" i="1" s="1"/>
  <c r="C882" i="1"/>
  <c r="P881" i="1"/>
  <c r="X881" i="1" s="1"/>
  <c r="B881" i="1" s="1"/>
  <c r="P821" i="1"/>
  <c r="X821" i="1" s="1"/>
  <c r="B821" i="1" s="1"/>
  <c r="C822" i="1"/>
  <c r="P909" i="1"/>
  <c r="X909" i="1" s="1"/>
  <c r="B909" i="1" s="1"/>
  <c r="AH57" i="1"/>
  <c r="AE57" i="1" s="1"/>
  <c r="AG57" i="1"/>
  <c r="Y528" i="1"/>
  <c r="P673" i="1"/>
  <c r="X673" i="1" s="1"/>
  <c r="B673" i="1" s="1"/>
  <c r="C674" i="1"/>
  <c r="C557" i="1"/>
  <c r="P556" i="1"/>
  <c r="X556" i="1" s="1"/>
  <c r="B556" i="1" s="1"/>
  <c r="C618" i="1"/>
  <c r="P617" i="1"/>
  <c r="X617" i="1" s="1"/>
  <c r="B617" i="1" s="1"/>
  <c r="C733" i="1"/>
  <c r="P732" i="1"/>
  <c r="X732" i="1" s="1"/>
  <c r="B732" i="1" s="1"/>
  <c r="Y437" i="1"/>
  <c r="C762" i="1"/>
  <c r="P761" i="1"/>
  <c r="X761" i="1" s="1"/>
  <c r="B761" i="1" s="1"/>
  <c r="C703" i="1"/>
  <c r="P702" i="1"/>
  <c r="X702" i="1" s="1"/>
  <c r="B702" i="1" s="1"/>
  <c r="AJ57" i="1" l="1"/>
  <c r="P910" i="1"/>
  <c r="X910" i="1" s="1"/>
  <c r="B910" i="1" s="1"/>
  <c r="P794" i="1"/>
  <c r="X794" i="1" s="1"/>
  <c r="B794" i="1" s="1"/>
  <c r="C795" i="1"/>
  <c r="P703" i="1"/>
  <c r="X703" i="1" s="1"/>
  <c r="B703" i="1" s="1"/>
  <c r="C704" i="1"/>
  <c r="C823" i="1"/>
  <c r="P822" i="1"/>
  <c r="X822" i="1" s="1"/>
  <c r="B822" i="1" s="1"/>
  <c r="C619" i="1"/>
  <c r="P619" i="1" s="1"/>
  <c r="P618" i="1"/>
  <c r="X618" i="1" s="1"/>
  <c r="B618" i="1" s="1"/>
  <c r="C763" i="1"/>
  <c r="P762" i="1"/>
  <c r="X762" i="1" s="1"/>
  <c r="B762" i="1" s="1"/>
  <c r="C852" i="1"/>
  <c r="P851" i="1"/>
  <c r="X851" i="1" s="1"/>
  <c r="B851" i="1" s="1"/>
  <c r="P557" i="1"/>
  <c r="X557" i="1" s="1"/>
  <c r="B557" i="1" s="1"/>
  <c r="C558" i="1"/>
  <c r="C646" i="1"/>
  <c r="P645" i="1"/>
  <c r="X645" i="1" s="1"/>
  <c r="B645" i="1" s="1"/>
  <c r="C675" i="1"/>
  <c r="P674" i="1"/>
  <c r="X674" i="1" s="1"/>
  <c r="B674" i="1" s="1"/>
  <c r="C734" i="1"/>
  <c r="P733" i="1"/>
  <c r="X733" i="1" s="1"/>
  <c r="B733" i="1" s="1"/>
  <c r="AH58" i="1"/>
  <c r="AE58" i="1" s="1"/>
  <c r="AG58" i="1"/>
  <c r="C883" i="1"/>
  <c r="P882" i="1"/>
  <c r="X882" i="1" s="1"/>
  <c r="B882" i="1" s="1"/>
  <c r="C588" i="1"/>
  <c r="P587" i="1"/>
  <c r="X587" i="1" s="1"/>
  <c r="B587" i="1" s="1"/>
  <c r="P498" i="1"/>
  <c r="X498" i="1" s="1"/>
  <c r="B498" i="1" s="1"/>
  <c r="C499" i="1"/>
  <c r="AJ58" i="1" l="1"/>
  <c r="P588" i="1"/>
  <c r="X588" i="1" s="1"/>
  <c r="B588" i="1" s="1"/>
  <c r="C589" i="1"/>
  <c r="P795" i="1"/>
  <c r="X795" i="1" s="1"/>
  <c r="B795" i="1" s="1"/>
  <c r="C796" i="1"/>
  <c r="P499" i="1"/>
  <c r="X499" i="1" s="1"/>
  <c r="B499" i="1" s="1"/>
  <c r="C500" i="1"/>
  <c r="P500" i="1" s="1"/>
  <c r="C735" i="1"/>
  <c r="P734" i="1"/>
  <c r="X734" i="1" s="1"/>
  <c r="B734" i="1" s="1"/>
  <c r="C647" i="1"/>
  <c r="P646" i="1"/>
  <c r="X646" i="1" s="1"/>
  <c r="B646" i="1" s="1"/>
  <c r="X619" i="1"/>
  <c r="S619" i="1"/>
  <c r="C884" i="1"/>
  <c r="P883" i="1"/>
  <c r="X883" i="1" s="1"/>
  <c r="B883" i="1" s="1"/>
  <c r="C559" i="1"/>
  <c r="P559" i="1" s="1"/>
  <c r="P558" i="1"/>
  <c r="X558" i="1" s="1"/>
  <c r="B558" i="1" s="1"/>
  <c r="C676" i="1"/>
  <c r="P675" i="1"/>
  <c r="X675" i="1" s="1"/>
  <c r="B675" i="1" s="1"/>
  <c r="P763" i="1"/>
  <c r="X763" i="1" s="1"/>
  <c r="B763" i="1" s="1"/>
  <c r="C764" i="1"/>
  <c r="C824" i="1"/>
  <c r="P823" i="1"/>
  <c r="X823" i="1" s="1"/>
  <c r="B823" i="1" s="1"/>
  <c r="P911" i="1"/>
  <c r="X911" i="1" s="1"/>
  <c r="B911" i="1" s="1"/>
  <c r="P704" i="1"/>
  <c r="X704" i="1" s="1"/>
  <c r="B704" i="1" s="1"/>
  <c r="C705" i="1"/>
  <c r="AH59" i="1"/>
  <c r="AE59" i="1" s="1"/>
  <c r="AG59" i="1"/>
  <c r="P852" i="1"/>
  <c r="X852" i="1" s="1"/>
  <c r="B852" i="1" s="1"/>
  <c r="C853" i="1"/>
  <c r="B619" i="1" l="1"/>
  <c r="Y619" i="1"/>
  <c r="AJ59" i="1"/>
  <c r="C706" i="1"/>
  <c r="P705" i="1"/>
  <c r="X705" i="1" s="1"/>
  <c r="B705" i="1" s="1"/>
  <c r="P853" i="1"/>
  <c r="X853" i="1" s="1"/>
  <c r="B853" i="1" s="1"/>
  <c r="C854" i="1"/>
  <c r="C825" i="1"/>
  <c r="P824" i="1"/>
  <c r="X824" i="1" s="1"/>
  <c r="B824" i="1" s="1"/>
  <c r="P735" i="1"/>
  <c r="X735" i="1" s="1"/>
  <c r="B735" i="1" s="1"/>
  <c r="C736" i="1"/>
  <c r="C765" i="1"/>
  <c r="P764" i="1"/>
  <c r="X764" i="1" s="1"/>
  <c r="B764" i="1" s="1"/>
  <c r="X500" i="1"/>
  <c r="S500" i="1"/>
  <c r="AH60" i="1"/>
  <c r="AE60" i="1" s="1"/>
  <c r="AG60" i="1"/>
  <c r="P676" i="1"/>
  <c r="X676" i="1" s="1"/>
  <c r="B676" i="1" s="1"/>
  <c r="C677" i="1"/>
  <c r="S559" i="1"/>
  <c r="X559" i="1"/>
  <c r="C648" i="1"/>
  <c r="P647" i="1"/>
  <c r="X647" i="1" s="1"/>
  <c r="B647" i="1" s="1"/>
  <c r="P912" i="1"/>
  <c r="X912" i="1" s="1"/>
  <c r="B912" i="1" s="1"/>
  <c r="P796" i="1"/>
  <c r="X796" i="1" s="1"/>
  <c r="B796" i="1" s="1"/>
  <c r="C797" i="1"/>
  <c r="P589" i="1"/>
  <c r="X589" i="1" s="1"/>
  <c r="B589" i="1" s="1"/>
  <c r="C590" i="1"/>
  <c r="C885" i="1"/>
  <c r="P884" i="1"/>
  <c r="X884" i="1" s="1"/>
  <c r="B884" i="1" s="1"/>
  <c r="B559" i="1" l="1"/>
  <c r="Y500" i="1"/>
  <c r="B500" i="1"/>
  <c r="Y559" i="1"/>
  <c r="AJ60" i="1"/>
  <c r="P854" i="1"/>
  <c r="X854" i="1" s="1"/>
  <c r="B854" i="1" s="1"/>
  <c r="C855" i="1"/>
  <c r="C798" i="1"/>
  <c r="P797" i="1"/>
  <c r="X797" i="1" s="1"/>
  <c r="B797" i="1" s="1"/>
  <c r="C886" i="1"/>
  <c r="P885" i="1"/>
  <c r="X885" i="1" s="1"/>
  <c r="B885" i="1" s="1"/>
  <c r="P736" i="1"/>
  <c r="X736" i="1" s="1"/>
  <c r="B736" i="1" s="1"/>
  <c r="C737" i="1"/>
  <c r="C649" i="1"/>
  <c r="P649" i="1" s="1"/>
  <c r="P648" i="1"/>
  <c r="X648" i="1" s="1"/>
  <c r="B648" i="1" s="1"/>
  <c r="P913" i="1"/>
  <c r="X913" i="1" s="1"/>
  <c r="B913" i="1" s="1"/>
  <c r="AH61" i="1"/>
  <c r="AE61" i="1" s="1"/>
  <c r="AG61" i="1"/>
  <c r="C591" i="1"/>
  <c r="P591" i="1" s="1"/>
  <c r="P590" i="1"/>
  <c r="X590" i="1" s="1"/>
  <c r="B590" i="1" s="1"/>
  <c r="C678" i="1"/>
  <c r="P677" i="1"/>
  <c r="X677" i="1" s="1"/>
  <c r="B677" i="1" s="1"/>
  <c r="C766" i="1"/>
  <c r="P765" i="1"/>
  <c r="X765" i="1" s="1"/>
  <c r="B765" i="1" s="1"/>
  <c r="P825" i="1"/>
  <c r="X825" i="1" s="1"/>
  <c r="B825" i="1" s="1"/>
  <c r="C826" i="1"/>
  <c r="C707" i="1"/>
  <c r="P706" i="1"/>
  <c r="X706" i="1" s="1"/>
  <c r="B706" i="1" s="1"/>
  <c r="AJ61" i="1" l="1"/>
  <c r="C856" i="1"/>
  <c r="P855" i="1"/>
  <c r="X855" i="1" s="1"/>
  <c r="B855" i="1" s="1"/>
  <c r="AG62" i="1"/>
  <c r="AH62" i="1"/>
  <c r="AE62" i="1" s="1"/>
  <c r="P707" i="1"/>
  <c r="X707" i="1" s="1"/>
  <c r="B707" i="1" s="1"/>
  <c r="C708" i="1"/>
  <c r="P678" i="1"/>
  <c r="X678" i="1" s="1"/>
  <c r="B678" i="1" s="1"/>
  <c r="C679" i="1"/>
  <c r="P679" i="1" s="1"/>
  <c r="P914" i="1"/>
  <c r="X914" i="1" s="1"/>
  <c r="B914" i="1" s="1"/>
  <c r="P826" i="1"/>
  <c r="X826" i="1" s="1"/>
  <c r="B826" i="1" s="1"/>
  <c r="C827" i="1"/>
  <c r="S649" i="1"/>
  <c r="X649" i="1"/>
  <c r="P737" i="1"/>
  <c r="X737" i="1" s="1"/>
  <c r="B737" i="1" s="1"/>
  <c r="C738" i="1"/>
  <c r="C887" i="1"/>
  <c r="P886" i="1"/>
  <c r="X886" i="1" s="1"/>
  <c r="B886" i="1" s="1"/>
  <c r="C767" i="1"/>
  <c r="P766" i="1"/>
  <c r="X766" i="1" s="1"/>
  <c r="B766" i="1" s="1"/>
  <c r="X591" i="1"/>
  <c r="S591" i="1"/>
  <c r="C799" i="1"/>
  <c r="P798" i="1"/>
  <c r="X798" i="1" s="1"/>
  <c r="B798" i="1" s="1"/>
  <c r="B649" i="1" l="1"/>
  <c r="B591" i="1"/>
  <c r="AJ62" i="1"/>
  <c r="Y649" i="1"/>
  <c r="C800" i="1"/>
  <c r="P799" i="1"/>
  <c r="X799" i="1" s="1"/>
  <c r="B799" i="1" s="1"/>
  <c r="AG63" i="1"/>
  <c r="AH63" i="1"/>
  <c r="AE63" i="1" s="1"/>
  <c r="C739" i="1"/>
  <c r="P738" i="1"/>
  <c r="X738" i="1" s="1"/>
  <c r="B738" i="1" s="1"/>
  <c r="C709" i="1"/>
  <c r="P708" i="1"/>
  <c r="X708" i="1" s="1"/>
  <c r="B708" i="1" s="1"/>
  <c r="C768" i="1"/>
  <c r="P767" i="1"/>
  <c r="X767" i="1" s="1"/>
  <c r="B767" i="1" s="1"/>
  <c r="P887" i="1"/>
  <c r="X887" i="1" s="1"/>
  <c r="B887" i="1" s="1"/>
  <c r="C888" i="1"/>
  <c r="P856" i="1"/>
  <c r="X856" i="1" s="1"/>
  <c r="B856" i="1" s="1"/>
  <c r="C857" i="1"/>
  <c r="P915" i="1"/>
  <c r="X915" i="1" s="1"/>
  <c r="B915" i="1" s="1"/>
  <c r="Y591" i="1"/>
  <c r="C828" i="1"/>
  <c r="P827" i="1"/>
  <c r="X827" i="1" s="1"/>
  <c r="B827" i="1" s="1"/>
  <c r="X679" i="1"/>
  <c r="S679" i="1"/>
  <c r="B679" i="1" l="1"/>
  <c r="AJ63" i="1"/>
  <c r="C858" i="1"/>
  <c r="P857" i="1"/>
  <c r="X857" i="1" s="1"/>
  <c r="B857" i="1" s="1"/>
  <c r="P739" i="1"/>
  <c r="X739" i="1" s="1"/>
  <c r="B739" i="1" s="1"/>
  <c r="C740" i="1"/>
  <c r="P740" i="1" s="1"/>
  <c r="P916" i="1"/>
  <c r="X916" i="1" s="1"/>
  <c r="B916" i="1" s="1"/>
  <c r="Y679" i="1"/>
  <c r="C769" i="1"/>
  <c r="P768" i="1"/>
  <c r="X768" i="1" s="1"/>
  <c r="B768" i="1" s="1"/>
  <c r="P709" i="1"/>
  <c r="X709" i="1" s="1"/>
  <c r="B709" i="1" s="1"/>
  <c r="C710" i="1"/>
  <c r="P710" i="1" s="1"/>
  <c r="P828" i="1"/>
  <c r="X828" i="1" s="1"/>
  <c r="B828" i="1" s="1"/>
  <c r="C829" i="1"/>
  <c r="P888" i="1"/>
  <c r="X888" i="1" s="1"/>
  <c r="B888" i="1" s="1"/>
  <c r="C889" i="1"/>
  <c r="AG64" i="1"/>
  <c r="AH64" i="1"/>
  <c r="AE64" i="1" s="1"/>
  <c r="C801" i="1"/>
  <c r="P800" i="1"/>
  <c r="X800" i="1" s="1"/>
  <c r="B800" i="1" s="1"/>
  <c r="AJ64" i="1" l="1"/>
  <c r="P769" i="1"/>
  <c r="X769" i="1" s="1"/>
  <c r="B769" i="1" s="1"/>
  <c r="C770" i="1"/>
  <c r="P801" i="1"/>
  <c r="X801" i="1" s="1"/>
  <c r="B801" i="1" s="1"/>
  <c r="C802" i="1"/>
  <c r="P802" i="1" s="1"/>
  <c r="C890" i="1"/>
  <c r="P889" i="1"/>
  <c r="X889" i="1" s="1"/>
  <c r="B889" i="1" s="1"/>
  <c r="P917" i="1"/>
  <c r="X917" i="1" s="1"/>
  <c r="B917" i="1" s="1"/>
  <c r="AH65" i="1"/>
  <c r="AE65" i="1" s="1"/>
  <c r="AG65" i="1"/>
  <c r="P829" i="1"/>
  <c r="X829" i="1" s="1"/>
  <c r="B829" i="1" s="1"/>
  <c r="C830" i="1"/>
  <c r="X740" i="1"/>
  <c r="S740" i="1"/>
  <c r="X710" i="1"/>
  <c r="S710" i="1"/>
  <c r="P858" i="1"/>
  <c r="X858" i="1" s="1"/>
  <c r="B858" i="1" s="1"/>
  <c r="C859" i="1"/>
  <c r="B740" i="1" l="1"/>
  <c r="B710" i="1"/>
  <c r="Y710" i="1"/>
  <c r="AJ65" i="1"/>
  <c r="P830" i="1"/>
  <c r="X830" i="1" s="1"/>
  <c r="B830" i="1" s="1"/>
  <c r="C831" i="1"/>
  <c r="C891" i="1"/>
  <c r="P890" i="1"/>
  <c r="X890" i="1" s="1"/>
  <c r="B890" i="1" s="1"/>
  <c r="S802" i="1"/>
  <c r="X802" i="1"/>
  <c r="Y740" i="1"/>
  <c r="P918" i="1"/>
  <c r="X918" i="1" s="1"/>
  <c r="B918" i="1" s="1"/>
  <c r="AG66" i="1"/>
  <c r="AH66" i="1"/>
  <c r="AE66" i="1" s="1"/>
  <c r="C771" i="1"/>
  <c r="P770" i="1"/>
  <c r="X770" i="1" s="1"/>
  <c r="B770" i="1" s="1"/>
  <c r="P859" i="1"/>
  <c r="X859" i="1" s="1"/>
  <c r="B859" i="1" s="1"/>
  <c r="C860" i="1"/>
  <c r="B802" i="1" l="1"/>
  <c r="Y802" i="1"/>
  <c r="AJ66" i="1"/>
  <c r="C861" i="1"/>
  <c r="P860" i="1"/>
  <c r="X860" i="1" s="1"/>
  <c r="B860" i="1" s="1"/>
  <c r="P771" i="1"/>
  <c r="X771" i="1" s="1"/>
  <c r="B771" i="1" s="1"/>
  <c r="C772" i="1"/>
  <c r="P831" i="1"/>
  <c r="X831" i="1" s="1"/>
  <c r="B831" i="1" s="1"/>
  <c r="C832" i="1"/>
  <c r="P832" i="1" s="1"/>
  <c r="P919" i="1"/>
  <c r="X919" i="1" s="1"/>
  <c r="B919" i="1" s="1"/>
  <c r="AH67" i="1"/>
  <c r="AE67" i="1" s="1"/>
  <c r="AG67" i="1"/>
  <c r="C892" i="1"/>
  <c r="P891" i="1"/>
  <c r="X891" i="1" s="1"/>
  <c r="B891" i="1" s="1"/>
  <c r="AJ67" i="1" l="1"/>
  <c r="P892" i="1"/>
  <c r="X892" i="1" s="1"/>
  <c r="B892" i="1" s="1"/>
  <c r="C893" i="1"/>
  <c r="P893" i="1" s="1"/>
  <c r="X832" i="1"/>
  <c r="S832" i="1"/>
  <c r="AH68" i="1"/>
  <c r="AE68" i="1" s="1"/>
  <c r="AG68" i="1"/>
  <c r="P920" i="1"/>
  <c r="X920" i="1" s="1"/>
  <c r="B920" i="1" s="1"/>
  <c r="P772" i="1"/>
  <c r="X772" i="1" s="1"/>
  <c r="B772" i="1" s="1"/>
  <c r="C773" i="1"/>
  <c r="P773" i="1" s="1"/>
  <c r="P861" i="1"/>
  <c r="X861" i="1" s="1"/>
  <c r="B861" i="1" s="1"/>
  <c r="C862" i="1"/>
  <c r="B832" i="1" l="1"/>
  <c r="Y832" i="1"/>
  <c r="AG69" i="1"/>
  <c r="AH69" i="1"/>
  <c r="AE69" i="1" s="1"/>
  <c r="X773" i="1"/>
  <c r="S773" i="1"/>
  <c r="X893" i="1"/>
  <c r="S893" i="1"/>
  <c r="P921" i="1"/>
  <c r="X921" i="1" s="1"/>
  <c r="B921" i="1" s="1"/>
  <c r="C863" i="1"/>
  <c r="P862" i="1"/>
  <c r="X862" i="1" s="1"/>
  <c r="B862" i="1" s="1"/>
  <c r="AJ68" i="1"/>
  <c r="B893" i="1" l="1"/>
  <c r="B773" i="1"/>
  <c r="C864" i="1"/>
  <c r="P864" i="1" s="1"/>
  <c r="P863" i="1"/>
  <c r="X863" i="1" s="1"/>
  <c r="B863" i="1" s="1"/>
  <c r="P922" i="1"/>
  <c r="X922" i="1" s="1"/>
  <c r="B922" i="1" s="1"/>
  <c r="AH70" i="1"/>
  <c r="AE70" i="1" s="1"/>
  <c r="AG70" i="1"/>
  <c r="AJ69" i="1"/>
  <c r="Y893" i="1"/>
  <c r="Y773" i="1"/>
  <c r="AG71" i="1" l="1"/>
  <c r="AH71" i="1"/>
  <c r="AE71" i="1" s="1"/>
  <c r="S864" i="1"/>
  <c r="X864" i="1"/>
  <c r="P924" i="1"/>
  <c r="P923" i="1"/>
  <c r="X923" i="1" s="1"/>
  <c r="B923" i="1" s="1"/>
  <c r="AJ70" i="1"/>
  <c r="B864" i="1" l="1"/>
  <c r="Y864" i="1"/>
  <c r="AJ71" i="1"/>
  <c r="X924" i="1"/>
  <c r="S924" i="1"/>
  <c r="AG72" i="1"/>
  <c r="AH72" i="1"/>
  <c r="AE72" i="1" s="1"/>
  <c r="C925" i="1" l="1"/>
  <c r="C926" i="1" s="1"/>
  <c r="B924" i="1"/>
  <c r="AJ72" i="1"/>
  <c r="Y924" i="1"/>
  <c r="AG73" i="1"/>
  <c r="AH73" i="1"/>
  <c r="AE73" i="1" s="1"/>
  <c r="P925" i="1" l="1"/>
  <c r="X925" i="1" s="1"/>
  <c r="B925" i="1" s="1"/>
  <c r="C927" i="1"/>
  <c r="P926" i="1"/>
  <c r="X926" i="1" s="1"/>
  <c r="B926" i="1" s="1"/>
  <c r="AG74" i="1"/>
  <c r="AH74" i="1"/>
  <c r="AE74" i="1" s="1"/>
  <c r="AJ73" i="1"/>
  <c r="C928" i="1" l="1"/>
  <c r="P927" i="1"/>
  <c r="AH75" i="1"/>
  <c r="AE75" i="1" s="1"/>
  <c r="AG75" i="1"/>
  <c r="AJ74" i="1"/>
  <c r="X927" i="1" l="1"/>
  <c r="C929" i="1"/>
  <c r="P928" i="1"/>
  <c r="X928" i="1" s="1"/>
  <c r="B928" i="1" s="1"/>
  <c r="AJ75" i="1"/>
  <c r="AG76" i="1"/>
  <c r="AH76" i="1"/>
  <c r="AE76" i="1" s="1"/>
  <c r="B927" i="1" l="1"/>
  <c r="C930" i="1"/>
  <c r="P929" i="1"/>
  <c r="AG77" i="1"/>
  <c r="AH77" i="1"/>
  <c r="AE77" i="1" s="1"/>
  <c r="AJ76" i="1"/>
  <c r="X929" i="1" l="1"/>
  <c r="C931" i="1"/>
  <c r="P930" i="1"/>
  <c r="X930" i="1" s="1"/>
  <c r="B930" i="1" s="1"/>
  <c r="AG78" i="1"/>
  <c r="AH78" i="1"/>
  <c r="AE78" i="1" s="1"/>
  <c r="AJ77" i="1"/>
  <c r="B929" i="1" l="1"/>
  <c r="C932" i="1"/>
  <c r="P931" i="1"/>
  <c r="AG79" i="1"/>
  <c r="AH79" i="1"/>
  <c r="AE79" i="1" s="1"/>
  <c r="AJ78" i="1"/>
  <c r="X931" i="1" l="1"/>
  <c r="C933" i="1"/>
  <c r="P932" i="1"/>
  <c r="X932" i="1" s="1"/>
  <c r="B932" i="1" s="1"/>
  <c r="AJ79" i="1"/>
  <c r="AH80" i="1"/>
  <c r="AE80" i="1" s="1"/>
  <c r="AG80" i="1"/>
  <c r="B931" i="1" l="1"/>
  <c r="C934" i="1"/>
  <c r="P933" i="1"/>
  <c r="X933" i="1" s="1"/>
  <c r="B933" i="1" s="1"/>
  <c r="AJ80" i="1"/>
  <c r="AG81" i="1"/>
  <c r="AH81" i="1"/>
  <c r="AE81" i="1" s="1"/>
  <c r="C935" i="1" l="1"/>
  <c r="P934" i="1"/>
  <c r="AG82" i="1"/>
  <c r="AH82" i="1"/>
  <c r="AE82" i="1" s="1"/>
  <c r="AJ81" i="1"/>
  <c r="X934" i="1" l="1"/>
  <c r="P935" i="1"/>
  <c r="S935" i="1" s="1"/>
  <c r="AG83" i="1"/>
  <c r="AH83" i="1"/>
  <c r="AE83" i="1" s="1"/>
  <c r="AJ82" i="1"/>
  <c r="B934" i="1" l="1"/>
  <c r="C936" i="1"/>
  <c r="P936" i="1" s="1"/>
  <c r="X935" i="1"/>
  <c r="B935" i="1" s="1"/>
  <c r="AJ83" i="1"/>
  <c r="AG84" i="1"/>
  <c r="AH84" i="1"/>
  <c r="AE84" i="1" s="1"/>
  <c r="C937" i="1" l="1"/>
  <c r="P937" i="1" s="1"/>
  <c r="X936" i="1"/>
  <c r="AB937" i="1"/>
  <c r="Y935" i="1"/>
  <c r="AJ84" i="1"/>
  <c r="AG85" i="1"/>
  <c r="AH85" i="1"/>
  <c r="AE85" i="1" s="1"/>
  <c r="C938" i="1" l="1"/>
  <c r="C939" i="1" s="1"/>
  <c r="X937" i="1"/>
  <c r="AG86" i="1"/>
  <c r="AH86" i="1"/>
  <c r="AE86" i="1" s="1"/>
  <c r="AJ85" i="1"/>
  <c r="P938" i="1" l="1"/>
  <c r="X938" i="1" s="1"/>
  <c r="B938" i="1" s="1"/>
  <c r="B937" i="1"/>
  <c r="C940" i="1"/>
  <c r="P939" i="1"/>
  <c r="AH87" i="1"/>
  <c r="AE87" i="1" s="1"/>
  <c r="AG87" i="1"/>
  <c r="AJ86" i="1"/>
  <c r="X939" i="1" l="1"/>
  <c r="B939" i="1" s="1"/>
  <c r="C941" i="1"/>
  <c r="P940" i="1"/>
  <c r="AJ87" i="1"/>
  <c r="AH88" i="1"/>
  <c r="AE88" i="1" s="1"/>
  <c r="AG88" i="1"/>
  <c r="X940" i="1" l="1"/>
  <c r="B940" i="1" s="1"/>
  <c r="C942" i="1"/>
  <c r="P941" i="1"/>
  <c r="AJ88" i="1"/>
  <c r="AG89" i="1"/>
  <c r="AH89" i="1"/>
  <c r="AE89" i="1" s="1"/>
  <c r="X941" i="1" l="1"/>
  <c r="C943" i="1"/>
  <c r="P942" i="1"/>
  <c r="AH90" i="1"/>
  <c r="AE90" i="1" s="1"/>
  <c r="AG90" i="1"/>
  <c r="AJ89" i="1"/>
  <c r="B941" i="1" l="1"/>
  <c r="X942" i="1"/>
  <c r="B942" i="1" s="1"/>
  <c r="C944" i="1"/>
  <c r="P943" i="1"/>
  <c r="AJ90" i="1"/>
  <c r="AG91" i="1"/>
  <c r="AH91" i="1"/>
  <c r="AE91" i="1" s="1"/>
  <c r="X943" i="1" l="1"/>
  <c r="B943" i="1" s="1"/>
  <c r="C945" i="1"/>
  <c r="P944" i="1"/>
  <c r="AJ91" i="1"/>
  <c r="AH92" i="1"/>
  <c r="AE92" i="1" s="1"/>
  <c r="AG92" i="1"/>
  <c r="X944" i="1" l="1"/>
  <c r="B944" i="1" s="1"/>
  <c r="C946" i="1"/>
  <c r="P945" i="1"/>
  <c r="AJ92" i="1"/>
  <c r="AH93" i="1"/>
  <c r="AE93" i="1" s="1"/>
  <c r="AG93" i="1"/>
  <c r="X945" i="1" l="1"/>
  <c r="B945" i="1" s="1"/>
  <c r="C947" i="1"/>
  <c r="P946" i="1"/>
  <c r="AJ93" i="1"/>
  <c r="AH94" i="1"/>
  <c r="AE94" i="1" s="1"/>
  <c r="AG94" i="1"/>
  <c r="X946" i="1" l="1"/>
  <c r="B946" i="1" s="1"/>
  <c r="C948" i="1"/>
  <c r="P947" i="1"/>
  <c r="AJ94" i="1"/>
  <c r="AH95" i="1"/>
  <c r="AE95" i="1" s="1"/>
  <c r="AG95" i="1"/>
  <c r="X947" i="1" l="1"/>
  <c r="B947" i="1" s="1"/>
  <c r="C949" i="1"/>
  <c r="P948" i="1"/>
  <c r="AJ95" i="1"/>
  <c r="AG96" i="1"/>
  <c r="AH96" i="1"/>
  <c r="AE96" i="1" s="1"/>
  <c r="X948" i="1" l="1"/>
  <c r="C950" i="1"/>
  <c r="P949" i="1"/>
  <c r="AJ96" i="1"/>
  <c r="AH97" i="1"/>
  <c r="AE97" i="1" s="1"/>
  <c r="AG97" i="1"/>
  <c r="B948" i="1" l="1"/>
  <c r="X949" i="1"/>
  <c r="B949" i="1" s="1"/>
  <c r="C951" i="1"/>
  <c r="P950" i="1"/>
  <c r="AJ97" i="1"/>
  <c r="AG98" i="1"/>
  <c r="AH98" i="1"/>
  <c r="AE98" i="1" s="1"/>
  <c r="X950" i="1" l="1"/>
  <c r="B950" i="1" s="1"/>
  <c r="C952" i="1"/>
  <c r="P951" i="1"/>
  <c r="AJ98" i="1"/>
  <c r="AG99" i="1"/>
  <c r="AH99" i="1"/>
  <c r="AE99" i="1" s="1"/>
  <c r="X951" i="1" l="1"/>
  <c r="B951" i="1" s="1"/>
  <c r="C953" i="1"/>
  <c r="P952" i="1"/>
  <c r="AG100" i="1"/>
  <c r="AH100" i="1"/>
  <c r="AE100" i="1" s="1"/>
  <c r="AJ99" i="1"/>
  <c r="X952" i="1" l="1"/>
  <c r="B952" i="1" s="1"/>
  <c r="C954" i="1"/>
  <c r="P953" i="1"/>
  <c r="AH101" i="1"/>
  <c r="AE101" i="1" s="1"/>
  <c r="AG101" i="1"/>
  <c r="AJ100" i="1"/>
  <c r="X953" i="1" l="1"/>
  <c r="B953" i="1" s="1"/>
  <c r="C955" i="1"/>
  <c r="P954" i="1"/>
  <c r="AJ101" i="1"/>
  <c r="AH102" i="1"/>
  <c r="AE102" i="1" s="1"/>
  <c r="AG102" i="1"/>
  <c r="X954" i="1" l="1"/>
  <c r="B954" i="1" s="1"/>
  <c r="C956" i="1"/>
  <c r="P955" i="1"/>
  <c r="AJ102" i="1"/>
  <c r="AG103" i="1"/>
  <c r="AH103" i="1"/>
  <c r="AE103" i="1" s="1"/>
  <c r="X955" i="1" l="1"/>
  <c r="B955" i="1" s="1"/>
  <c r="C957" i="1"/>
  <c r="P956" i="1"/>
  <c r="AJ103" i="1"/>
  <c r="AG104" i="1"/>
  <c r="AH104" i="1"/>
  <c r="AE104" i="1" s="1"/>
  <c r="X956" i="1" l="1"/>
  <c r="B956" i="1" s="1"/>
  <c r="P957" i="1"/>
  <c r="AJ104" i="1"/>
  <c r="AG105" i="1"/>
  <c r="AH105" i="1"/>
  <c r="AE105" i="1" s="1"/>
  <c r="X957" i="1" l="1"/>
  <c r="B957" i="1" s="1"/>
  <c r="S957" i="1"/>
  <c r="AG106" i="1"/>
  <c r="AH106" i="1"/>
  <c r="AE106" i="1" s="1"/>
  <c r="AJ105" i="1"/>
  <c r="Y957" i="1" l="1"/>
  <c r="C958" i="1"/>
  <c r="AJ106" i="1"/>
  <c r="AG107" i="1"/>
  <c r="AH107" i="1"/>
  <c r="AE107" i="1" s="1"/>
  <c r="C959" i="1" l="1"/>
  <c r="P958" i="1"/>
  <c r="AJ107" i="1"/>
  <c r="AG108" i="1"/>
  <c r="AH108" i="1"/>
  <c r="AE108" i="1" s="1"/>
  <c r="X958" i="1" l="1"/>
  <c r="C960" i="1"/>
  <c r="P959" i="1"/>
  <c r="X959" i="1" s="1"/>
  <c r="B959" i="1" s="1"/>
  <c r="AJ108" i="1"/>
  <c r="AG109" i="1"/>
  <c r="AH109" i="1"/>
  <c r="AE109" i="1" s="1"/>
  <c r="B958" i="1" l="1"/>
  <c r="C961" i="1"/>
  <c r="P960" i="1"/>
  <c r="X960" i="1" s="1"/>
  <c r="B960" i="1" s="1"/>
  <c r="AJ109" i="1"/>
  <c r="AH110" i="1"/>
  <c r="AE110" i="1" s="1"/>
  <c r="AG110" i="1"/>
  <c r="C962" i="1" l="1"/>
  <c r="P961" i="1"/>
  <c r="X961" i="1" s="1"/>
  <c r="B961" i="1" s="1"/>
  <c r="AH111" i="1"/>
  <c r="AE111" i="1" s="1"/>
  <c r="AG111" i="1"/>
  <c r="AJ110" i="1"/>
  <c r="C963" i="1" l="1"/>
  <c r="P962" i="1"/>
  <c r="AJ111" i="1"/>
  <c r="AG112" i="1"/>
  <c r="AH112" i="1"/>
  <c r="AE112" i="1" s="1"/>
  <c r="X962" i="1" l="1"/>
  <c r="C964" i="1"/>
  <c r="P963" i="1"/>
  <c r="X963" i="1" s="1"/>
  <c r="B963" i="1" s="1"/>
  <c r="AJ112" i="1"/>
  <c r="AG113" i="1"/>
  <c r="AH113" i="1"/>
  <c r="AE113" i="1" s="1"/>
  <c r="B962" i="1" l="1"/>
  <c r="C965" i="1"/>
  <c r="P964" i="1"/>
  <c r="X964" i="1" s="1"/>
  <c r="B964" i="1" s="1"/>
  <c r="AJ113" i="1"/>
  <c r="AH114" i="1"/>
  <c r="AE114" i="1" s="1"/>
  <c r="AG114" i="1"/>
  <c r="C966" i="1" l="1"/>
  <c r="P965" i="1"/>
  <c r="X965" i="1" s="1"/>
  <c r="B965" i="1" s="1"/>
  <c r="AJ114" i="1"/>
  <c r="AH115" i="1"/>
  <c r="AE115" i="1" s="1"/>
  <c r="AG115" i="1"/>
  <c r="C967" i="1" l="1"/>
  <c r="P966" i="1"/>
  <c r="AJ115" i="1"/>
  <c r="AH116" i="1"/>
  <c r="AE116" i="1" s="1"/>
  <c r="AG116" i="1"/>
  <c r="X966" i="1" l="1"/>
  <c r="C968" i="1"/>
  <c r="P967" i="1"/>
  <c r="X967" i="1" s="1"/>
  <c r="B967" i="1" s="1"/>
  <c r="AH117" i="1"/>
  <c r="AE117" i="1" s="1"/>
  <c r="AG117" i="1"/>
  <c r="AJ116" i="1"/>
  <c r="B966" i="1" l="1"/>
  <c r="C969" i="1"/>
  <c r="P968" i="1"/>
  <c r="X968" i="1" s="1"/>
  <c r="B968" i="1" s="1"/>
  <c r="AJ117" i="1"/>
  <c r="AH118" i="1"/>
  <c r="AE118" i="1" s="1"/>
  <c r="AG118" i="1"/>
  <c r="C970" i="1" l="1"/>
  <c r="P969" i="1"/>
  <c r="AJ118" i="1"/>
  <c r="AG119" i="1"/>
  <c r="AH119" i="1"/>
  <c r="AE119" i="1" s="1"/>
  <c r="X969" i="1" l="1"/>
  <c r="C971" i="1"/>
  <c r="P970" i="1"/>
  <c r="X970" i="1" s="1"/>
  <c r="B970" i="1" s="1"/>
  <c r="AJ119" i="1"/>
  <c r="AH120" i="1"/>
  <c r="AE120" i="1" s="1"/>
  <c r="AG120" i="1"/>
  <c r="B969" i="1" l="1"/>
  <c r="C972" i="1"/>
  <c r="P971" i="1"/>
  <c r="X971" i="1" s="1"/>
  <c r="B971" i="1" s="1"/>
  <c r="AJ120" i="1"/>
  <c r="C973" i="1" l="1"/>
  <c r="P972" i="1"/>
  <c r="X972" i="1" s="1"/>
  <c r="B972" i="1" l="1"/>
  <c r="C974" i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l="1"/>
  <c r="C980" i="1"/>
  <c r="P979" i="1"/>
  <c r="X979" i="1" s="1"/>
  <c r="B979" i="1" s="1"/>
  <c r="B978" i="1" l="1"/>
  <c r="C981" i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P983" i="1" l="1"/>
  <c r="S983" i="1" l="1"/>
  <c r="X983" i="1"/>
  <c r="B983" i="1" l="1"/>
  <c r="Y983" i="1"/>
  <c r="C984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l="1"/>
  <c r="C988" i="1"/>
  <c r="P987" i="1"/>
  <c r="X987" i="1" s="1"/>
  <c r="B987" i="1" s="1"/>
  <c r="B986" i="1" l="1"/>
  <c r="C989" i="1"/>
  <c r="P988" i="1"/>
  <c r="X988" i="1" s="1"/>
  <c r="B988" i="1" s="1"/>
  <c r="C990" i="1" l="1"/>
  <c r="P989" i="1"/>
  <c r="X989" i="1" s="1"/>
  <c r="B989" i="1" s="1"/>
  <c r="C991" i="1" l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l="1"/>
  <c r="B936" i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l="1"/>
  <c r="C1002" i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l="1"/>
  <c r="C1013" i="1"/>
  <c r="P1012" i="1"/>
  <c r="X1012" i="1" s="1"/>
  <c r="B1012" i="1" s="1"/>
  <c r="B1011" i="1" l="1"/>
  <c r="C1014" i="1"/>
  <c r="P1013" i="1"/>
  <c r="X1013" i="1" s="1"/>
  <c r="B1013" i="1" s="1"/>
  <c r="P1014" i="1" l="1"/>
  <c r="X1014" i="1" l="1"/>
  <c r="S1014" i="1"/>
  <c r="B1014" i="1" l="1"/>
  <c r="Y1014" i="1"/>
  <c r="C1015" i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l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s="1"/>
  <c r="P1022" i="1" l="1"/>
  <c r="R1022" i="1" l="1"/>
  <c r="AB1022" i="1"/>
  <c r="X1022" i="1"/>
  <c r="B1022" i="1" l="1"/>
  <c r="Y1022" i="1"/>
  <c r="C1023" i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l="1"/>
  <c r="C1028" i="1"/>
  <c r="P1027" i="1"/>
  <c r="X1027" i="1" s="1"/>
  <c r="B1027" i="1" s="1"/>
  <c r="B1026" i="1" l="1"/>
  <c r="C1029" i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P1032" i="1" l="1"/>
  <c r="C1033" i="1"/>
  <c r="X1032" i="1" l="1"/>
  <c r="C1034" i="1"/>
  <c r="P1033" i="1"/>
  <c r="X1033" i="1" s="1"/>
  <c r="B1033" i="1" s="1"/>
  <c r="B1032" i="1" l="1"/>
  <c r="P1034" i="1"/>
  <c r="X1034" i="1" s="1"/>
  <c r="B1034" i="1" s="1"/>
  <c r="C1035" i="1"/>
  <c r="C1036" i="1" l="1"/>
  <c r="P1035" i="1"/>
  <c r="X1035" i="1" s="1"/>
  <c r="B1035" i="1" s="1"/>
  <c r="P1036" i="1" l="1"/>
  <c r="X1036" i="1" s="1"/>
  <c r="B1036" i="1" s="1"/>
  <c r="C1037" i="1"/>
  <c r="P1037" i="1" l="1"/>
  <c r="X1037" i="1" s="1"/>
  <c r="B1037" i="1" s="1"/>
  <c r="C1038" i="1"/>
  <c r="C1039" i="1" l="1"/>
  <c r="P1038" i="1"/>
  <c r="X1038" i="1" s="1"/>
  <c r="B1038" i="1" s="1"/>
  <c r="P1039" i="1" l="1"/>
  <c r="C1040" i="1"/>
  <c r="X1039" i="1" l="1"/>
  <c r="C1041" i="1"/>
  <c r="P1040" i="1"/>
  <c r="X1040" i="1" s="1"/>
  <c r="B1040" i="1" s="1"/>
  <c r="B1039" i="1" l="1"/>
  <c r="C1042" i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C1046" i="1" l="1"/>
  <c r="P1046" i="1" s="1"/>
  <c r="S1046" i="1" s="1"/>
  <c r="P1045" i="1"/>
  <c r="X1045" i="1" s="1"/>
  <c r="B1045" i="1" s="1"/>
  <c r="X1046" i="1" l="1"/>
  <c r="C1047" i="1"/>
  <c r="Y1046" i="1" l="1"/>
  <c r="B1046" i="1"/>
  <c r="C1048" i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l="1"/>
  <c r="C1057" i="1"/>
  <c r="P1056" i="1"/>
  <c r="X1056" i="1" s="1"/>
  <c r="B1056" i="1" s="1"/>
  <c r="B1055" i="1" l="1"/>
  <c r="C1058" i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l="1"/>
  <c r="C1072" i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P1075" i="1"/>
  <c r="B1074" i="1" l="1"/>
  <c r="X1075" i="1"/>
  <c r="S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C1079" i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s="1"/>
  <c r="B1083" i="1" s="1"/>
  <c r="C1085" i="1" l="1"/>
  <c r="P1084" i="1"/>
  <c r="X1084" i="1" s="1"/>
  <c r="B1084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s="1"/>
  <c r="B1094" i="1" s="1"/>
  <c r="C1096" i="1" l="1"/>
  <c r="P1095" i="1"/>
  <c r="X1095" i="1" l="1"/>
  <c r="C1097" i="1"/>
  <c r="P1096" i="1"/>
  <c r="X1096" i="1" s="1"/>
  <c r="B1096" i="1" s="1"/>
  <c r="B1095" i="1" l="1"/>
  <c r="C1098" i="1"/>
  <c r="P1097" i="1"/>
  <c r="X1097" i="1" s="1"/>
  <c r="B1097" i="1" s="1"/>
  <c r="C1099" i="1" l="1"/>
  <c r="P1098" i="1"/>
  <c r="X1098" i="1" s="1"/>
  <c r="B1098" i="1" l="1"/>
  <c r="C1100" i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C1105" i="1"/>
  <c r="P1104" i="1"/>
  <c r="X1104" i="1" s="1"/>
  <c r="B1104" i="1" s="1"/>
  <c r="P1105" i="1" l="1"/>
  <c r="S1105" i="1" l="1"/>
  <c r="X1105" i="1"/>
  <c r="B1105" i="1" l="1"/>
  <c r="Y1105" i="1"/>
  <c r="C1106" i="1"/>
  <c r="C1107" i="1" l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l="1"/>
  <c r="C1113" i="1"/>
  <c r="P1112" i="1"/>
  <c r="X1112" i="1" s="1"/>
  <c r="B1112" i="1" s="1"/>
  <c r="B1111" i="1" l="1"/>
  <c r="C1114" i="1"/>
  <c r="P1113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l="1"/>
  <c r="C1125" i="1"/>
  <c r="P1124" i="1"/>
  <c r="X1124" i="1" s="1"/>
  <c r="B1124" i="1" s="1"/>
  <c r="B1123" i="1" l="1"/>
  <c r="C1126" i="1"/>
  <c r="P1125" i="1"/>
  <c r="X1125" i="1" l="1"/>
  <c r="C1127" i="1"/>
  <c r="P1126" i="1"/>
  <c r="X1126" i="1" s="1"/>
  <c r="B1126" i="1" s="1"/>
  <c r="B1125" i="1" l="1"/>
  <c r="C1128" i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l="1"/>
  <c r="C1134" i="1"/>
  <c r="P1133" i="1"/>
  <c r="X1133" i="1" s="1"/>
  <c r="B1133" i="1" s="1"/>
  <c r="B1132" i="1" l="1"/>
  <c r="C1135" i="1"/>
  <c r="P1134" i="1"/>
  <c r="X1134" i="1" s="1"/>
  <c r="B1134" i="1" s="1"/>
  <c r="C1136" i="1" l="1"/>
  <c r="P1135" i="1"/>
  <c r="X1135" i="1" s="1"/>
  <c r="B1135" i="1" s="1"/>
  <c r="C1137" i="1" l="1"/>
  <c r="P1136" i="1"/>
  <c r="X1136" i="1" s="1"/>
  <c r="B1136" i="1" s="1"/>
  <c r="P1137" i="1" l="1"/>
  <c r="S1137" i="1" l="1"/>
  <c r="X1137" i="1"/>
  <c r="B1137" i="1" l="1"/>
  <c r="Y1137" i="1"/>
  <c r="C1138" i="1"/>
  <c r="C1139" i="1" l="1"/>
  <c r="P1138" i="1"/>
  <c r="X1138" i="1" l="1"/>
  <c r="C1140" i="1"/>
  <c r="P1139" i="1"/>
  <c r="X1139" i="1" s="1"/>
  <c r="B1139" i="1" s="1"/>
  <c r="B1138" i="1" l="1"/>
  <c r="C1141" i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l="1"/>
  <c r="C1146" i="1"/>
  <c r="P1145" i="1"/>
  <c r="X1145" i="1" s="1"/>
  <c r="B1145" i="1" s="1"/>
  <c r="B1144" i="1" l="1"/>
  <c r="C1147" i="1"/>
  <c r="P1146" i="1"/>
  <c r="X1146" i="1" l="1"/>
  <c r="C1148" i="1"/>
  <c r="P1147" i="1"/>
  <c r="X1147" i="1" s="1"/>
  <c r="B1147" i="1" s="1"/>
  <c r="B1146" i="1" l="1"/>
  <c r="C1149" i="1"/>
  <c r="P1148" i="1"/>
  <c r="X1148" i="1" l="1"/>
  <c r="C1150" i="1"/>
  <c r="P1149" i="1"/>
  <c r="X1149" i="1" s="1"/>
  <c r="B1149" i="1" s="1"/>
  <c r="B1148" i="1" l="1"/>
  <c r="C1151" i="1"/>
  <c r="P1150" i="1"/>
  <c r="X1150" i="1" s="1"/>
  <c r="B1150" i="1" s="1"/>
  <c r="C1152" i="1" l="1"/>
  <c r="P1151" i="1"/>
  <c r="X1151" i="1" l="1"/>
  <c r="C1153" i="1"/>
  <c r="P1152" i="1"/>
  <c r="X1152" i="1" s="1"/>
  <c r="B1152" i="1" s="1"/>
  <c r="B1151" i="1" l="1"/>
  <c r="C1154" i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l="1"/>
  <c r="C1167" i="1"/>
  <c r="P1166" i="1"/>
  <c r="X1166" i="1" s="1"/>
  <c r="B1166" i="1" s="1"/>
  <c r="B1165" i="1" l="1"/>
  <c r="P1167" i="1"/>
  <c r="S1167" i="1" l="1"/>
  <c r="X1167" i="1"/>
  <c r="B1167" i="1" l="1"/>
  <c r="Y1167" i="1"/>
  <c r="C1168" i="1"/>
  <c r="C1169" i="1" l="1"/>
  <c r="P1168" i="1"/>
  <c r="X1168" i="1" s="1"/>
  <c r="B1168" i="1" s="1"/>
  <c r="C1170" i="1" l="1"/>
  <c r="P1169" i="1"/>
  <c r="X1169" i="1" l="1"/>
  <c r="C1171" i="1"/>
  <c r="P1170" i="1"/>
  <c r="X1170" i="1" s="1"/>
  <c r="B1170" i="1" s="1"/>
  <c r="B1169" i="1" l="1"/>
  <c r="C1172" i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l="1"/>
  <c r="C1177" i="1"/>
  <c r="P1176" i="1"/>
  <c r="X1176" i="1" s="1"/>
  <c r="B1176" i="1" s="1"/>
  <c r="B1175" i="1" l="1"/>
  <c r="C1178" i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l="1"/>
  <c r="C1197" i="1"/>
  <c r="P1196" i="1"/>
  <c r="X1196" i="1" s="1"/>
  <c r="B1196" i="1" s="1"/>
  <c r="B1195" i="1" l="1"/>
  <c r="P1197" i="1"/>
  <c r="S1197" i="1" l="1"/>
  <c r="X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l="1"/>
  <c r="C1209" i="1"/>
  <c r="P1208" i="1"/>
  <c r="X1208" i="1" s="1"/>
  <c r="B1208" i="1" s="1"/>
  <c r="B1207" i="1" l="1"/>
  <c r="C1210" i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l="1"/>
  <c r="C1231" i="1"/>
  <c r="P1230" i="1"/>
  <c r="X1230" i="1" s="1"/>
  <c r="B1230" i="1" s="1"/>
  <c r="B1229" i="1" l="1"/>
  <c r="C1232" i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l="1"/>
  <c r="C1239" i="1"/>
  <c r="P1238" i="1"/>
  <c r="X1238" i="1" s="1"/>
  <c r="B1238" i="1" s="1"/>
  <c r="B1237" i="1" l="1"/>
  <c r="C1240" i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P1258" i="1"/>
  <c r="X1258" i="1" l="1"/>
  <c r="S1258" i="1"/>
  <c r="B1258" i="1" l="1"/>
  <c r="Y1258" i="1"/>
  <c r="C1259" i="1"/>
  <c r="C1260" i="1" l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l="1"/>
  <c r="C1289" i="1"/>
  <c r="P1288" i="1"/>
  <c r="X1288" i="1" s="1"/>
  <c r="B1288" i="1" s="1"/>
  <c r="B1287" i="1" l="1"/>
  <c r="C1290" i="1"/>
  <c r="P1289" i="1"/>
  <c r="X1289" i="1" s="1"/>
  <c r="B1289" i="1" s="1"/>
  <c r="C1291" i="1" l="1"/>
  <c r="P1290" i="1"/>
  <c r="X1290" i="1" s="1"/>
  <c r="B1290" i="1" s="1"/>
  <c r="P1291" i="1" l="1"/>
  <c r="X1291" i="1" l="1"/>
  <c r="S1291" i="1"/>
  <c r="B1291" i="1" l="1"/>
  <c r="Y1291" i="1"/>
  <c r="C1292" i="1"/>
  <c r="C1293" i="1" l="1"/>
  <c r="P1292" i="1"/>
  <c r="X1292" i="1" s="1"/>
  <c r="B1292" i="1" s="1"/>
  <c r="C1294" i="1" l="1"/>
  <c r="P1293" i="1"/>
  <c r="X1293" i="1" l="1"/>
  <c r="C1295" i="1"/>
  <c r="P1294" i="1"/>
  <c r="X1294" i="1" s="1"/>
  <c r="B1294" i="1" s="1"/>
  <c r="B1293" i="1" l="1"/>
  <c r="C1296" i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l="1"/>
  <c r="C1301" i="1"/>
  <c r="P1300" i="1"/>
  <c r="X1300" i="1" s="1"/>
  <c r="B1300" i="1" s="1"/>
  <c r="B1299" i="1" l="1"/>
  <c r="C1302" i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C1319" i="1"/>
  <c r="P1318" i="1"/>
  <c r="X1318" i="1" s="1"/>
  <c r="B1318" i="1" s="1"/>
  <c r="C1320" i="1" l="1"/>
  <c r="P1319" i="1"/>
  <c r="X1319" i="1" s="1"/>
  <c r="B1319" i="1" s="1"/>
  <c r="P1320" i="1" l="1"/>
  <c r="S1320" i="1" l="1"/>
  <c r="X1320" i="1"/>
  <c r="B1320" i="1" l="1"/>
  <c r="Y1320" i="1"/>
  <c r="C1321" i="1"/>
  <c r="C1322" i="1" l="1"/>
  <c r="P1321" i="1"/>
  <c r="X1321" i="1" l="1"/>
  <c r="C1323" i="1"/>
  <c r="P1322" i="1"/>
  <c r="X1322" i="1" s="1"/>
  <c r="B1322" i="1" s="1"/>
  <c r="B1321" i="1" l="1"/>
  <c r="C1324" i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l="1"/>
  <c r="C1331" i="1"/>
  <c r="P1330" i="1"/>
  <c r="X1330" i="1" s="1"/>
  <c r="B1330" i="1" s="1"/>
  <c r="B1329" i="1" l="1"/>
  <c r="C1332" i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P1349" i="1"/>
  <c r="S1349" i="1" l="1"/>
  <c r="X1349" i="1"/>
  <c r="B1349" i="1" l="1"/>
  <c r="Y1349" i="1"/>
  <c r="C1350" i="1"/>
  <c r="C1351" i="1" l="1"/>
  <c r="P1350" i="1"/>
  <c r="X1350" i="1" l="1"/>
  <c r="C1352" i="1"/>
  <c r="P1351" i="1"/>
  <c r="X1351" i="1" s="1"/>
  <c r="B1351" i="1" s="1"/>
  <c r="B1350" i="1" l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l="1"/>
  <c r="C1379" i="1"/>
  <c r="P1378" i="1"/>
  <c r="X1378" i="1" s="1"/>
  <c r="B1378" i="1" s="1"/>
  <c r="B1377" i="1" l="1"/>
  <c r="C1380" i="1"/>
  <c r="P1379" i="1"/>
  <c r="X1379" i="1" l="1"/>
  <c r="C1381" i="1"/>
  <c r="P1380" i="1"/>
  <c r="X1380" i="1" s="1"/>
  <c r="B1380" i="1" s="1"/>
  <c r="B1379" i="1" l="1"/>
  <c r="C1382" i="1"/>
  <c r="P1381" i="1"/>
  <c r="X1381" i="1" s="1"/>
  <c r="B1381" i="1" s="1"/>
  <c r="P1382" i="1" l="1"/>
  <c r="X1382" i="1" l="1"/>
  <c r="S1382" i="1"/>
  <c r="B1382" i="1" l="1"/>
  <c r="Y1382" i="1"/>
  <c r="C1383" i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l="1"/>
  <c r="C1391" i="1"/>
  <c r="P1390" i="1"/>
  <c r="X1390" i="1" s="1"/>
  <c r="B1390" i="1" s="1"/>
  <c r="B1389" i="1" l="1"/>
  <c r="C1392" i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C1410" i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X1411" i="1" l="1"/>
  <c r="C1413" i="1"/>
  <c r="P1412" i="1"/>
  <c r="X1412" i="1" s="1"/>
  <c r="B1412" i="1" s="1"/>
  <c r="B1411" i="1" l="1"/>
  <c r="C1414" i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X1440" i="1" s="1"/>
  <c r="B1440" i="1" s="1"/>
  <c r="B1439" i="1" l="1"/>
  <c r="P1441" i="1"/>
  <c r="X1441" i="1" l="1"/>
  <c r="S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l="1"/>
  <c r="C1450" i="1"/>
  <c r="P1449" i="1"/>
  <c r="X1449" i="1" s="1"/>
  <c r="B1449" i="1" s="1"/>
  <c r="B1448" i="1" l="1"/>
  <c r="C1451" i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l="1"/>
  <c r="C1463" i="1"/>
  <c r="P1462" i="1"/>
  <c r="X1462" i="1" s="1"/>
  <c r="B1462" i="1" s="1"/>
  <c r="B1461" i="1" l="1"/>
  <c r="C1464" i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l="1"/>
  <c r="C1472" i="1"/>
  <c r="P1471" i="1"/>
  <c r="X1471" i="1" s="1"/>
  <c r="B1471" i="1" s="1"/>
  <c r="B1470" i="1" l="1"/>
  <c r="C1473" i="1"/>
  <c r="P1472" i="1"/>
  <c r="X1472" i="1" s="1"/>
  <c r="B1472" i="1" s="1"/>
  <c r="P1473" i="1" l="1"/>
  <c r="S1473" i="1" l="1"/>
  <c r="X1473" i="1"/>
  <c r="B1473" i="1" l="1"/>
  <c r="Y1473" i="1"/>
  <c r="C1474" i="1"/>
  <c r="C1475" i="1" l="1"/>
  <c r="P1474" i="1"/>
  <c r="X1474" i="1" l="1"/>
  <c r="C1476" i="1"/>
  <c r="P1475" i="1"/>
  <c r="X1475" i="1" s="1"/>
  <c r="B1475" i="1" s="1"/>
  <c r="B1474" i="1" l="1"/>
  <c r="C1477" i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l="1"/>
  <c r="C1489" i="1"/>
  <c r="P1488" i="1"/>
  <c r="X1488" i="1" s="1"/>
  <c r="B1488" i="1" s="1"/>
  <c r="B1487" i="1" l="1"/>
  <c r="C1490" i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l="1"/>
  <c r="C1497" i="1"/>
  <c r="P1496" i="1"/>
  <c r="X1496" i="1" s="1"/>
  <c r="B1496" i="1" s="1"/>
  <c r="B1495" i="1" l="1"/>
  <c r="C1498" i="1"/>
  <c r="P1497" i="1"/>
  <c r="X1497" i="1" l="1"/>
  <c r="C1499" i="1"/>
  <c r="P1498" i="1"/>
  <c r="X1498" i="1" s="1"/>
  <c r="B1498" i="1" s="1"/>
  <c r="B1497" i="1" l="1"/>
  <c r="C1500" i="1"/>
  <c r="P1499" i="1"/>
  <c r="X1499" i="1" s="1"/>
  <c r="B1499" i="1" s="1"/>
  <c r="C1501" i="1" l="1"/>
  <c r="P1500" i="1"/>
  <c r="X1500" i="1" s="1"/>
  <c r="B1500" i="1" s="1"/>
  <c r="C1502" i="1" l="1"/>
  <c r="P1501" i="1"/>
  <c r="X1501" i="1" s="1"/>
  <c r="B1501" i="1" s="1"/>
  <c r="P1502" i="1" l="1"/>
  <c r="R1502" i="1" l="1"/>
  <c r="X1502" i="1"/>
  <c r="B1502" i="1" l="1"/>
  <c r="Y1502" i="1"/>
  <c r="C1503" i="1"/>
  <c r="C1504" i="1" l="1"/>
  <c r="P1503" i="1"/>
  <c r="X1503" i="1" l="1"/>
  <c r="C1505" i="1"/>
  <c r="P1504" i="1"/>
  <c r="X1504" i="1" s="1"/>
  <c r="B1504" i="1" s="1"/>
  <c r="B1503" i="1" l="1"/>
  <c r="C1506" i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l="1"/>
  <c r="C1513" i="1"/>
  <c r="P1512" i="1"/>
  <c r="X1512" i="1" s="1"/>
  <c r="B1512" i="1" s="1"/>
  <c r="B1511" i="1" l="1"/>
  <c r="C1514" i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l="1"/>
  <c r="C1527" i="1"/>
  <c r="P1526" i="1"/>
  <c r="X1526" i="1" s="1"/>
  <c r="B1526" i="1" s="1"/>
  <c r="B1525" i="1" l="1"/>
  <c r="C1528" i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l="1"/>
  <c r="C1533" i="1"/>
  <c r="P1532" i="1"/>
  <c r="X1532" i="1" s="1"/>
  <c r="B1532" i="1" s="1"/>
  <c r="B1531" i="1" l="1"/>
  <c r="P1533" i="1"/>
  <c r="X1533" i="1" l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l="1"/>
  <c r="C1545" i="1"/>
  <c r="P1544" i="1"/>
  <c r="X1544" i="1" s="1"/>
  <c r="B1544" i="1" s="1"/>
  <c r="B1543" i="1" l="1"/>
  <c r="C1546" i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l="1"/>
  <c r="C1561" i="1"/>
  <c r="P1560" i="1"/>
  <c r="X1560" i="1" s="1"/>
  <c r="B1560" i="1" s="1"/>
  <c r="B1559" i="1" l="1"/>
  <c r="C1562" i="1"/>
  <c r="P1561" i="1"/>
  <c r="X1561" i="1" s="1"/>
  <c r="B1561" i="1" s="1"/>
  <c r="C1563" i="1" l="1"/>
  <c r="P1562" i="1"/>
  <c r="X1562" i="1" s="1"/>
  <c r="B1562" i="1" s="1"/>
  <c r="C1564" i="1" l="1"/>
  <c r="P1563" i="1"/>
  <c r="X1563" i="1" s="1"/>
  <c r="B1563" i="1" s="1"/>
  <c r="P1564" i="1" l="1"/>
  <c r="X1564" i="1" l="1"/>
  <c r="S1564" i="1"/>
  <c r="B1564" i="1" l="1"/>
  <c r="Y1564" i="1"/>
  <c r="C1565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l="1"/>
  <c r="C1587" i="1"/>
  <c r="P1586" i="1"/>
  <c r="X1586" i="1" s="1"/>
  <c r="B1586" i="1" s="1"/>
  <c r="B1585" i="1" l="1"/>
  <c r="C1588" i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C1594" i="1"/>
  <c r="P1593" i="1"/>
  <c r="X1593" i="1" s="1"/>
  <c r="B1593" i="1" s="1"/>
  <c r="B1592" i="1" l="1"/>
  <c r="P1594" i="1"/>
  <c r="S1594" i="1" l="1"/>
  <c r="X1594" i="1"/>
  <c r="B1594" i="1" s="1"/>
  <c r="Y1594" i="1" l="1"/>
  <c r="C1595" i="1"/>
  <c r="P1595" i="1" l="1"/>
  <c r="R1595" i="1" l="1"/>
  <c r="X1595" i="1"/>
  <c r="B1595" i="1" l="1"/>
  <c r="Y1595" i="1"/>
  <c r="C1596" i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P1601" i="1" l="1"/>
  <c r="X1601" i="1" s="1"/>
  <c r="B1601" i="1" s="1"/>
  <c r="C1602" i="1"/>
  <c r="C1603" i="1" l="1"/>
  <c r="P1602" i="1"/>
  <c r="X1602" i="1" s="1"/>
  <c r="B1602" i="1" s="1"/>
  <c r="C1604" i="1" l="1"/>
  <c r="P1603" i="1"/>
  <c r="X1603" i="1" s="1"/>
  <c r="B1603" i="1" s="1"/>
  <c r="P1604" i="1" l="1"/>
  <c r="X1604" i="1" s="1"/>
  <c r="B1604" i="1" s="1"/>
  <c r="C1605" i="1"/>
  <c r="C1606" i="1" l="1"/>
  <c r="P1605" i="1"/>
  <c r="X1605" i="1" s="1"/>
  <c r="B1605" i="1" s="1"/>
  <c r="C1607" i="1" l="1"/>
  <c r="P1606" i="1"/>
  <c r="X1606" i="1" l="1"/>
  <c r="C1608" i="1"/>
  <c r="P1607" i="1"/>
  <c r="X1607" i="1" s="1"/>
  <c r="B1607" i="1" s="1"/>
  <c r="B1606" i="1" l="1"/>
  <c r="C1609" i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C1624" i="1"/>
  <c r="P1624" i="1" s="1"/>
  <c r="P1623" i="1"/>
  <c r="X1623" i="1" s="1"/>
  <c r="B1623" i="1" s="1"/>
  <c r="X1624" i="1"/>
  <c r="S1624" i="1"/>
  <c r="B1624" i="1" l="1"/>
  <c r="B1622" i="1"/>
  <c r="Y1624" i="1"/>
  <c r="C1625" i="1"/>
  <c r="C1626" i="1" l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l="1"/>
  <c r="C1633" i="1"/>
  <c r="P1632" i="1"/>
  <c r="X1632" i="1" s="1"/>
  <c r="B1632" i="1" s="1"/>
  <c r="B1631" i="1" l="1"/>
  <c r="C1634" i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l="1"/>
  <c r="C1646" i="1"/>
  <c r="P1645" i="1"/>
  <c r="X1645" i="1" s="1"/>
  <c r="B1645" i="1" s="1"/>
  <c r="B1644" i="1" l="1"/>
  <c r="C1647" i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l="1"/>
  <c r="C1652" i="1"/>
  <c r="P1651" i="1"/>
  <c r="X1651" i="1" s="1"/>
  <c r="B1651" i="1" s="1"/>
  <c r="B1650" i="1" l="1"/>
  <c r="C1653" i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R1655" i="1" l="1"/>
  <c r="X1655" i="1"/>
  <c r="B1655" i="1" l="1"/>
  <c r="Y1655" i="1"/>
  <c r="C1656" i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l="1"/>
  <c r="C1660" i="1"/>
  <c r="P1659" i="1"/>
  <c r="X1659" i="1" s="1"/>
  <c r="B1659" i="1" s="1"/>
  <c r="B1658" i="1" l="1"/>
  <c r="C1661" i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l="1"/>
  <c r="C1668" i="1"/>
  <c r="P1667" i="1"/>
  <c r="X1667" i="1" s="1"/>
  <c r="B1667" i="1" s="1"/>
  <c r="B1666" i="1" l="1"/>
  <c r="C1669" i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l="1"/>
  <c r="C1679" i="1"/>
  <c r="P1678" i="1"/>
  <c r="X1678" i="1" s="1"/>
  <c r="B1678" i="1" s="1"/>
  <c r="B1677" i="1" l="1"/>
  <c r="C1680" i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C1685" i="1" l="1"/>
  <c r="P1684" i="1"/>
  <c r="X1684" i="1" l="1"/>
  <c r="C1686" i="1"/>
  <c r="P1685" i="1"/>
  <c r="X1685" i="1" s="1"/>
  <c r="B1685" i="1" s="1"/>
  <c r="B1684" i="1" l="1"/>
  <c r="P1686" i="1"/>
  <c r="R1686" i="1" l="1"/>
  <c r="X1686" i="1"/>
  <c r="B1686" i="1" l="1"/>
  <c r="Y1686" i="1"/>
  <c r="C1687" i="1"/>
  <c r="C1688" i="1" l="1"/>
  <c r="P1687" i="1"/>
  <c r="X1687" i="1" l="1"/>
  <c r="C1689" i="1"/>
  <c r="P1688" i="1"/>
  <c r="X1688" i="1" s="1"/>
  <c r="B1688" i="1" s="1"/>
  <c r="B1687" i="1" l="1"/>
  <c r="C1690" i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l="1"/>
  <c r="C1701" i="1"/>
  <c r="P1700" i="1"/>
  <c r="X1700" i="1" s="1"/>
  <c r="B1700" i="1" s="1"/>
  <c r="B1699" i="1" l="1"/>
  <c r="C1702" i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l="1"/>
  <c r="C1709" i="1"/>
  <c r="P1708" i="1"/>
  <c r="X1708" i="1" s="1"/>
  <c r="B1708" i="1" s="1"/>
  <c r="B1707" i="1" l="1"/>
  <c r="C1710" i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P1714" i="1" l="1"/>
  <c r="R1714" i="1" l="1"/>
  <c r="X1714" i="1"/>
  <c r="B1714" i="1" l="1"/>
  <c r="Y1714" i="1"/>
  <c r="C1715" i="1"/>
  <c r="C1716" i="1" l="1"/>
  <c r="P1715" i="1"/>
  <c r="X1715" i="1" l="1"/>
  <c r="C1717" i="1"/>
  <c r="P1716" i="1"/>
  <c r="X1716" i="1" s="1"/>
  <c r="B1716" i="1" s="1"/>
  <c r="B1715" i="1" l="1"/>
  <c r="C1718" i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l="1"/>
  <c r="C1742" i="1"/>
  <c r="P1741" i="1"/>
  <c r="X1741" i="1" s="1"/>
  <c r="B1741" i="1" s="1"/>
  <c r="B1740" i="1" l="1"/>
  <c r="C1743" i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C1747" i="1" l="1"/>
  <c r="P1746" i="1"/>
  <c r="X1746" i="1" s="1"/>
  <c r="B1746" i="1" s="1"/>
  <c r="P1747" i="1" l="1"/>
  <c r="R1747" i="1" l="1"/>
  <c r="X1747" i="1"/>
  <c r="B1747" i="1" l="1"/>
  <c r="Y1747" i="1"/>
  <c r="C1748" i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l="1"/>
  <c r="C1756" i="1"/>
  <c r="P1755" i="1"/>
  <c r="X1755" i="1" s="1"/>
  <c r="B1755" i="1" s="1"/>
  <c r="B1754" i="1" l="1"/>
  <c r="C1757" i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X1775" i="1" l="1"/>
  <c r="B1775" i="1" s="1"/>
  <c r="S1775" i="1"/>
  <c r="Y1775" i="1" l="1"/>
  <c r="C1776" i="1"/>
  <c r="C1777" i="1" l="1"/>
  <c r="P1776" i="1"/>
  <c r="X1776" i="1" s="1"/>
  <c r="B1776" i="1" s="1"/>
  <c r="C1778" i="1" l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X1806" i="1" l="1"/>
  <c r="B1806" i="1" s="1"/>
  <c r="S1806" i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P1837" i="1" l="1"/>
  <c r="X1837" i="1" l="1"/>
  <c r="B1837" i="1" s="1"/>
  <c r="S1837" i="1"/>
  <c r="Y1837" i="1" l="1"/>
  <c r="C1838" i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P1867" i="1" l="1"/>
  <c r="S1867" i="1" l="1"/>
  <c r="X1867" i="1"/>
  <c r="B1867" i="1" s="1"/>
  <c r="Y1867" i="1" l="1"/>
  <c r="C1868" i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s="1"/>
  <c r="B1897" i="1" s="1"/>
  <c r="C1899" i="1" l="1"/>
  <c r="P1898" i="1"/>
  <c r="X1898" i="1" s="1"/>
  <c r="B1898" i="1" s="1"/>
  <c r="C1900" i="1" l="1"/>
  <c r="P1899" i="1"/>
  <c r="X1899" i="1" s="1"/>
  <c r="B1899" i="1" s="1"/>
  <c r="P1900" i="1" l="1"/>
  <c r="S1900" i="1" l="1"/>
  <c r="X1900" i="1"/>
  <c r="B1900" i="1" s="1"/>
  <c r="Y1900" i="1" l="1"/>
  <c r="C1901" i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X1928" i="1" l="1"/>
  <c r="B1928" i="1" s="1"/>
  <c r="S1928" i="1"/>
  <c r="Y1928" i="1" l="1"/>
  <c r="C1929" i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P1959" i="1" l="1"/>
  <c r="X1959" i="1" l="1"/>
  <c r="B1959" i="1" s="1"/>
  <c r="S1959" i="1"/>
  <c r="Y1959" i="1" l="1"/>
  <c r="C1960" i="1"/>
  <c r="P1960" i="1" l="1"/>
  <c r="X1960" i="1" l="1"/>
  <c r="B1960" i="1" s="1"/>
  <c r="S1960" i="1"/>
  <c r="Y1960" i="1" l="1"/>
  <c r="C1961" i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s="1"/>
  <c r="B1989" i="1" s="1"/>
  <c r="C1991" i="1" l="1"/>
  <c r="P1991" i="1" s="1"/>
  <c r="P1990" i="1"/>
  <c r="X1990" i="1" s="1"/>
  <c r="B1990" i="1" s="1"/>
  <c r="S1991" i="1"/>
  <c r="X1991" i="1"/>
  <c r="B1991" i="1" s="1"/>
  <c r="Y1991" i="1" l="1"/>
  <c r="C1992" i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s="1"/>
  <c r="B2019" i="1" s="1"/>
  <c r="P2020" i="1" l="1"/>
  <c r="S2020" i="1" l="1"/>
  <c r="X2020" i="1"/>
  <c r="B2020" i="1" s="1"/>
  <c r="Y2020" i="1" l="1"/>
  <c r="C2021" i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C2051" i="1" l="1"/>
  <c r="P2050" i="1"/>
  <c r="X2050" i="1" s="1"/>
  <c r="B2050" i="1" s="1"/>
  <c r="P2051" i="1" l="1"/>
  <c r="X2051" i="1" l="1"/>
  <c r="B2051" i="1" s="1"/>
  <c r="S2051" i="1"/>
  <c r="Y2051" i="1" l="1"/>
  <c r="C2052" i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X2079" i="1" l="1"/>
  <c r="B2079" i="1" s="1"/>
  <c r="S2079" i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P2110" i="1" l="1"/>
  <c r="S2110" i="1" l="1"/>
  <c r="X2110" i="1"/>
  <c r="B2110" i="1" s="1"/>
  <c r="Y2110" i="1" l="1"/>
  <c r="C2111" i="1"/>
  <c r="C2112" i="1" l="1"/>
  <c r="P2111" i="1"/>
  <c r="X2111" i="1" s="1"/>
  <c r="B2111" i="1" s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P2140" i="1" l="1"/>
  <c r="X2140" i="1" l="1"/>
  <c r="B2140" i="1" s="1"/>
  <c r="S2140" i="1"/>
  <c r="Y2140" i="1" l="1"/>
  <c r="C2141" i="1"/>
  <c r="C2142" i="1" l="1"/>
  <c r="P2141" i="1"/>
  <c r="X2141" i="1" s="1"/>
  <c r="B2141" i="1" s="1"/>
  <c r="C2143" i="1" l="1"/>
  <c r="P2142" i="1"/>
  <c r="X2142" i="1" s="1"/>
  <c r="B2142" i="1" s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C2172" i="1" l="1"/>
  <c r="P2171" i="1"/>
  <c r="X2171" i="1" s="1"/>
  <c r="B2171" i="1" s="1"/>
  <c r="C2173" i="1" l="1"/>
  <c r="P2172" i="1"/>
  <c r="X2172" i="1" s="1"/>
  <c r="B2172" i="1" s="1"/>
  <c r="P2173" i="1" l="1"/>
  <c r="X2173" i="1" l="1"/>
  <c r="B2173" i="1" s="1"/>
  <c r="S2173" i="1"/>
  <c r="Y2173" i="1" l="1"/>
  <c r="C2174" i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P2232" i="1" l="1"/>
  <c r="X2232" i="1" l="1"/>
  <c r="B2232" i="1" s="1"/>
  <c r="S2232" i="1"/>
  <c r="Y2232" i="1" l="1"/>
  <c r="C2233" i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s="1"/>
  <c r="B2263" i="1" s="1"/>
  <c r="P2264" i="1" l="1"/>
  <c r="X2264" i="1" l="1"/>
  <c r="B2264" i="1" s="1"/>
  <c r="S2264" i="1"/>
  <c r="Y2264" i="1" l="1"/>
  <c r="C2265" i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P2293" i="1" l="1"/>
  <c r="S2293" i="1" l="1"/>
  <c r="X2293" i="1"/>
  <c r="B2293" i="1" s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S2324" i="1" l="1"/>
  <c r="X2324" i="1"/>
  <c r="B2324" i="1" s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P2327" i="1" l="1"/>
  <c r="X2327" i="1" l="1"/>
  <c r="B2327" i="1" s="1"/>
  <c r="S2327" i="1"/>
  <c r="Y2327" i="1" l="1"/>
  <c r="C2328" i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C2355" i="1" l="1"/>
  <c r="P2355" i="1" s="1"/>
  <c r="P2354" i="1"/>
  <c r="X2354" i="1" s="1"/>
  <c r="B2354" i="1" s="1"/>
  <c r="S2355" i="1"/>
  <c r="X2355" i="1"/>
  <c r="B2355" i="1" s="1"/>
  <c r="Y2355" i="1" l="1"/>
  <c r="C2356" i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s="1"/>
  <c r="B2384" i="1" s="1"/>
  <c r="P2385" i="1" l="1"/>
  <c r="S2385" i="1" l="1"/>
  <c r="X2385" i="1"/>
  <c r="B2385" i="1" s="1"/>
  <c r="Y2385" i="1" l="1"/>
  <c r="C2386" i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C2417" i="1" l="1"/>
  <c r="P2416" i="1"/>
  <c r="X2416" i="1" s="1"/>
  <c r="B2416" i="1" s="1"/>
  <c r="C2418" i="1" l="1"/>
  <c r="P2417" i="1"/>
  <c r="X2417" i="1" s="1"/>
  <c r="B2417" i="1" s="1"/>
  <c r="P2418" i="1" l="1"/>
  <c r="S2418" i="1" l="1"/>
  <c r="X2418" i="1"/>
  <c r="B2418" i="1" s="1"/>
  <c r="Y2418" i="1" l="1"/>
  <c r="C2419" i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5" i="1"/>
  <c r="X2445" i="1" s="1"/>
  <c r="B2445" i="1" s="1"/>
  <c r="P2446" i="1" l="1"/>
  <c r="S2446" i="1" l="1"/>
  <c r="X2446" i="1"/>
  <c r="B2446" i="1" s="1"/>
  <c r="Y2446" i="1" l="1"/>
  <c r="C2447" i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P2505" i="1" l="1"/>
  <c r="S2505" i="1" l="1"/>
  <c r="X2505" i="1"/>
  <c r="B2505" i="1" s="1"/>
  <c r="Y2505" i="1" l="1"/>
  <c r="C2506" i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X2537" i="1"/>
  <c r="B2537" i="1" s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X2566" i="1" l="1"/>
  <c r="B2566" i="1" s="1"/>
  <c r="S2566" i="1"/>
  <c r="Y2566" i="1" l="1"/>
  <c r="C2567" i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S2597" i="1" l="1"/>
  <c r="X2597" i="1"/>
  <c r="B2597" i="1" s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P2658" i="1" l="1"/>
  <c r="X2658" i="1" l="1"/>
  <c r="B2658" i="1" s="1"/>
  <c r="S2658" i="1"/>
  <c r="Y2658" i="1" l="1"/>
  <c r="C2659" i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P2691" i="1" l="1"/>
  <c r="S2691" i="1" l="1"/>
  <c r="X2691" i="1"/>
  <c r="B2691" i="1" s="1"/>
  <c r="Y2691" i="1" l="1"/>
  <c r="C2692" i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P2750" i="1" l="1"/>
  <c r="X2750" i="1" l="1"/>
  <c r="B2750" i="1" s="1"/>
  <c r="S2750" i="1"/>
  <c r="Y2750" i="1" l="1"/>
  <c r="C2751" i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P2782" i="1" l="1"/>
  <c r="X2782" i="1" l="1"/>
  <c r="B2782" i="1" s="1"/>
  <c r="S2782" i="1"/>
  <c r="Y2782" i="1" l="1"/>
  <c r="C2783" i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P2841" i="1" l="1"/>
  <c r="S2841" i="1" l="1"/>
  <c r="X2841" i="1"/>
  <c r="B2841" i="1" s="1"/>
  <c r="Y2841" i="1" l="1"/>
  <c r="C2842" i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X2873" i="1" l="1"/>
  <c r="B2873" i="1" s="1"/>
  <c r="S2873" i="1"/>
  <c r="Y2873" i="1" l="1"/>
  <c r="C2874" i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S2902" i="1" l="1"/>
  <c r="X2902" i="1"/>
  <c r="B2902" i="1" s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S2932" i="1" l="1"/>
  <c r="X2932" i="1"/>
  <c r="B2932" i="1" s="1"/>
  <c r="Y2932" i="1" l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P2994" i="1" l="1"/>
  <c r="S2994" i="1" l="1"/>
  <c r="X2994" i="1"/>
  <c r="B2994" i="1" s="1"/>
  <c r="Y2994" i="1" l="1"/>
  <c r="C2995" i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X3024" i="1" l="1"/>
  <c r="B3024" i="1" s="1"/>
  <c r="S3024" i="1"/>
  <c r="Y3024" i="1" l="1"/>
  <c r="C3025" i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P3056" i="1" l="1"/>
  <c r="X3056" i="1" l="1"/>
  <c r="B3056" i="1" s="1"/>
  <c r="S3056" i="1"/>
  <c r="Y3056" i="1" l="1"/>
  <c r="C3057" i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5" i="1" s="1"/>
  <c r="P3084" i="1"/>
  <c r="X3084" i="1" s="1"/>
  <c r="B3084" i="1" s="1"/>
  <c r="X3085" i="1"/>
  <c r="B3085" i="1" s="1"/>
  <c r="S3085" i="1"/>
  <c r="Y3085" i="1" l="1"/>
  <c r="C3086" i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P3118" i="1" l="1"/>
  <c r="X3118" i="1" l="1"/>
  <c r="B3118" i="1" s="1"/>
  <c r="S3118" i="1"/>
  <c r="Y3118" i="1" l="1"/>
  <c r="C3119" i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P3147" i="1" l="1"/>
  <c r="S3147" i="1" l="1"/>
  <c r="X3147" i="1"/>
  <c r="B3147" i="1" s="1"/>
  <c r="Y3147" i="1" l="1"/>
  <c r="C3148" i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S3175" i="1" l="1"/>
  <c r="X3175" i="1"/>
  <c r="B3175" i="1" s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P3206" i="1" l="1"/>
  <c r="X3206" i="1" l="1"/>
  <c r="B3206" i="1" s="1"/>
  <c r="S3206" i="1"/>
  <c r="Y3206" i="1" l="1"/>
  <c r="C3207" i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P3237" i="1" l="1"/>
  <c r="X3237" i="1" l="1"/>
  <c r="B3237" i="1" s="1"/>
  <c r="S3237" i="1"/>
  <c r="Y3237" i="1" l="1"/>
  <c r="C3238" i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l="1"/>
  <c r="B3297" i="1" s="1"/>
  <c r="S3297" i="1"/>
  <c r="Y3297" i="1" l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8" i="1" s="1"/>
  <c r="P3327" i="1"/>
  <c r="X3327" i="1" s="1"/>
  <c r="B3327" i="1" s="1"/>
  <c r="X3328" i="1" l="1"/>
  <c r="B3328" i="1" s="1"/>
  <c r="S3328" i="1"/>
  <c r="Y3328" i="1" l="1"/>
</calcChain>
</file>

<file path=xl/sharedStrings.xml><?xml version="1.0" encoding="utf-8"?>
<sst xmlns="http://schemas.openxmlformats.org/spreadsheetml/2006/main" count="298" uniqueCount="125">
  <si>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</si>
  <si>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</si>
  <si>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</si>
  <si>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</si>
  <si>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</si>
  <si>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</si>
  <si>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</si>
  <si>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</si>
  <si>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</si>
  <si>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</si>
  <si>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</si>
  <si>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</si>
  <si>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</si>
  <si>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</si>
  <si>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</si>
  <si>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</si>
  <si>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</si>
  <si>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</si>
  <si>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</si>
  <si>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</si>
  <si>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</si>
  <si>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</si>
  <si>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</si>
  <si>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</si>
  <si>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</si>
  <si>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</si>
  <si>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</si>
  <si>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</si>
  <si>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</si>
  <si>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</si>
  <si>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</si>
  <si>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</si>
  <si>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</si>
  <si>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</si>
  <si>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</si>
  <si>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</si>
  <si>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</si>
  <si>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</si>
  <si>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</si>
  <si>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</si>
  <si>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</si>
  <si>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</si>
  <si>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</si>
  <si>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</si>
  <si>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</si>
  <si>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</si>
  <si>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</si>
  <si>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</si>
  <si>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</si>
  <si>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</si>
  <si>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</si>
  <si>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</si>
  <si>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</si>
  <si>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</si>
  <si>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</si>
  <si>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</si>
  <si>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</si>
  <si>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</si>
  <si>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</si>
  <si>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</si>
  <si>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</si>
  <si>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</si>
  <si>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</si>
  <si>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</si>
  <si>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</si>
  <si>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</si>
  <si>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</si>
  <si>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</si>
  <si>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</si>
  <si>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</si>
  <si>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</si>
  <si>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</si>
  <si>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</si>
  <si>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</si>
  <si>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</si>
  <si>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</si>
  <si>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</si>
  <si>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</si>
  <si>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</si>
  <si>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</si>
  <si>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</si>
  <si>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</si>
  <si>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</si>
  <si>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</si>
  <si>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</si>
  <si>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</si>
  <si>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</si>
  <si>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</si>
  <si>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</si>
  <si>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</si>
  <si>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</si>
  <si>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</si>
  <si>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</si>
  <si>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</si>
  <si>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</si>
  <si>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</si>
  <si>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</si>
  <si>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</si>
  <si>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</si>
  <si>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</si>
  <si>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</si>
  <si>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</si>
  <si>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</si>
  <si>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</si>
  <si>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</si>
  <si>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</si>
  <si>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</si>
  <si>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</si>
  <si>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</si>
  <si>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</si>
  <si>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</si>
  <si>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</si>
  <si>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</si>
  <si>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</si>
  <si>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</si>
  <si>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SENIOR I</t>
  </si>
  <si>
    <t>Data Integral</t>
  </si>
  <si>
    <t>DATA VENC</t>
  </si>
  <si>
    <t>20F0851401</t>
  </si>
  <si>
    <t>IGP-M / IPC-A</t>
  </si>
  <si>
    <t>IGPM/IPCA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</si>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</sst>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26" fillId="10" borderId="0" xfId="2" applyNumberFormat="1" applyFont="1" applyAlignment="1">
      <alignment horizontal="center" vertical="center"/>
    </xf>
    <xf numFmtId="165" fontId="26" fillId="10" borderId="0" xfId="2" applyNumberFormat="1" applyFont="1" applyAlignment="1">
      <alignment horizontal="center" vertical="center"/>
    </xf>
    <xf numFmtId="4" fontId="26" fillId="10" borderId="0" xfId="2" applyNumberFormat="1" applyFont="1" applyAlignment="1">
      <alignment horizontal="center"/>
    </xf>
    <xf numFmtId="4" fontId="26" fillId="10" borderId="0" xfId="2" applyNumberFormat="1" applyFont="1" applyAlignment="1">
      <alignment horizontal="center" vertical="center"/>
    </xf>
    <xf numFmtId="173" fontId="26" fillId="10" borderId="0" xfId="2" applyNumberFormat="1" applyFont="1" applyAlignment="1">
      <alignment horizontal="center" vertical="center"/>
    </xf>
    <xf numFmtId="10" fontId="26" fillId="10" borderId="0" xfId="2" applyNumberFormat="1" applyFont="1" applyAlignment="1">
      <alignment horizontal="center" vertical="center"/>
    </xf>
    <xf numFmtId="0" fontId="26" fillId="10" borderId="0" xfId="2" applyFont="1" applyAlignment="1">
      <alignment horizontal="center" vertical="center"/>
    </xf>
    <xf numFmtId="169" fontId="26" fillId="10" borderId="0" xfId="2" applyNumberFormat="1" applyFont="1" applyAlignment="1">
      <alignment horizontal="center" vertical="center"/>
    </xf>
    <xf numFmtId="3" fontId="26" fillId="10" borderId="0" xfId="2" applyNumberFormat="1" applyFont="1" applyAlignment="1">
      <alignment horizontal="center" vertical="center"/>
    </xf>
    <xf numFmtId="166" fontId="26" fillId="10" borderId="0" xfId="2" applyNumberFormat="1" applyFont="1" applyAlignment="1">
      <alignment horizontal="center" vertical="center"/>
    </xf>
    <xf numFmtId="167" fontId="26" fillId="10" borderId="0" xfId="2" applyNumberFormat="1" applyFont="1" applyAlignment="1">
      <alignment horizontal="center" vertical="center"/>
    </xf>
    <xf numFmtId="14" fontId="26" fillId="10" borderId="0" xfId="2" applyNumberFormat="1" applyFont="1" applyAlignment="1">
      <alignment horizontal="right" vertical="center"/>
    </xf>
    <xf numFmtId="166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166" fontId="26" fillId="10" borderId="0" xfId="2" applyNumberFormat="1" applyFont="1" applyAlignment="1">
      <alignment horizontal="center"/>
    </xf>
    <xf numFmtId="4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121</xdr:row>
      <xdr:rowOff>57150</xdr:rowOff>
    </xdr:from>
    <xdr:to>
      <xdr:col>48</xdr:col>
      <xdr:colOff>158169</xdr:colOff>
      <xdr:row>132</xdr:row>
      <xdr:rowOff>104774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5E12D5-62C3-4235-9F21-5E5030A6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3826" y="22926675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133</xdr:row>
      <xdr:rowOff>0</xdr:rowOff>
    </xdr:from>
    <xdr:to>
      <xdr:col>48</xdr:col>
      <xdr:colOff>142875</xdr:colOff>
      <xdr:row>150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FE5D35D-616B-4587-94AF-B031D00CC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3825" y="24841200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151</xdr:row>
      <xdr:rowOff>0</xdr:rowOff>
    </xdr:from>
    <xdr:to>
      <xdr:col>48</xdr:col>
      <xdr:colOff>28575</xdr:colOff>
      <xdr:row>171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F0D44E5-FC18-462F-9055-41067E17E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3825" y="2775585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5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2.28515625" style="5" bestFit="1" customWidth="1"/>
    <col min="43" max="43" width="8.5703125" style="5" customWidth="1"/>
    <col min="44" max="44" width="12.28515625" style="5" bestFit="1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3" t="s">
        <v>69</v>
      </c>
      <c r="C1" s="165" t="s">
        <v>105</v>
      </c>
      <c r="D1" s="174" t="s">
        <v>75</v>
      </c>
      <c r="E1" s="167" t="s">
        <v>114</v>
      </c>
      <c r="F1" s="176" t="s">
        <v>115</v>
      </c>
      <c r="G1" s="166" t="s">
        <v>107</v>
      </c>
      <c r="H1" s="174" t="s">
        <v>119</v>
      </c>
      <c r="I1" s="168" t="s">
        <v>109</v>
      </c>
      <c r="J1" s="180">
        <v>6650000</v>
      </c>
      <c r="K1" s="165" t="s">
        <v>111</v>
      </c>
      <c r="L1" s="183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90" t="s">
        <v>113</v>
      </c>
      <c r="C2" s="166" t="s">
        <v>106</v>
      </c>
      <c r="D2" s="175">
        <v>1</v>
      </c>
      <c r="E2" s="167" t="s">
        <v>67</v>
      </c>
      <c r="F2" s="177">
        <v>44012</v>
      </c>
      <c r="G2" s="169" t="s">
        <v>108</v>
      </c>
      <c r="H2" s="178">
        <v>8.5000000000000006E-2</v>
      </c>
      <c r="I2" s="168" t="s">
        <v>110</v>
      </c>
      <c r="J2" s="181">
        <v>6650</v>
      </c>
      <c r="K2" s="170" t="s">
        <v>116</v>
      </c>
      <c r="L2" s="183">
        <v>44043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5" t="s">
        <v>118</v>
      </c>
      <c r="C3" s="166" t="s">
        <v>104</v>
      </c>
      <c r="D3" s="175">
        <v>428</v>
      </c>
      <c r="E3" s="167" t="s">
        <v>117</v>
      </c>
      <c r="F3" s="177">
        <v>47350</v>
      </c>
      <c r="G3" s="171"/>
      <c r="H3" s="179"/>
      <c r="I3" s="168"/>
      <c r="J3" s="182"/>
      <c r="K3" s="172" t="s">
        <v>112</v>
      </c>
      <c r="L3" s="184">
        <f>NETWORKDAYS(L1,L2,AD$171:AD$502)-1</f>
        <v>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2" t="s">
        <v>77</v>
      </c>
      <c r="C4" s="162" t="s">
        <v>78</v>
      </c>
      <c r="D4" s="162" t="s">
        <v>91</v>
      </c>
      <c r="E4" s="162" t="s">
        <v>92</v>
      </c>
      <c r="F4" s="162" t="s">
        <v>93</v>
      </c>
      <c r="G4" s="162" t="s">
        <v>94</v>
      </c>
      <c r="H4" s="162" t="s">
        <v>79</v>
      </c>
      <c r="I4" s="162" t="s">
        <v>80</v>
      </c>
      <c r="J4" s="162" t="s">
        <v>95</v>
      </c>
      <c r="K4" s="162" t="s">
        <v>96</v>
      </c>
      <c r="L4" s="162" t="s">
        <v>97</v>
      </c>
      <c r="M4" s="162" t="s">
        <v>98</v>
      </c>
      <c r="N4" s="162" t="s">
        <v>99</v>
      </c>
      <c r="O4" s="162" t="s">
        <v>100</v>
      </c>
      <c r="P4" s="162" t="s">
        <v>81</v>
      </c>
      <c r="Q4" s="162" t="s">
        <v>82</v>
      </c>
      <c r="R4" s="162" t="s">
        <v>83</v>
      </c>
      <c r="S4" s="162" t="s">
        <v>84</v>
      </c>
      <c r="T4" s="162" t="s">
        <v>85</v>
      </c>
      <c r="U4" s="162" t="s">
        <v>86</v>
      </c>
      <c r="V4" s="162" t="s">
        <v>87</v>
      </c>
      <c r="W4" s="162" t="s">
        <v>88</v>
      </c>
      <c r="X4" s="162" t="s">
        <v>89</v>
      </c>
      <c r="Y4" s="162" t="s">
        <v>90</v>
      </c>
      <c r="Z4" s="163" t="s">
        <v>101</v>
      </c>
      <c r="AA4" s="162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120</v>
      </c>
      <c r="E5" s="56" t="s">
        <v>120</v>
      </c>
      <c r="F5" s="56" t="s">
        <v>120</v>
      </c>
      <c r="G5" s="56" t="s">
        <v>120</v>
      </c>
      <c r="H5" s="77" t="s">
        <v>5</v>
      </c>
      <c r="I5" s="77" t="s">
        <v>5</v>
      </c>
      <c r="J5" s="56" t="s">
        <v>120</v>
      </c>
      <c r="K5" s="56" t="s">
        <v>120</v>
      </c>
      <c r="L5" s="56" t="s">
        <v>120</v>
      </c>
      <c r="M5" s="56" t="s">
        <v>120</v>
      </c>
      <c r="N5" s="56" t="s">
        <v>120</v>
      </c>
      <c r="O5" s="56" t="s">
        <v>120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7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9" t="str">
        <f>B3</f>
        <v>20F0851401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6">
        <f>L2</f>
        <v>44043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120</v>
      </c>
      <c r="AQ8" s="134" t="s">
        <v>12</v>
      </c>
      <c r="AR8" s="134" t="s">
        <v>120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8.5000000000000006E-2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6">
        <f>L1</f>
        <v>44032</v>
      </c>
      <c r="B10" s="8">
        <f t="shared" ref="B10:B73" si="0">(P10+X10)</f>
        <v>1000</v>
      </c>
      <c r="C10" s="188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2" si="5">IF(R10&gt;0,TRUNC(R10*P10,8),0)</f>
        <v>0</v>
      </c>
      <c r="T10" s="113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44032</v>
      </c>
      <c r="AP10" s="161">
        <f>VLOOKUP($AO10,[1]Plan1!$CI$223:$CM$400,2)</f>
        <v>780.28</v>
      </c>
      <c r="AQ10" s="146">
        <f>EDATE($AO10,-2)</f>
        <v>43971</v>
      </c>
      <c r="AR10" s="147">
        <f>VLOOKUP($AO10,[1]Plan1!$CI$223:$CM$400,4)</f>
        <v>792.42899999999997</v>
      </c>
      <c r="AS10" s="146">
        <f>EDATE($AO10,-1)</f>
        <v>44002</v>
      </c>
      <c r="AT10" s="148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2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8.5000000000000006E-2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44043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61">
        <f>VLOOKUP($AO11,[1]Plan1!$CI$223:$CM$400,2)</f>
        <v>792.42899999999997</v>
      </c>
      <c r="AQ11" s="146">
        <f t="shared" ref="AQ11:AQ74" si="21">EDATE($AO11,-2)</f>
        <v>44002</v>
      </c>
      <c r="AR11" s="147">
        <f>VLOOKUP($AO11,[1]Plan1!$CI$223:$CM$400,4)</f>
        <v>810.08299999999997</v>
      </c>
      <c r="AS11" s="146">
        <f t="shared" ref="AS11:AS74" si="22">EDATE($AO11,-1)</f>
        <v>44032</v>
      </c>
      <c r="AT11" s="148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8.5000000000000006E-2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987.678</v>
      </c>
      <c r="AF12" s="125">
        <f t="shared" ref="AF12:AF43" si="32">NETWORKDAYS(AD11,AD12,AD$171:AD$502)-1</f>
        <v>14</v>
      </c>
      <c r="AG12" s="126">
        <f>TRUNC(AE11*(ROUND((1+T$10)^(AF12/252),9)-1),8)</f>
        <v>4.5425079899999998</v>
      </c>
      <c r="AH12" s="127">
        <f t="shared" ref="AH12:AH24" si="33">TRUNC((AE11*AI12),8)</f>
        <v>12.321999999999999</v>
      </c>
      <c r="AI12" s="123">
        <v>1.2322E-2</v>
      </c>
      <c r="AJ12" s="117">
        <f t="shared" ref="AJ12:AJ18" si="34">(AG12+AH12)</f>
        <v>16.86450799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61">
        <f>VLOOKUP($AO12,[1]Plan1!$CI$223:$CM$400,2)</f>
        <v>810.08299999999997</v>
      </c>
      <c r="AQ12" s="146">
        <f t="shared" si="21"/>
        <v>44033</v>
      </c>
      <c r="AR12" s="147">
        <f>VLOOKUP($AO12,[1]Plan1!$CI$223:$CM$400,4)</f>
        <v>832.31299999999999</v>
      </c>
      <c r="AS12" s="146">
        <f t="shared" si="22"/>
        <v>44064</v>
      </c>
      <c r="AT12" s="148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8.5000000000000006E-2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966.94463476999999</v>
      </c>
      <c r="AF13" s="119">
        <f t="shared" si="32"/>
        <v>21</v>
      </c>
      <c r="AG13" s="128">
        <f t="shared" ref="AG13:AG18" si="37">TRUNC(AE12*(ROUND((1+T$10)^(AF13/252),9)-1),8)</f>
        <v>6.7374385600000002</v>
      </c>
      <c r="AH13" s="127">
        <f t="shared" si="33"/>
        <v>20.73336523</v>
      </c>
      <c r="AI13" s="205">
        <f>VLOOKUP(AD13,A$10:R$4000,18)</f>
        <v>2.0992029020792065E-2</v>
      </c>
      <c r="AJ13" s="117">
        <f t="shared" si="34"/>
        <v>27.470803790000001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61">
        <f>VLOOKUP($AO13,[1]Plan1!$CI$223:$CM$400,2)</f>
        <v>832.31299999999999</v>
      </c>
      <c r="AQ13" s="146">
        <f t="shared" si="21"/>
        <v>44063</v>
      </c>
      <c r="AR13" s="147">
        <f>VLOOKUP($AO13,[1]Plan1!$CI$223:$CM$400,4)</f>
        <v>868.44200000000001</v>
      </c>
      <c r="AS13" s="146">
        <f t="shared" si="22"/>
        <v>44094</v>
      </c>
      <c r="AT13" s="148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44036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780.28</v>
      </c>
      <c r="E14" s="105">
        <f t="shared" si="25"/>
        <v>792.42899999999997</v>
      </c>
      <c r="F14" s="106">
        <f t="shared" ref="F14" si="41">IF(D14=D13,F13,A14)</f>
        <v>44002</v>
      </c>
      <c r="G14" s="107">
        <f t="shared" ref="G14" si="42">(E14/D14)-1</f>
        <v>1.5570051776285343E-2</v>
      </c>
      <c r="H14" s="108">
        <f t="shared" ref="H14" si="43">IF(DAY(A14)=H$9,VLOOKUP(A14,AH$118:AN$450,4),H13)</f>
        <v>44063</v>
      </c>
      <c r="I14" s="108">
        <f t="shared" ref="I14" si="44">IF(A14&gt;I13,H14,I13)</f>
        <v>44063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8.5000000000000006E-2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935.70585253000002</v>
      </c>
      <c r="AF14" s="119">
        <f t="shared" si="32"/>
        <v>20</v>
      </c>
      <c r="AG14" s="128">
        <f t="shared" si="37"/>
        <v>6.2808932999999998</v>
      </c>
      <c r="AH14" s="127">
        <f t="shared" si="33"/>
        <v>31.238782239999999</v>
      </c>
      <c r="AI14" s="205">
        <f>VLOOKUP(AD14,A$10:R$4000,18)</f>
        <v>3.2306691740318624E-2</v>
      </c>
      <c r="AJ14" s="117">
        <f t="shared" si="34"/>
        <v>37.519675540000001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61">
        <f>VLOOKUP($AO14,[1]Plan1!$CI$223:$CM$400,2)</f>
        <v>868.44200000000001</v>
      </c>
      <c r="AQ14" s="146">
        <f t="shared" si="21"/>
        <v>44094</v>
      </c>
      <c r="AR14" s="147">
        <f>VLOOKUP($AO14,[1]Plan1!$CI$223:$CM$400,4)</f>
        <v>896.505</v>
      </c>
      <c r="AS14" s="146">
        <f t="shared" si="22"/>
        <v>44124</v>
      </c>
      <c r="AT14" s="148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.7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8.5000000000000006E-2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912.94014052</v>
      </c>
      <c r="AF15" s="119">
        <f t="shared" si="32"/>
        <v>22</v>
      </c>
      <c r="AG15" s="128">
        <f t="shared" si="37"/>
        <v>6.68794354</v>
      </c>
      <c r="AH15" s="127">
        <f t="shared" si="33"/>
        <v>22.765712010000001</v>
      </c>
      <c r="AI15" s="205">
        <f>VLOOKUP(AD15,A$10:R$4000,18)</f>
        <v>2.4329987841976607E-2</v>
      </c>
      <c r="AJ15" s="117">
        <f t="shared" si="34"/>
        <v>29.453655550000001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61">
        <f>VLOOKUP($AO15,[1]Plan1!$CI$223:$CM$400,2)</f>
        <v>896.505</v>
      </c>
      <c r="AQ15" s="146">
        <f t="shared" si="21"/>
        <v>44125</v>
      </c>
      <c r="AR15" s="147">
        <f>VLOOKUP($AO15,[1]Plan1!$CI$223:$CM$400,4)</f>
        <v>925.88699999999994</v>
      </c>
      <c r="AS15" s="146">
        <f t="shared" si="22"/>
        <v>44156</v>
      </c>
      <c r="AT15" s="148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.7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8.5000000000000006E-2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892.08393833000002</v>
      </c>
      <c r="AF16" s="119">
        <f t="shared" si="32"/>
        <v>21</v>
      </c>
      <c r="AG16" s="128">
        <f t="shared" si="37"/>
        <v>6.2276147699999997</v>
      </c>
      <c r="AH16" s="127">
        <f t="shared" si="33"/>
        <v>20.856202190000001</v>
      </c>
      <c r="AI16" s="205">
        <f>VLOOKUP(AD16,A$10:R$4000,18)</f>
        <v>2.2845092760078504E-2</v>
      </c>
      <c r="AJ16" s="117">
        <f t="shared" si="34"/>
        <v>27.08381696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61">
        <f>VLOOKUP($AO16,[1]Plan1!$CI$223:$CM$400,2)</f>
        <v>925.88699999999994</v>
      </c>
      <c r="AQ16" s="146">
        <f t="shared" si="21"/>
        <v>44155</v>
      </c>
      <c r="AR16" s="147">
        <f>VLOOKUP($AO16,[1]Plan1!$CI$223:$CM$400,4)</f>
        <v>934.75800000000004</v>
      </c>
      <c r="AS16" s="146">
        <f t="shared" si="22"/>
        <v>44185</v>
      </c>
      <c r="AT16" s="148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.7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8.5000000000000006E-2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857.03519669000002</v>
      </c>
      <c r="AF17" s="119">
        <f t="shared" si="32"/>
        <v>20</v>
      </c>
      <c r="AG17" s="128">
        <f t="shared" si="37"/>
        <v>5.7946275600000003</v>
      </c>
      <c r="AH17" s="127">
        <f t="shared" si="33"/>
        <v>35.048741640000003</v>
      </c>
      <c r="AI17" s="205">
        <f>VLOOKUP(AD17,A$10:R$4000,18)</f>
        <v>3.9288614158289714E-2</v>
      </c>
      <c r="AJ17" s="117">
        <f t="shared" si="34"/>
        <v>40.843369200000005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61">
        <f>VLOOKUP($AO17,[1]Plan1!$CI$223:$CM$400,2)</f>
        <v>934.75800000000004</v>
      </c>
      <c r="AQ17" s="146">
        <f t="shared" si="21"/>
        <v>44187</v>
      </c>
      <c r="AR17" s="147">
        <f>VLOOKUP($AO17,[1]Plan1!$CI$223:$CM$400,4)</f>
        <v>958.84400000000005</v>
      </c>
      <c r="AS17" s="146">
        <f t="shared" si="22"/>
        <v>44218</v>
      </c>
      <c r="AT17" s="148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8.5000000000000006E-2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842.88351032000003</v>
      </c>
      <c r="AF18" s="119">
        <f t="shared" si="32"/>
        <v>21</v>
      </c>
      <c r="AG18" s="128">
        <f t="shared" si="37"/>
        <v>5.8462595899999998</v>
      </c>
      <c r="AH18" s="127">
        <f t="shared" si="33"/>
        <v>14.15168637</v>
      </c>
      <c r="AI18" s="123">
        <v>1.6512374788948042E-2</v>
      </c>
      <c r="AJ18" s="117">
        <f t="shared" si="34"/>
        <v>19.997945959999999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61">
        <f>VLOOKUP($AO18,[1]Plan1!$CI$223:$CM$400,2)</f>
        <v>958.84400000000005</v>
      </c>
      <c r="AQ18" s="146">
        <f t="shared" si="21"/>
        <v>44218</v>
      </c>
      <c r="AR18" s="147">
        <f>VLOOKUP($AO18,[1]Plan1!$CI$223:$CM$400,4)</f>
        <v>983.06299999999999</v>
      </c>
      <c r="AS18" s="146">
        <f t="shared" si="22"/>
        <v>44249</v>
      </c>
      <c r="AT18" s="148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8.5000000000000006E-2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828.37048910999999</v>
      </c>
      <c r="AF19" s="119">
        <f t="shared" si="32"/>
        <v>20</v>
      </c>
      <c r="AG19" s="128">
        <f t="shared" ref="AG19" si="55">TRUNC(AE18*(ROUND((1+T$10)^(AF19/252),9)-1),8)</f>
        <v>5.4750408699999999</v>
      </c>
      <c r="AH19" s="127">
        <f t="shared" si="33"/>
        <v>14.51302121</v>
      </c>
      <c r="AI19" s="123">
        <v>1.7218300084947975E-2</v>
      </c>
      <c r="AJ19" s="117">
        <f t="shared" ref="AJ19" si="56">(AG19+AH19)</f>
        <v>19.988062079999999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61">
        <f>VLOOKUP($AO19,[1]Plan1!$CI$223:$CM$400,2)</f>
        <v>983.06299999999999</v>
      </c>
      <c r="AQ19" s="146">
        <f t="shared" si="21"/>
        <v>44247</v>
      </c>
      <c r="AR19" s="147">
        <f>VLOOKUP($AO19,[1]Plan1!$CI$223:$CM$400,4)</f>
        <v>1011.948</v>
      </c>
      <c r="AS19" s="146">
        <f t="shared" si="22"/>
        <v>44275</v>
      </c>
      <c r="AT19" s="148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8.5000000000000006E-2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803.23486538999998</v>
      </c>
      <c r="AF20" s="119">
        <f t="shared" si="32"/>
        <v>20</v>
      </c>
      <c r="AG20" s="128">
        <f t="shared" ref="AG20:AG22" si="57">TRUNC(AE19*(ROUND((1+T$10)^(AF20/252),9)-1),8)</f>
        <v>5.3807699700000002</v>
      </c>
      <c r="AH20" s="127">
        <f t="shared" si="33"/>
        <v>25.135623720000002</v>
      </c>
      <c r="AI20" s="123">
        <v>3.0343456281582106E-2</v>
      </c>
      <c r="AJ20" s="117">
        <f t="shared" ref="AJ20:AJ22" si="58">(AG20+AH20)</f>
        <v>30.516393690000001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61">
        <f>VLOOKUP($AO20,[1]Plan1!$CI$223:$CM$400,2)</f>
        <v>1011.948</v>
      </c>
      <c r="AQ20" s="146">
        <f t="shared" si="21"/>
        <v>44275</v>
      </c>
      <c r="AR20" s="147">
        <f>VLOOKUP($AO20,[1]Plan1!$CI$223:$CM$400,4)</f>
        <v>1027.211</v>
      </c>
      <c r="AS20" s="146">
        <f t="shared" si="22"/>
        <v>44306</v>
      </c>
      <c r="AT20" s="148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.75" x14ac:dyDescent="0.25">
      <c r="A21" s="191">
        <f t="shared" si="10"/>
        <v>44043</v>
      </c>
      <c r="B21" s="192">
        <f t="shared" si="0"/>
        <v>1000</v>
      </c>
      <c r="C21" s="192">
        <f t="shared" si="24"/>
        <v>1000</v>
      </c>
      <c r="D21" s="193">
        <f t="shared" si="11"/>
        <v>780.28</v>
      </c>
      <c r="E21" s="194">
        <f t="shared" si="25"/>
        <v>792.42899999999997</v>
      </c>
      <c r="F21" s="195">
        <f t="shared" si="12"/>
        <v>44002</v>
      </c>
      <c r="G21" s="196">
        <f t="shared" si="1"/>
        <v>1.5570051776285343E-2</v>
      </c>
      <c r="H21" s="191">
        <f t="shared" si="26"/>
        <v>44063</v>
      </c>
      <c r="I21" s="191">
        <f t="shared" si="13"/>
        <v>44063</v>
      </c>
      <c r="J21" s="197">
        <f t="shared" si="14"/>
        <v>23</v>
      </c>
      <c r="K21" s="197">
        <f t="shared" si="2"/>
        <v>0</v>
      </c>
      <c r="L21" s="8">
        <f t="shared" si="15"/>
        <v>1</v>
      </c>
      <c r="M21" s="198">
        <f t="shared" si="16"/>
        <v>1</v>
      </c>
      <c r="N21" s="198">
        <v>1</v>
      </c>
      <c r="O21" s="192">
        <f t="shared" si="3"/>
        <v>1</v>
      </c>
      <c r="P21" s="192">
        <f t="shared" si="4"/>
        <v>1000</v>
      </c>
      <c r="Q21" s="199">
        <f t="shared" si="36"/>
        <v>0</v>
      </c>
      <c r="R21" s="200">
        <f t="shared" si="17"/>
        <v>0</v>
      </c>
      <c r="S21" s="192">
        <f t="shared" si="5"/>
        <v>0</v>
      </c>
      <c r="T21" s="201">
        <f t="shared" si="18"/>
        <v>8.5000000000000006E-2</v>
      </c>
      <c r="U21" s="199">
        <f t="shared" si="19"/>
        <v>0</v>
      </c>
      <c r="V21" s="199">
        <v>252</v>
      </c>
      <c r="W21" s="198">
        <f>ROUND((1+T21)^TRUNC((U21/V21),9),9)</f>
        <v>1</v>
      </c>
      <c r="X21" s="192">
        <f t="shared" si="7"/>
        <v>0</v>
      </c>
      <c r="Y21" s="192">
        <f t="shared" si="8"/>
        <v>0</v>
      </c>
      <c r="Z21" s="202" t="str">
        <f t="shared" si="27"/>
        <v>A+J=</v>
      </c>
      <c r="AA21" s="191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770.89882123999996</v>
      </c>
      <c r="AF21" s="119">
        <f t="shared" si="32"/>
        <v>21</v>
      </c>
      <c r="AG21" s="128">
        <f t="shared" si="57"/>
        <v>5.4792610100000001</v>
      </c>
      <c r="AH21" s="127">
        <f t="shared" si="33"/>
        <v>32.336044149999999</v>
      </c>
      <c r="AI21" s="123">
        <v>4.0257271631518245E-2</v>
      </c>
      <c r="AJ21" s="117">
        <f t="shared" si="58"/>
        <v>37.815305160000001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61">
        <f>VLOOKUP($AO21,[1]Plan1!$CI$223:$CM$400,2)</f>
        <v>1027.211</v>
      </c>
      <c r="AQ21" s="146">
        <f t="shared" si="21"/>
        <v>44307</v>
      </c>
      <c r="AR21" s="147">
        <f>VLOOKUP($AO21,[1]Plan1!$CI$223:$CM$400,4)</f>
        <v>1069.289</v>
      </c>
      <c r="AS21" s="146">
        <f t="shared" si="22"/>
        <v>44337</v>
      </c>
      <c r="AT21" s="148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44044</v>
      </c>
      <c r="B22" s="103">
        <f t="shared" si="0"/>
        <v>1000.99595956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1</v>
      </c>
      <c r="L22" s="8">
        <f t="shared" si="15"/>
        <v>1.00067196</v>
      </c>
      <c r="M22" s="110">
        <f t="shared" si="16"/>
        <v>1</v>
      </c>
      <c r="N22" s="110">
        <v>1</v>
      </c>
      <c r="O22" s="103">
        <f t="shared" si="3"/>
        <v>1.00067196</v>
      </c>
      <c r="P22" s="103">
        <f t="shared" si="4"/>
        <v>1000.67196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8.5000000000000006E-2</v>
      </c>
      <c r="U22" s="111">
        <f t="shared" si="19"/>
        <v>1</v>
      </c>
      <c r="V22" s="111">
        <v>252</v>
      </c>
      <c r="W22" s="110">
        <f t="shared" si="6"/>
        <v>1.0003237819999999</v>
      </c>
      <c r="X22" s="103">
        <f t="shared" si="7"/>
        <v>0.32399956000000002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747.70929712999998</v>
      </c>
      <c r="AF22" s="119">
        <f t="shared" si="32"/>
        <v>21</v>
      </c>
      <c r="AG22" s="128">
        <f t="shared" si="57"/>
        <v>5.2586809099999998</v>
      </c>
      <c r="AH22" s="127">
        <f t="shared" si="33"/>
        <v>23.189524110000001</v>
      </c>
      <c r="AI22" s="123">
        <v>3.0081151350951386E-2</v>
      </c>
      <c r="AJ22" s="117">
        <f t="shared" si="58"/>
        <v>28.44820502</v>
      </c>
      <c r="AK22" s="115">
        <f t="shared" si="35"/>
        <v>11</v>
      </c>
      <c r="AL22" s="124" t="s">
        <v>76</v>
      </c>
      <c r="AM22" s="121">
        <f t="shared" si="20"/>
        <v>44397</v>
      </c>
      <c r="AO22" s="207">
        <f t="shared" si="9"/>
        <v>44397</v>
      </c>
      <c r="AP22" s="206">
        <f>VLOOKUP($AO22,[2]Plan1!$EW$172:$EZ$293,2)</f>
        <v>5739.56</v>
      </c>
      <c r="AQ22" s="208">
        <f t="shared" si="21"/>
        <v>44336</v>
      </c>
      <c r="AR22" s="206">
        <f>VLOOKUP($AO22,[2]Plan1!$EW$172:$EZ$293,4)</f>
        <v>5769.98</v>
      </c>
      <c r="AS22" s="208">
        <f t="shared" si="22"/>
        <v>44367</v>
      </c>
      <c r="AT22" s="209">
        <f t="shared" si="23"/>
        <v>5.3000578441551038E-3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44045</v>
      </c>
      <c r="B23" s="103">
        <f t="shared" ref="B23:B36" si="59">(P23+X23)</f>
        <v>1000.99595956</v>
      </c>
      <c r="C23" s="103">
        <f t="shared" ref="C23:C36" si="60">TRUNC(IF(Q22&gt;0,VLOOKUP(A22,$AD$12:$AE$165,2),C22),8)</f>
        <v>1000</v>
      </c>
      <c r="D23" s="104">
        <f t="shared" ref="D23:D36" si="61">IF(E23=E22,D22,E22)</f>
        <v>780.28</v>
      </c>
      <c r="E23" s="105">
        <f t="shared" si="25"/>
        <v>792.42899999999997</v>
      </c>
      <c r="F23" s="106">
        <f t="shared" ref="F23:F36" si="62">IF(D23=D22,F22,A23)</f>
        <v>44002</v>
      </c>
      <c r="G23" s="107">
        <f t="shared" ref="G23:G36" si="63">(E23/D23)-1</f>
        <v>1.5570051776285343E-2</v>
      </c>
      <c r="H23" s="108">
        <f t="shared" ref="H23:H36" si="64">IF(DAY(A23)=H$9,VLOOKUP(A23,AH$118:AN$450,4),H22)</f>
        <v>44063</v>
      </c>
      <c r="I23" s="108">
        <f t="shared" ref="I23:I36" si="65">IF(A23&gt;I22,H23,I22)</f>
        <v>44063</v>
      </c>
      <c r="J23" s="109">
        <f t="shared" ref="J23:J36" si="66">IF(I23=I22,J22,NETWORKDAYS(I22,I23,$AD$171:$AD$502)-1)</f>
        <v>23</v>
      </c>
      <c r="K23" s="99">
        <f t="shared" ref="K23:K36" si="67">IF(A23&lt;L$2,0,(J23-(NETWORKDAYS(A23,I23,AD$171:AD$502)-1))-L$3)</f>
        <v>1</v>
      </c>
      <c r="L23" s="8">
        <f t="shared" si="15"/>
        <v>1.00067196</v>
      </c>
      <c r="M23" s="110">
        <f t="shared" ref="M23:M36" si="68">IF(I23&gt;I22,L22,M22)</f>
        <v>1</v>
      </c>
      <c r="N23" s="110">
        <v>1</v>
      </c>
      <c r="O23" s="103">
        <f t="shared" ref="O23:O36" si="69">TRUNC(TRUNC((L23*N23),15),8)</f>
        <v>1.00067196</v>
      </c>
      <c r="P23" s="103">
        <f t="shared" ref="P23:P36" si="70">TRUNC(C23*O23,8)</f>
        <v>1000.67196</v>
      </c>
      <c r="Q23" s="11">
        <f t="shared" ref="Q23:Q36" si="71">IF(VLOOKUP(A23,AD$10:AK$165,8)=VLOOKUP(A22,AD$10:AK$165,8),0,VLOOKUP(A23,AD$10:AK$165,8))</f>
        <v>0</v>
      </c>
      <c r="R23" s="30">
        <f t="shared" ref="R23:R36" si="72">IF(Q23&gt;0,VLOOKUP($A23,$AD$10:$AI$165,6),0)</f>
        <v>0</v>
      </c>
      <c r="S23" s="103">
        <f t="shared" ref="S23:S36" si="73">IF(R23&gt;0,TRUNC(R23*P23,8),0)</f>
        <v>0</v>
      </c>
      <c r="T23" s="113">
        <f t="shared" si="18"/>
        <v>8.5000000000000006E-2</v>
      </c>
      <c r="U23" s="111">
        <f t="shared" ref="U23:U36" si="74">IF(A22&lt;L$2,0,IF(Q22&gt;0,1,IF(K23=K22,U22,U22+1)))</f>
        <v>1</v>
      </c>
      <c r="V23" s="111">
        <v>252</v>
      </c>
      <c r="W23" s="110">
        <f t="shared" ref="W23:W36" si="75">ROUND((1+T23)^TRUNC((U23/V23),9),9)</f>
        <v>1.0003237819999999</v>
      </c>
      <c r="X23" s="103">
        <f t="shared" ref="X23:X36" si="76">TRUNC((P23*(W23-1)),8)</f>
        <v>0.32399956000000002</v>
      </c>
      <c r="Y23" s="103">
        <f t="shared" ref="Y23:Y36" si="77">IF(Q23&gt;0,S23+X23,0)</f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724.05354088000001</v>
      </c>
      <c r="AF23" s="119">
        <f t="shared" si="32"/>
        <v>21</v>
      </c>
      <c r="AG23" s="128">
        <f t="shared" ref="AG23:AG24" si="78">TRUNC(AE22*(ROUND((1+T$10)^(AF23/252),9)-1),8)</f>
        <v>5.1004937300000002</v>
      </c>
      <c r="AH23" s="127">
        <f t="shared" si="33"/>
        <v>23.65575625</v>
      </c>
      <c r="AI23" s="123">
        <v>3.16376382456433E-2</v>
      </c>
      <c r="AJ23" s="117">
        <f t="shared" ref="AJ23:AJ24" si="79">(AG23+AH23)</f>
        <v>28.75624998</v>
      </c>
      <c r="AK23" s="115">
        <f t="shared" si="35"/>
        <v>12</v>
      </c>
      <c r="AL23" s="124" t="s">
        <v>76</v>
      </c>
      <c r="AM23" s="121">
        <f t="shared" si="20"/>
        <v>44428</v>
      </c>
      <c r="AO23" s="207">
        <f t="shared" si="9"/>
        <v>44428</v>
      </c>
      <c r="AP23" s="206">
        <f>VLOOKUP($AO23,[2]Plan1!$EW$172:$EZ$293,2)</f>
        <v>5769.98</v>
      </c>
      <c r="AQ23" s="208">
        <f t="shared" si="21"/>
        <v>44367</v>
      </c>
      <c r="AR23" s="206">
        <f>VLOOKUP($AO23,[2]Plan1!$EW$172:$EZ$293,4)</f>
        <v>5825.37</v>
      </c>
      <c r="AS23" s="208">
        <f t="shared" si="22"/>
        <v>44397</v>
      </c>
      <c r="AT23" s="209">
        <f t="shared" si="23"/>
        <v>9.5996866540266623E-3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44046</v>
      </c>
      <c r="B24" s="103">
        <f t="shared" si="59"/>
        <v>1000.99595956</v>
      </c>
      <c r="C24" s="103">
        <f t="shared" si="60"/>
        <v>1000</v>
      </c>
      <c r="D24" s="104">
        <f t="shared" si="61"/>
        <v>780.28</v>
      </c>
      <c r="E24" s="105">
        <f t="shared" si="25"/>
        <v>792.42899999999997</v>
      </c>
      <c r="F24" s="106">
        <f t="shared" si="62"/>
        <v>44002</v>
      </c>
      <c r="G24" s="107">
        <f t="shared" si="63"/>
        <v>1.5570051776285343E-2</v>
      </c>
      <c r="H24" s="108">
        <f t="shared" si="64"/>
        <v>44063</v>
      </c>
      <c r="I24" s="108">
        <f t="shared" si="65"/>
        <v>44063</v>
      </c>
      <c r="J24" s="109">
        <f t="shared" si="66"/>
        <v>23</v>
      </c>
      <c r="K24" s="99">
        <f t="shared" si="67"/>
        <v>1</v>
      </c>
      <c r="L24" s="8">
        <f t="shared" si="15"/>
        <v>1.00067196</v>
      </c>
      <c r="M24" s="110">
        <f t="shared" si="68"/>
        <v>1</v>
      </c>
      <c r="N24" s="110">
        <v>1</v>
      </c>
      <c r="O24" s="103">
        <f t="shared" si="69"/>
        <v>1.00067196</v>
      </c>
      <c r="P24" s="103">
        <f t="shared" si="70"/>
        <v>1000.67196</v>
      </c>
      <c r="Q24" s="11">
        <f t="shared" si="71"/>
        <v>0</v>
      </c>
      <c r="R24" s="30">
        <f t="shared" si="72"/>
        <v>0</v>
      </c>
      <c r="S24" s="103">
        <f t="shared" si="73"/>
        <v>0</v>
      </c>
      <c r="T24" s="113">
        <f t="shared" si="18"/>
        <v>8.5000000000000006E-2</v>
      </c>
      <c r="U24" s="111">
        <f t="shared" si="74"/>
        <v>1</v>
      </c>
      <c r="V24" s="111">
        <v>252</v>
      </c>
      <c r="W24" s="110">
        <f t="shared" si="75"/>
        <v>1.0003237819999999</v>
      </c>
      <c r="X24" s="103">
        <f t="shared" si="76"/>
        <v>0.32399956000000002</v>
      </c>
      <c r="Y24" s="103">
        <f t="shared" si="77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708.03951271000005</v>
      </c>
      <c r="AF24" s="119">
        <f t="shared" si="32"/>
        <v>23</v>
      </c>
      <c r="AG24" s="128">
        <f t="shared" si="78"/>
        <v>5.41127278</v>
      </c>
      <c r="AH24" s="127">
        <f t="shared" si="33"/>
        <v>16.01402817</v>
      </c>
      <c r="AI24" s="123">
        <v>2.2117187845606574E-2</v>
      </c>
      <c r="AJ24" s="117">
        <f t="shared" si="79"/>
        <v>21.42530095</v>
      </c>
      <c r="AK24" s="115">
        <f t="shared" si="35"/>
        <v>13</v>
      </c>
      <c r="AL24" s="124" t="s">
        <v>76</v>
      </c>
      <c r="AM24" s="121">
        <f t="shared" si="20"/>
        <v>44459</v>
      </c>
      <c r="AO24" s="207">
        <f t="shared" si="9"/>
        <v>44459</v>
      </c>
      <c r="AP24" s="206">
        <f>VLOOKUP($AO24,[2]Plan1!$EW$172:$EZ$293,2)</f>
        <v>5825.37</v>
      </c>
      <c r="AQ24" s="208">
        <f t="shared" si="21"/>
        <v>44397</v>
      </c>
      <c r="AR24" s="206">
        <f>VLOOKUP($AO24,[2]Plan1!$EW$172:$EZ$293,4)</f>
        <v>5876.05</v>
      </c>
      <c r="AS24" s="208">
        <f t="shared" si="22"/>
        <v>44428</v>
      </c>
      <c r="AT24" s="209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44047</v>
      </c>
      <c r="B25" s="103">
        <f t="shared" si="59"/>
        <v>1001.99292071</v>
      </c>
      <c r="C25" s="103">
        <f t="shared" si="60"/>
        <v>1000</v>
      </c>
      <c r="D25" s="104">
        <f t="shared" si="61"/>
        <v>780.28</v>
      </c>
      <c r="E25" s="105">
        <f t="shared" si="25"/>
        <v>792.42899999999997</v>
      </c>
      <c r="F25" s="106">
        <f t="shared" si="62"/>
        <v>44002</v>
      </c>
      <c r="G25" s="107">
        <f t="shared" si="63"/>
        <v>1.5570051776285343E-2</v>
      </c>
      <c r="H25" s="108">
        <f t="shared" si="64"/>
        <v>44063</v>
      </c>
      <c r="I25" s="108">
        <f t="shared" si="65"/>
        <v>44063</v>
      </c>
      <c r="J25" s="109">
        <f t="shared" si="66"/>
        <v>23</v>
      </c>
      <c r="K25" s="99">
        <f t="shared" si="67"/>
        <v>2</v>
      </c>
      <c r="L25" s="8">
        <f t="shared" si="15"/>
        <v>1.0013443799999999</v>
      </c>
      <c r="M25" s="110">
        <f t="shared" si="68"/>
        <v>1</v>
      </c>
      <c r="N25" s="110">
        <v>1</v>
      </c>
      <c r="O25" s="103">
        <f t="shared" si="69"/>
        <v>1.0013443799999999</v>
      </c>
      <c r="P25" s="103">
        <f t="shared" si="70"/>
        <v>1001.34438</v>
      </c>
      <c r="Q25" s="11">
        <f t="shared" si="71"/>
        <v>0</v>
      </c>
      <c r="R25" s="30">
        <f t="shared" si="72"/>
        <v>0</v>
      </c>
      <c r="S25" s="103">
        <f t="shared" si="73"/>
        <v>0</v>
      </c>
      <c r="T25" s="113">
        <f t="shared" si="18"/>
        <v>8.5000000000000006E-2</v>
      </c>
      <c r="U25" s="111">
        <f t="shared" si="74"/>
        <v>2</v>
      </c>
      <c r="V25" s="111">
        <v>252</v>
      </c>
      <c r="W25" s="110">
        <f t="shared" si="75"/>
        <v>1.00064767</v>
      </c>
      <c r="X25" s="103">
        <f t="shared" si="76"/>
        <v>0.64854071000000002</v>
      </c>
      <c r="Y25" s="103">
        <f t="shared" si="77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80">(AE24-AH25)</f>
        <v>681.68999337000002</v>
      </c>
      <c r="AF25" s="119">
        <f t="shared" si="32"/>
        <v>20</v>
      </c>
      <c r="AG25" s="128">
        <f t="shared" ref="AG25" si="81">TRUNC(AE24*(ROUND((1+T$10)^(AF25/252),9)-1),8)</f>
        <v>4.5991471199999996</v>
      </c>
      <c r="AH25" s="127">
        <f t="shared" ref="AH25" si="82">TRUNC((AE24*AI25),8)</f>
        <v>26.349519340000001</v>
      </c>
      <c r="AI25" s="123">
        <v>3.7214758314127426E-2</v>
      </c>
      <c r="AJ25" s="117">
        <f t="shared" ref="AJ25" si="83">(AG25+AH25)</f>
        <v>30.948666459999998</v>
      </c>
      <c r="AK25" s="115">
        <f t="shared" si="35"/>
        <v>14</v>
      </c>
      <c r="AL25" s="124" t="s">
        <v>76</v>
      </c>
      <c r="AM25" s="121">
        <f t="shared" ref="AM25" si="84">AD26</f>
        <v>44489</v>
      </c>
      <c r="AN25" s="3"/>
      <c r="AO25" s="207">
        <f t="shared" si="9"/>
        <v>44489</v>
      </c>
      <c r="AP25" s="206">
        <f>VLOOKUP($AO25,[2]Plan1!$EW$172:$EZ$293,2)</f>
        <v>5876.05</v>
      </c>
      <c r="AQ25" s="208">
        <f t="shared" si="21"/>
        <v>44428</v>
      </c>
      <c r="AR25" s="206">
        <f>VLOOKUP($AO25,[2]Plan1!$EW$172:$EZ$293,4)</f>
        <v>5944.21</v>
      </c>
      <c r="AS25" s="208">
        <f t="shared" si="22"/>
        <v>44459</v>
      </c>
      <c r="AT25" s="209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44048</v>
      </c>
      <c r="B26" s="103">
        <f t="shared" si="59"/>
        <v>1002.99088209</v>
      </c>
      <c r="C26" s="103">
        <f t="shared" si="60"/>
        <v>1000</v>
      </c>
      <c r="D26" s="104">
        <f t="shared" si="61"/>
        <v>780.28</v>
      </c>
      <c r="E26" s="105">
        <f t="shared" si="25"/>
        <v>792.42899999999997</v>
      </c>
      <c r="F26" s="106">
        <f t="shared" si="62"/>
        <v>44002</v>
      </c>
      <c r="G26" s="107">
        <f t="shared" si="63"/>
        <v>1.5570051776285343E-2</v>
      </c>
      <c r="H26" s="108">
        <f t="shared" si="64"/>
        <v>44063</v>
      </c>
      <c r="I26" s="108">
        <f t="shared" si="65"/>
        <v>44063</v>
      </c>
      <c r="J26" s="109">
        <f t="shared" si="66"/>
        <v>23</v>
      </c>
      <c r="K26" s="99">
        <f t="shared" si="67"/>
        <v>3</v>
      </c>
      <c r="L26" s="8">
        <f t="shared" si="15"/>
        <v>1.0020172599999999</v>
      </c>
      <c r="M26" s="110">
        <f t="shared" si="68"/>
        <v>1</v>
      </c>
      <c r="N26" s="110">
        <v>1</v>
      </c>
      <c r="O26" s="103">
        <f t="shared" si="69"/>
        <v>1.0020172599999999</v>
      </c>
      <c r="P26" s="103">
        <f t="shared" si="70"/>
        <v>1002.01726</v>
      </c>
      <c r="Q26" s="11">
        <f t="shared" si="71"/>
        <v>0</v>
      </c>
      <c r="R26" s="30">
        <f t="shared" si="72"/>
        <v>0</v>
      </c>
      <c r="S26" s="103">
        <f t="shared" si="73"/>
        <v>0</v>
      </c>
      <c r="T26" s="113">
        <f t="shared" si="18"/>
        <v>8.5000000000000006E-2</v>
      </c>
      <c r="U26" s="111">
        <f t="shared" si="74"/>
        <v>3</v>
      </c>
      <c r="V26" s="111">
        <v>252</v>
      </c>
      <c r="W26" s="110">
        <f t="shared" si="75"/>
        <v>1.000971662</v>
      </c>
      <c r="X26" s="103">
        <f t="shared" si="76"/>
        <v>0.97362209</v>
      </c>
      <c r="Y26" s="103">
        <f t="shared" si="77"/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89" si="85">(AE25-AH26)</f>
        <v>661.73188140000002</v>
      </c>
      <c r="AF26" s="119">
        <f t="shared" si="32"/>
        <v>21</v>
      </c>
      <c r="AG26" s="128">
        <f t="shared" ref="AG26:AG89" si="86">TRUNC(AE25*(ROUND((1+T$10)^(AF26/252),9)-1),8)</f>
        <v>4.6501435100000004</v>
      </c>
      <c r="AH26" s="127">
        <f t="shared" ref="AH26:AH89" si="87">TRUNC((AE25*AI26),8)</f>
        <v>19.958111970000001</v>
      </c>
      <c r="AI26" s="123">
        <v>2.9277401998595229E-2</v>
      </c>
      <c r="AJ26" s="117">
        <f t="shared" ref="AJ26:AJ89" si="88">(AG26+AH26)</f>
        <v>24.60825548</v>
      </c>
      <c r="AK26" s="115">
        <f t="shared" si="35"/>
        <v>15</v>
      </c>
      <c r="AL26" s="124" t="s">
        <v>76</v>
      </c>
      <c r="AM26" s="121">
        <f t="shared" ref="AM26:AM89" si="89">AD27</f>
        <v>44522</v>
      </c>
      <c r="AO26" s="207">
        <f t="shared" si="9"/>
        <v>44522</v>
      </c>
      <c r="AP26" s="206">
        <f>VLOOKUP($AO26,[2]Plan1!$EW$172:$EZ$293,2)</f>
        <v>5944.21</v>
      </c>
      <c r="AQ26" s="208">
        <f t="shared" si="21"/>
        <v>44461</v>
      </c>
      <c r="AR26" s="206">
        <f>VLOOKUP($AO26,[2]Plan1!$EW$172:$EZ$293,4)</f>
        <v>6018.51</v>
      </c>
      <c r="AS26" s="208">
        <f t="shared" si="22"/>
        <v>44491</v>
      </c>
      <c r="AT26" s="209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44049</v>
      </c>
      <c r="B27" s="103">
        <f t="shared" si="59"/>
        <v>1003.9898253399999</v>
      </c>
      <c r="C27" s="103">
        <f t="shared" si="60"/>
        <v>1000</v>
      </c>
      <c r="D27" s="104">
        <f t="shared" si="61"/>
        <v>780.28</v>
      </c>
      <c r="E27" s="105">
        <f t="shared" si="25"/>
        <v>792.42899999999997</v>
      </c>
      <c r="F27" s="106">
        <f t="shared" si="62"/>
        <v>44002</v>
      </c>
      <c r="G27" s="107">
        <f t="shared" si="63"/>
        <v>1.5570051776285343E-2</v>
      </c>
      <c r="H27" s="108">
        <f t="shared" si="64"/>
        <v>44063</v>
      </c>
      <c r="I27" s="108">
        <f t="shared" si="65"/>
        <v>44063</v>
      </c>
      <c r="J27" s="109">
        <f t="shared" si="66"/>
        <v>23</v>
      </c>
      <c r="K27" s="99">
        <f t="shared" si="67"/>
        <v>4</v>
      </c>
      <c r="L27" s="8">
        <f t="shared" si="15"/>
        <v>1.0026905800000001</v>
      </c>
      <c r="M27" s="110">
        <f t="shared" si="68"/>
        <v>1</v>
      </c>
      <c r="N27" s="110">
        <v>1</v>
      </c>
      <c r="O27" s="103">
        <f t="shared" si="69"/>
        <v>1.0026905800000001</v>
      </c>
      <c r="P27" s="103">
        <f t="shared" si="70"/>
        <v>1002.69058</v>
      </c>
      <c r="Q27" s="11">
        <f t="shared" si="71"/>
        <v>0</v>
      </c>
      <c r="R27" s="30">
        <f t="shared" si="72"/>
        <v>0</v>
      </c>
      <c r="S27" s="103">
        <f t="shared" si="73"/>
        <v>0</v>
      </c>
      <c r="T27" s="113">
        <f t="shared" si="18"/>
        <v>8.5000000000000006E-2</v>
      </c>
      <c r="U27" s="111">
        <f t="shared" si="74"/>
        <v>4</v>
      </c>
      <c r="V27" s="111">
        <v>252</v>
      </c>
      <c r="W27" s="110">
        <f t="shared" si="75"/>
        <v>1.001295759</v>
      </c>
      <c r="X27" s="103">
        <f t="shared" si="76"/>
        <v>1.2992453399999999</v>
      </c>
      <c r="Y27" s="103">
        <f t="shared" si="77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85"/>
        <v>646.28103174</v>
      </c>
      <c r="AF27" s="119">
        <f t="shared" si="32"/>
        <v>21</v>
      </c>
      <c r="AG27" s="128">
        <f t="shared" si="86"/>
        <v>4.5139993900000004</v>
      </c>
      <c r="AH27" s="127">
        <f t="shared" si="87"/>
        <v>15.450849659999999</v>
      </c>
      <c r="AI27" s="123">
        <v>2.3349108753927875E-2</v>
      </c>
      <c r="AJ27" s="117">
        <f t="shared" si="88"/>
        <v>19.964849049999998</v>
      </c>
      <c r="AK27" s="115">
        <f t="shared" si="35"/>
        <v>16</v>
      </c>
      <c r="AL27" s="124" t="s">
        <v>76</v>
      </c>
      <c r="AM27" s="121">
        <f t="shared" si="89"/>
        <v>44550</v>
      </c>
      <c r="AO27" s="207">
        <f t="shared" si="9"/>
        <v>44550</v>
      </c>
      <c r="AP27" s="206">
        <f>VLOOKUP($AO27,[2]Plan1!$EW$172:$EZ$293,2)</f>
        <v>6018.51</v>
      </c>
      <c r="AQ27" s="208">
        <f t="shared" si="21"/>
        <v>44489</v>
      </c>
      <c r="AR27" s="206">
        <f>VLOOKUP($AO27,[2]Plan1!$EW$172:$EZ$293,4)</f>
        <v>6075.69</v>
      </c>
      <c r="AS27" s="208">
        <f t="shared" si="22"/>
        <v>44520</v>
      </c>
      <c r="AT27" s="209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44050</v>
      </c>
      <c r="B28" s="103">
        <f t="shared" si="59"/>
        <v>1004.98977113</v>
      </c>
      <c r="C28" s="103">
        <f t="shared" si="60"/>
        <v>1000</v>
      </c>
      <c r="D28" s="104">
        <f t="shared" si="61"/>
        <v>780.28</v>
      </c>
      <c r="E28" s="105">
        <f t="shared" si="25"/>
        <v>792.42899999999997</v>
      </c>
      <c r="F28" s="106">
        <f t="shared" si="62"/>
        <v>44002</v>
      </c>
      <c r="G28" s="107">
        <f t="shared" si="63"/>
        <v>1.5570051776285343E-2</v>
      </c>
      <c r="H28" s="108">
        <f t="shared" si="64"/>
        <v>44063</v>
      </c>
      <c r="I28" s="108">
        <f t="shared" si="65"/>
        <v>44063</v>
      </c>
      <c r="J28" s="109">
        <f t="shared" si="66"/>
        <v>23</v>
      </c>
      <c r="K28" s="99">
        <f t="shared" si="67"/>
        <v>5</v>
      </c>
      <c r="L28" s="8">
        <f t="shared" si="15"/>
        <v>1.00336436</v>
      </c>
      <c r="M28" s="110">
        <f t="shared" si="68"/>
        <v>1</v>
      </c>
      <c r="N28" s="110">
        <v>1</v>
      </c>
      <c r="O28" s="103">
        <f t="shared" si="69"/>
        <v>1.00336436</v>
      </c>
      <c r="P28" s="103">
        <f t="shared" si="70"/>
        <v>1003.36436</v>
      </c>
      <c r="Q28" s="11">
        <f t="shared" si="71"/>
        <v>0</v>
      </c>
      <c r="R28" s="30">
        <f t="shared" si="72"/>
        <v>0</v>
      </c>
      <c r="S28" s="103">
        <f t="shared" si="73"/>
        <v>0</v>
      </c>
      <c r="T28" s="113">
        <f t="shared" si="18"/>
        <v>8.5000000000000006E-2</v>
      </c>
      <c r="U28" s="111">
        <f t="shared" si="74"/>
        <v>5</v>
      </c>
      <c r="V28" s="111">
        <v>252</v>
      </c>
      <c r="W28" s="110">
        <f t="shared" si="75"/>
        <v>1.0016199610000001</v>
      </c>
      <c r="X28" s="103">
        <f t="shared" si="76"/>
        <v>1.62541113</v>
      </c>
      <c r="Y28" s="103">
        <f t="shared" si="77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85"/>
        <v>631.22657891000006</v>
      </c>
      <c r="AF28" s="119">
        <f t="shared" si="32"/>
        <v>20</v>
      </c>
      <c r="AG28" s="128">
        <f t="shared" si="86"/>
        <v>4.1979882399999999</v>
      </c>
      <c r="AH28" s="127">
        <f t="shared" si="87"/>
        <v>15.054452830000001</v>
      </c>
      <c r="AI28" s="123">
        <v>2.3293972892078647E-2</v>
      </c>
      <c r="AJ28" s="117">
        <f t="shared" si="88"/>
        <v>19.25244107</v>
      </c>
      <c r="AK28" s="115">
        <f t="shared" si="35"/>
        <v>17</v>
      </c>
      <c r="AL28" s="124" t="s">
        <v>76</v>
      </c>
      <c r="AM28" s="121">
        <f t="shared" si="89"/>
        <v>44581</v>
      </c>
      <c r="AO28" s="207">
        <f t="shared" si="9"/>
        <v>44581</v>
      </c>
      <c r="AP28" s="206">
        <f>VLOOKUP($AO28,[2]Plan1!$EW$172:$EZ$293,2)</f>
        <v>6075.69</v>
      </c>
      <c r="AQ28" s="208">
        <f t="shared" si="21"/>
        <v>44520</v>
      </c>
      <c r="AR28" s="206">
        <f>VLOOKUP($AO28,[2]Plan1!$EW$172:$EZ$293,4)</f>
        <v>6120.04</v>
      </c>
      <c r="AS28" s="208">
        <f t="shared" si="22"/>
        <v>44550</v>
      </c>
      <c r="AT28" s="209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44051</v>
      </c>
      <c r="B29" s="103">
        <f t="shared" si="59"/>
        <v>1005.99070008</v>
      </c>
      <c r="C29" s="103">
        <f t="shared" si="60"/>
        <v>1000</v>
      </c>
      <c r="D29" s="104">
        <f t="shared" si="61"/>
        <v>780.28</v>
      </c>
      <c r="E29" s="105">
        <f t="shared" si="25"/>
        <v>792.42899999999997</v>
      </c>
      <c r="F29" s="106">
        <f t="shared" si="62"/>
        <v>44002</v>
      </c>
      <c r="G29" s="107">
        <f t="shared" si="63"/>
        <v>1.5570051776285343E-2</v>
      </c>
      <c r="H29" s="108">
        <f t="shared" si="64"/>
        <v>44063</v>
      </c>
      <c r="I29" s="108">
        <f t="shared" si="65"/>
        <v>44063</v>
      </c>
      <c r="J29" s="109">
        <f t="shared" si="66"/>
        <v>23</v>
      </c>
      <c r="K29" s="99">
        <f t="shared" si="67"/>
        <v>6</v>
      </c>
      <c r="L29" s="8">
        <f t="shared" si="15"/>
        <v>1.00403858</v>
      </c>
      <c r="M29" s="110">
        <f t="shared" si="68"/>
        <v>1</v>
      </c>
      <c r="N29" s="110">
        <v>1</v>
      </c>
      <c r="O29" s="103">
        <f t="shared" si="69"/>
        <v>1.00403858</v>
      </c>
      <c r="P29" s="103">
        <f t="shared" si="70"/>
        <v>1004.03858</v>
      </c>
      <c r="Q29" s="11">
        <f t="shared" si="71"/>
        <v>0</v>
      </c>
      <c r="R29" s="30">
        <f t="shared" si="72"/>
        <v>0</v>
      </c>
      <c r="S29" s="103">
        <f t="shared" si="73"/>
        <v>0</v>
      </c>
      <c r="T29" s="113">
        <f t="shared" si="18"/>
        <v>8.5000000000000006E-2</v>
      </c>
      <c r="U29" s="111">
        <f t="shared" si="74"/>
        <v>6</v>
      </c>
      <c r="V29" s="111">
        <v>252</v>
      </c>
      <c r="W29" s="110">
        <f t="shared" si="75"/>
        <v>1.0019442679999999</v>
      </c>
      <c r="X29" s="103">
        <f t="shared" si="76"/>
        <v>1.95212008</v>
      </c>
      <c r="Y29" s="103">
        <f t="shared" si="77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85"/>
        <v>612.12202167000009</v>
      </c>
      <c r="AF29" s="119">
        <f t="shared" si="32"/>
        <v>23</v>
      </c>
      <c r="AG29" s="128">
        <f t="shared" si="86"/>
        <v>4.7175229600000002</v>
      </c>
      <c r="AH29" s="127">
        <f t="shared" si="87"/>
        <v>19.104557239999998</v>
      </c>
      <c r="AI29" s="123">
        <v>3.0265768090282558E-2</v>
      </c>
      <c r="AJ29" s="117">
        <f t="shared" si="88"/>
        <v>23.822080199999998</v>
      </c>
      <c r="AK29" s="115">
        <f t="shared" si="35"/>
        <v>18</v>
      </c>
      <c r="AL29" s="124" t="s">
        <v>76</v>
      </c>
      <c r="AM29" s="121">
        <f t="shared" si="89"/>
        <v>44613</v>
      </c>
      <c r="AO29" s="207">
        <f t="shared" si="9"/>
        <v>44613</v>
      </c>
      <c r="AP29" s="206">
        <f>VLOOKUP($AO29,[2]Plan1!$EW$172:$EZ$293,2)</f>
        <v>6120.04</v>
      </c>
      <c r="AQ29" s="208">
        <f t="shared" si="21"/>
        <v>44551</v>
      </c>
      <c r="AR29" s="206">
        <f>VLOOKUP($AO29,[2]Plan1!$EW$172:$EZ$293,4)</f>
        <v>6153.09</v>
      </c>
      <c r="AS29" s="208">
        <f t="shared" si="22"/>
        <v>44582</v>
      </c>
      <c r="AT29" s="209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44052</v>
      </c>
      <c r="B30" s="103">
        <f t="shared" si="59"/>
        <v>1005.99070008</v>
      </c>
      <c r="C30" s="103">
        <f t="shared" si="60"/>
        <v>1000</v>
      </c>
      <c r="D30" s="104">
        <f t="shared" si="61"/>
        <v>780.28</v>
      </c>
      <c r="E30" s="105">
        <f t="shared" si="25"/>
        <v>792.42899999999997</v>
      </c>
      <c r="F30" s="106">
        <f t="shared" si="62"/>
        <v>44002</v>
      </c>
      <c r="G30" s="107">
        <f t="shared" si="63"/>
        <v>1.5570051776285343E-2</v>
      </c>
      <c r="H30" s="108">
        <f t="shared" si="64"/>
        <v>44063</v>
      </c>
      <c r="I30" s="108">
        <f t="shared" si="65"/>
        <v>44063</v>
      </c>
      <c r="J30" s="109">
        <f t="shared" si="66"/>
        <v>23</v>
      </c>
      <c r="K30" s="99">
        <f t="shared" si="67"/>
        <v>6</v>
      </c>
      <c r="L30" s="8">
        <f t="shared" si="15"/>
        <v>1.00403858</v>
      </c>
      <c r="M30" s="110">
        <f t="shared" si="68"/>
        <v>1</v>
      </c>
      <c r="N30" s="110">
        <v>1</v>
      </c>
      <c r="O30" s="103">
        <f t="shared" si="69"/>
        <v>1.00403858</v>
      </c>
      <c r="P30" s="103">
        <f t="shared" si="70"/>
        <v>1004.03858</v>
      </c>
      <c r="Q30" s="11">
        <f t="shared" si="71"/>
        <v>0</v>
      </c>
      <c r="R30" s="30">
        <f t="shared" si="72"/>
        <v>0</v>
      </c>
      <c r="S30" s="103">
        <f t="shared" si="73"/>
        <v>0</v>
      </c>
      <c r="T30" s="113">
        <f t="shared" si="18"/>
        <v>8.5000000000000006E-2</v>
      </c>
      <c r="U30" s="111">
        <f t="shared" si="74"/>
        <v>6</v>
      </c>
      <c r="V30" s="111">
        <v>252</v>
      </c>
      <c r="W30" s="110">
        <f t="shared" si="75"/>
        <v>1.0019442679999999</v>
      </c>
      <c r="X30" s="103">
        <f t="shared" si="76"/>
        <v>1.95212008</v>
      </c>
      <c r="Y30" s="103">
        <f t="shared" si="77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85"/>
        <v>597.66595700000005</v>
      </c>
      <c r="AF30" s="119">
        <f t="shared" si="32"/>
        <v>22</v>
      </c>
      <c r="AG30" s="128">
        <f t="shared" si="86"/>
        <v>4.3751329600000002</v>
      </c>
      <c r="AH30" s="127">
        <f t="shared" si="87"/>
        <v>14.45606467</v>
      </c>
      <c r="AI30" s="123">
        <v>2.3616312041467337E-2</v>
      </c>
      <c r="AJ30" s="117">
        <f t="shared" si="88"/>
        <v>18.831197629999998</v>
      </c>
      <c r="AK30" s="115">
        <f t="shared" si="35"/>
        <v>19</v>
      </c>
      <c r="AL30" s="124" t="s">
        <v>76</v>
      </c>
      <c r="AM30" s="121">
        <f t="shared" si="89"/>
        <v>44641</v>
      </c>
      <c r="AO30" s="207">
        <f t="shared" si="9"/>
        <v>44641</v>
      </c>
      <c r="AP30" s="206">
        <f>VLOOKUP($AO30,[2]Plan1!$EW$172:$EZ$293,2)</f>
        <v>6153.09</v>
      </c>
      <c r="AQ30" s="208">
        <f t="shared" si="21"/>
        <v>44582</v>
      </c>
      <c r="AR30" s="206">
        <f>VLOOKUP($AO30,[2]Plan1!$EW$172:$EZ$293,4)</f>
        <v>6215.24</v>
      </c>
      <c r="AS30" s="208">
        <f t="shared" si="22"/>
        <v>44613</v>
      </c>
      <c r="AT30" s="209">
        <f t="shared" si="23"/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44053</v>
      </c>
      <c r="B31" s="103">
        <f t="shared" si="59"/>
        <v>1005.99070008</v>
      </c>
      <c r="C31" s="103">
        <f t="shared" si="60"/>
        <v>1000</v>
      </c>
      <c r="D31" s="104">
        <f t="shared" si="61"/>
        <v>780.28</v>
      </c>
      <c r="E31" s="105">
        <f t="shared" si="25"/>
        <v>792.42899999999997</v>
      </c>
      <c r="F31" s="106">
        <f t="shared" si="62"/>
        <v>44002</v>
      </c>
      <c r="G31" s="107">
        <f t="shared" si="63"/>
        <v>1.5570051776285343E-2</v>
      </c>
      <c r="H31" s="108">
        <f t="shared" si="64"/>
        <v>44063</v>
      </c>
      <c r="I31" s="108">
        <f t="shared" si="65"/>
        <v>44063</v>
      </c>
      <c r="J31" s="109">
        <f t="shared" si="66"/>
        <v>23</v>
      </c>
      <c r="K31" s="99">
        <f t="shared" si="67"/>
        <v>6</v>
      </c>
      <c r="L31" s="8">
        <f t="shared" si="15"/>
        <v>1.00403858</v>
      </c>
      <c r="M31" s="110">
        <f t="shared" si="68"/>
        <v>1</v>
      </c>
      <c r="N31" s="110">
        <v>1</v>
      </c>
      <c r="O31" s="103">
        <f t="shared" si="69"/>
        <v>1.00403858</v>
      </c>
      <c r="P31" s="103">
        <f t="shared" si="70"/>
        <v>1004.03858</v>
      </c>
      <c r="Q31" s="11">
        <f t="shared" si="71"/>
        <v>0</v>
      </c>
      <c r="R31" s="30">
        <f t="shared" si="72"/>
        <v>0</v>
      </c>
      <c r="S31" s="103">
        <f t="shared" si="73"/>
        <v>0</v>
      </c>
      <c r="T31" s="113">
        <f t="shared" si="18"/>
        <v>8.5000000000000006E-2</v>
      </c>
      <c r="U31" s="111">
        <f t="shared" si="74"/>
        <v>6</v>
      </c>
      <c r="V31" s="111">
        <v>252</v>
      </c>
      <c r="W31" s="110">
        <f t="shared" si="75"/>
        <v>1.0019442679999999</v>
      </c>
      <c r="X31" s="103">
        <f t="shared" si="76"/>
        <v>1.95212008</v>
      </c>
      <c r="Y31" s="103">
        <f t="shared" si="77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85"/>
        <v>583.57773601000008</v>
      </c>
      <c r="AF31" s="119">
        <f t="shared" si="32"/>
        <v>18</v>
      </c>
      <c r="AG31" s="128">
        <f t="shared" si="86"/>
        <v>3.4928512899999999</v>
      </c>
      <c r="AH31" s="127">
        <f t="shared" si="87"/>
        <v>14.08822099</v>
      </c>
      <c r="AI31" s="123">
        <v>2.3572065356065264E-2</v>
      </c>
      <c r="AJ31" s="117">
        <f t="shared" si="88"/>
        <v>17.581072280000001</v>
      </c>
      <c r="AK31" s="115">
        <f t="shared" si="35"/>
        <v>20</v>
      </c>
      <c r="AL31" s="124" t="s">
        <v>76</v>
      </c>
      <c r="AM31" s="121">
        <f t="shared" si="89"/>
        <v>44671</v>
      </c>
      <c r="AO31" s="207">
        <f t="shared" si="9"/>
        <v>44671</v>
      </c>
      <c r="AP31" s="206">
        <f>VLOOKUP($AO31,[2]Plan1!$EW$172:$EZ$293,2)</f>
        <v>6215.24</v>
      </c>
      <c r="AQ31" s="208">
        <f t="shared" si="21"/>
        <v>44612</v>
      </c>
      <c r="AR31" s="206">
        <f>VLOOKUP($AO31,[2]Plan1!$EW$172:$EZ$293,4)</f>
        <v>6315.93</v>
      </c>
      <c r="AS31" s="208">
        <f t="shared" si="22"/>
        <v>44640</v>
      </c>
      <c r="AT31" s="209">
        <f t="shared" si="23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44054</v>
      </c>
      <c r="B32" s="103">
        <f t="shared" si="59"/>
        <v>1006.9926429</v>
      </c>
      <c r="C32" s="103">
        <f t="shared" si="60"/>
        <v>1000</v>
      </c>
      <c r="D32" s="104">
        <f t="shared" si="61"/>
        <v>780.28</v>
      </c>
      <c r="E32" s="105">
        <f t="shared" si="25"/>
        <v>792.42899999999997</v>
      </c>
      <c r="F32" s="106">
        <f t="shared" si="62"/>
        <v>44002</v>
      </c>
      <c r="G32" s="107">
        <f t="shared" si="63"/>
        <v>1.5570051776285343E-2</v>
      </c>
      <c r="H32" s="108">
        <f t="shared" si="64"/>
        <v>44063</v>
      </c>
      <c r="I32" s="108">
        <f t="shared" si="65"/>
        <v>44063</v>
      </c>
      <c r="J32" s="109">
        <f t="shared" si="66"/>
        <v>23</v>
      </c>
      <c r="K32" s="99">
        <f t="shared" si="67"/>
        <v>7</v>
      </c>
      <c r="L32" s="8">
        <f t="shared" si="15"/>
        <v>1.0047132700000001</v>
      </c>
      <c r="M32" s="110">
        <f t="shared" si="68"/>
        <v>1</v>
      </c>
      <c r="N32" s="110">
        <v>1</v>
      </c>
      <c r="O32" s="103">
        <f t="shared" si="69"/>
        <v>1.0047132700000001</v>
      </c>
      <c r="P32" s="103">
        <f t="shared" si="70"/>
        <v>1004.71327</v>
      </c>
      <c r="Q32" s="11">
        <f t="shared" si="71"/>
        <v>0</v>
      </c>
      <c r="R32" s="30">
        <f t="shared" si="72"/>
        <v>0</v>
      </c>
      <c r="S32" s="103">
        <f t="shared" si="73"/>
        <v>0</v>
      </c>
      <c r="T32" s="113">
        <f t="shared" si="18"/>
        <v>8.5000000000000006E-2</v>
      </c>
      <c r="U32" s="111">
        <f t="shared" si="74"/>
        <v>7</v>
      </c>
      <c r="V32" s="111">
        <v>252</v>
      </c>
      <c r="W32" s="110">
        <f t="shared" si="75"/>
        <v>1.00226868</v>
      </c>
      <c r="X32" s="103">
        <f t="shared" si="76"/>
        <v>2.2793728999999998</v>
      </c>
      <c r="Y32" s="103">
        <f t="shared" si="77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85"/>
        <v>565.54462688000012</v>
      </c>
      <c r="AF32" s="119">
        <f t="shared" si="32"/>
        <v>21</v>
      </c>
      <c r="AG32" s="128">
        <f t="shared" si="86"/>
        <v>3.98087144</v>
      </c>
      <c r="AH32" s="127">
        <f t="shared" si="87"/>
        <v>18.03310913</v>
      </c>
      <c r="AI32" s="123">
        <v>3.0900954618668944E-2</v>
      </c>
      <c r="AJ32" s="117">
        <f t="shared" si="88"/>
        <v>22.013980570000001</v>
      </c>
      <c r="AK32" s="115">
        <f t="shared" si="35"/>
        <v>21</v>
      </c>
      <c r="AL32" s="124" t="s">
        <v>76</v>
      </c>
      <c r="AM32" s="121">
        <f t="shared" si="89"/>
        <v>44701</v>
      </c>
      <c r="AO32" s="207">
        <f t="shared" si="9"/>
        <v>44701</v>
      </c>
      <c r="AP32" s="206">
        <f>VLOOKUP($AO32,[2]Plan1!$EW$172:$EZ$293,2)</f>
        <v>6315.93</v>
      </c>
      <c r="AQ32" s="208">
        <f t="shared" si="21"/>
        <v>44640</v>
      </c>
      <c r="AR32" s="206">
        <f>VLOOKUP($AO32,[2]Plan1!$EW$172:$EZ$293,4)</f>
        <v>6382.88</v>
      </c>
      <c r="AS32" s="208">
        <f t="shared" si="22"/>
        <v>44671</v>
      </c>
      <c r="AT32" s="209">
        <f t="shared" si="23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44055</v>
      </c>
      <c r="B33" s="103">
        <f t="shared" si="59"/>
        <v>1007.9955701800001</v>
      </c>
      <c r="C33" s="103">
        <f t="shared" si="60"/>
        <v>1000</v>
      </c>
      <c r="D33" s="104">
        <f t="shared" si="61"/>
        <v>780.28</v>
      </c>
      <c r="E33" s="105">
        <f t="shared" si="25"/>
        <v>792.42899999999997</v>
      </c>
      <c r="F33" s="106">
        <f t="shared" si="62"/>
        <v>44002</v>
      </c>
      <c r="G33" s="107">
        <f t="shared" si="63"/>
        <v>1.5570051776285343E-2</v>
      </c>
      <c r="H33" s="108">
        <f t="shared" si="64"/>
        <v>44063</v>
      </c>
      <c r="I33" s="108">
        <f t="shared" si="65"/>
        <v>44063</v>
      </c>
      <c r="J33" s="109">
        <f t="shared" si="66"/>
        <v>23</v>
      </c>
      <c r="K33" s="99">
        <f t="shared" si="67"/>
        <v>8</v>
      </c>
      <c r="L33" s="8">
        <f t="shared" si="15"/>
        <v>1.0053884</v>
      </c>
      <c r="M33" s="110">
        <f t="shared" si="68"/>
        <v>1</v>
      </c>
      <c r="N33" s="110">
        <v>1</v>
      </c>
      <c r="O33" s="103">
        <f t="shared" si="69"/>
        <v>1.0053884</v>
      </c>
      <c r="P33" s="103">
        <f t="shared" si="70"/>
        <v>1005.3884</v>
      </c>
      <c r="Q33" s="11">
        <f t="shared" si="71"/>
        <v>0</v>
      </c>
      <c r="R33" s="30">
        <f t="shared" si="72"/>
        <v>0</v>
      </c>
      <c r="S33" s="103">
        <f t="shared" si="73"/>
        <v>0</v>
      </c>
      <c r="T33" s="113">
        <f t="shared" si="18"/>
        <v>8.5000000000000006E-2</v>
      </c>
      <c r="U33" s="111">
        <f t="shared" si="74"/>
        <v>8</v>
      </c>
      <c r="V33" s="111">
        <v>252</v>
      </c>
      <c r="W33" s="110">
        <f t="shared" si="75"/>
        <v>1.0025931969999999</v>
      </c>
      <c r="X33" s="103">
        <f t="shared" si="76"/>
        <v>2.6071701799999998</v>
      </c>
      <c r="Y33" s="103">
        <f t="shared" si="77"/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85"/>
        <v>549.98080216000017</v>
      </c>
      <c r="AF33" s="119">
        <f t="shared" si="32"/>
        <v>21</v>
      </c>
      <c r="AG33" s="128">
        <f t="shared" si="86"/>
        <v>3.8578587099999999</v>
      </c>
      <c r="AH33" s="127">
        <f t="shared" si="87"/>
        <v>15.56382472</v>
      </c>
      <c r="AI33" s="123">
        <v>2.752006469779501E-2</v>
      </c>
      <c r="AJ33" s="117">
        <f t="shared" si="88"/>
        <v>19.421683429999998</v>
      </c>
      <c r="AK33" s="115">
        <f t="shared" si="35"/>
        <v>22</v>
      </c>
      <c r="AL33" s="124" t="s">
        <v>76</v>
      </c>
      <c r="AM33" s="121">
        <f t="shared" si="89"/>
        <v>44732</v>
      </c>
      <c r="AO33" s="207">
        <f t="shared" si="9"/>
        <v>44732</v>
      </c>
      <c r="AP33" s="206">
        <f>VLOOKUP($AO33,[2]Plan1!$EW$172:$EZ$293,2)</f>
        <v>6382.88</v>
      </c>
      <c r="AQ33" s="208">
        <f t="shared" si="21"/>
        <v>44671</v>
      </c>
      <c r="AR33" s="206">
        <f>VLOOKUP($AO33,[2]Plan1!$EW$172:$EZ$293,4)</f>
        <v>6412.88</v>
      </c>
      <c r="AS33" s="208">
        <f t="shared" si="22"/>
        <v>44701</v>
      </c>
      <c r="AT33" s="209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44056</v>
      </c>
      <c r="B34" s="103">
        <f t="shared" si="59"/>
        <v>1008.99950262</v>
      </c>
      <c r="C34" s="103">
        <f t="shared" si="60"/>
        <v>1000</v>
      </c>
      <c r="D34" s="104">
        <f t="shared" si="61"/>
        <v>780.28</v>
      </c>
      <c r="E34" s="105">
        <f t="shared" si="25"/>
        <v>792.42899999999997</v>
      </c>
      <c r="F34" s="106">
        <f t="shared" si="62"/>
        <v>44002</v>
      </c>
      <c r="G34" s="107">
        <f t="shared" si="63"/>
        <v>1.5570051776285343E-2</v>
      </c>
      <c r="H34" s="108">
        <f t="shared" si="64"/>
        <v>44063</v>
      </c>
      <c r="I34" s="108">
        <f t="shared" si="65"/>
        <v>44063</v>
      </c>
      <c r="J34" s="109">
        <f t="shared" si="66"/>
        <v>23</v>
      </c>
      <c r="K34" s="99">
        <f t="shared" si="67"/>
        <v>9</v>
      </c>
      <c r="L34" s="8">
        <f t="shared" si="15"/>
        <v>1.0060639899999999</v>
      </c>
      <c r="M34" s="110">
        <f t="shared" si="68"/>
        <v>1</v>
      </c>
      <c r="N34" s="110">
        <v>1</v>
      </c>
      <c r="O34" s="103">
        <f t="shared" si="69"/>
        <v>1.0060639899999999</v>
      </c>
      <c r="P34" s="103">
        <f t="shared" si="70"/>
        <v>1006.06399</v>
      </c>
      <c r="Q34" s="11">
        <f t="shared" si="71"/>
        <v>0</v>
      </c>
      <c r="R34" s="30">
        <f t="shared" si="72"/>
        <v>0</v>
      </c>
      <c r="S34" s="103">
        <f t="shared" si="73"/>
        <v>0</v>
      </c>
      <c r="T34" s="113">
        <f t="shared" si="18"/>
        <v>8.5000000000000006E-2</v>
      </c>
      <c r="U34" s="111">
        <f t="shared" si="74"/>
        <v>9</v>
      </c>
      <c r="V34" s="111">
        <v>252</v>
      </c>
      <c r="W34" s="110">
        <f t="shared" si="75"/>
        <v>1.0029178190000001</v>
      </c>
      <c r="X34" s="103">
        <f t="shared" si="76"/>
        <v>2.9355126199999999</v>
      </c>
      <c r="Y34" s="103">
        <f t="shared" si="77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85"/>
        <v>536.40743989000021</v>
      </c>
      <c r="AF34" s="119">
        <f t="shared" si="32"/>
        <v>20</v>
      </c>
      <c r="AG34" s="128">
        <f t="shared" si="86"/>
        <v>3.5724596900000001</v>
      </c>
      <c r="AH34" s="127">
        <f t="shared" si="87"/>
        <v>13.573362270000001</v>
      </c>
      <c r="AI34" s="123">
        <v>2.4679701952277963E-2</v>
      </c>
      <c r="AJ34" s="117">
        <f t="shared" si="88"/>
        <v>17.145821959999999</v>
      </c>
      <c r="AK34" s="115">
        <f t="shared" si="35"/>
        <v>23</v>
      </c>
      <c r="AL34" s="124" t="s">
        <v>76</v>
      </c>
      <c r="AM34" s="121">
        <f t="shared" si="89"/>
        <v>44762</v>
      </c>
      <c r="AO34" s="207">
        <f t="shared" si="9"/>
        <v>44762</v>
      </c>
      <c r="AP34" s="206">
        <f>VLOOKUP($AO34,[2]Plan1!$EW$172:$EZ$293,2)</f>
        <v>6412.88</v>
      </c>
      <c r="AQ34" s="208">
        <f t="shared" si="21"/>
        <v>44701</v>
      </c>
      <c r="AR34" s="206">
        <f>VLOOKUP($AO34,[2]Plan1!$EW$172:$EZ$293,4)</f>
        <v>6455.85</v>
      </c>
      <c r="AS34" s="208">
        <f t="shared" si="22"/>
        <v>44732</v>
      </c>
      <c r="AT34" s="209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44057</v>
      </c>
      <c r="B35" s="103">
        <f t="shared" si="59"/>
        <v>1010.0044318600001</v>
      </c>
      <c r="C35" s="103">
        <f t="shared" si="60"/>
        <v>1000</v>
      </c>
      <c r="D35" s="104">
        <f t="shared" si="61"/>
        <v>780.28</v>
      </c>
      <c r="E35" s="105">
        <f t="shared" si="25"/>
        <v>792.42899999999997</v>
      </c>
      <c r="F35" s="106">
        <f t="shared" si="62"/>
        <v>44002</v>
      </c>
      <c r="G35" s="107">
        <f t="shared" si="63"/>
        <v>1.5570051776285343E-2</v>
      </c>
      <c r="H35" s="108">
        <f t="shared" si="64"/>
        <v>44063</v>
      </c>
      <c r="I35" s="108">
        <f t="shared" si="65"/>
        <v>44063</v>
      </c>
      <c r="J35" s="109">
        <f t="shared" si="66"/>
        <v>23</v>
      </c>
      <c r="K35" s="99">
        <f t="shared" si="67"/>
        <v>10</v>
      </c>
      <c r="L35" s="8">
        <f t="shared" si="15"/>
        <v>1.00674003</v>
      </c>
      <c r="M35" s="110">
        <f t="shared" si="68"/>
        <v>1</v>
      </c>
      <c r="N35" s="110">
        <v>1</v>
      </c>
      <c r="O35" s="103">
        <f t="shared" si="69"/>
        <v>1.00674003</v>
      </c>
      <c r="P35" s="103">
        <f t="shared" si="70"/>
        <v>1006.74003</v>
      </c>
      <c r="Q35" s="11">
        <f t="shared" si="71"/>
        <v>0</v>
      </c>
      <c r="R35" s="30">
        <f t="shared" si="72"/>
        <v>0</v>
      </c>
      <c r="S35" s="103">
        <f t="shared" si="73"/>
        <v>0</v>
      </c>
      <c r="T35" s="113">
        <f t="shared" si="18"/>
        <v>8.5000000000000006E-2</v>
      </c>
      <c r="U35" s="111">
        <f t="shared" si="74"/>
        <v>10</v>
      </c>
      <c r="V35" s="111">
        <v>252</v>
      </c>
      <c r="W35" s="110">
        <f t="shared" si="75"/>
        <v>1.0032425469999999</v>
      </c>
      <c r="X35" s="103">
        <f t="shared" si="76"/>
        <v>3.26440186</v>
      </c>
      <c r="Y35" s="103">
        <f t="shared" si="77"/>
        <v>0</v>
      </c>
      <c r="Z35" s="114" t="str">
        <f t="shared" si="27"/>
        <v>A+J=</v>
      </c>
      <c r="AA35" s="108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85"/>
        <v>524.14972428000021</v>
      </c>
      <c r="AF35" s="119">
        <f t="shared" si="32"/>
        <v>22</v>
      </c>
      <c r="AG35" s="128">
        <f t="shared" si="86"/>
        <v>3.83396413</v>
      </c>
      <c r="AH35" s="127">
        <f t="shared" si="87"/>
        <v>12.25771561</v>
      </c>
      <c r="AI35" s="123">
        <v>2.2851501861289009E-2</v>
      </c>
      <c r="AJ35" s="117">
        <f t="shared" si="88"/>
        <v>16.09167974</v>
      </c>
      <c r="AK35" s="115">
        <f t="shared" si="35"/>
        <v>24</v>
      </c>
      <c r="AL35" s="124" t="s">
        <v>76</v>
      </c>
      <c r="AM35" s="121">
        <f t="shared" si="89"/>
        <v>44795</v>
      </c>
      <c r="AO35" s="207">
        <f t="shared" si="9"/>
        <v>44795</v>
      </c>
      <c r="AP35" s="206">
        <f>VLOOKUP($AO35,[2]Plan1!$EW$172:$EZ$293,2)</f>
        <v>6455.85</v>
      </c>
      <c r="AQ35" s="208">
        <f t="shared" si="21"/>
        <v>44734</v>
      </c>
      <c r="AR35" s="206">
        <f>VLOOKUP($AO35,[2]Plan1!$EW$172:$EZ$293,4)</f>
        <v>6411.95</v>
      </c>
      <c r="AS35" s="208">
        <f t="shared" si="22"/>
        <v>44764</v>
      </c>
      <c r="AT35" s="209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44058</v>
      </c>
      <c r="B36" s="103">
        <f t="shared" si="59"/>
        <v>1011.01036657</v>
      </c>
      <c r="C36" s="103">
        <f t="shared" si="60"/>
        <v>1000</v>
      </c>
      <c r="D36" s="104">
        <f t="shared" si="61"/>
        <v>780.28</v>
      </c>
      <c r="E36" s="105">
        <f t="shared" si="25"/>
        <v>792.42899999999997</v>
      </c>
      <c r="F36" s="106">
        <f t="shared" si="62"/>
        <v>44002</v>
      </c>
      <c r="G36" s="107">
        <f t="shared" si="63"/>
        <v>1.5570051776285343E-2</v>
      </c>
      <c r="H36" s="108">
        <f t="shared" si="64"/>
        <v>44063</v>
      </c>
      <c r="I36" s="108">
        <f t="shared" si="65"/>
        <v>44063</v>
      </c>
      <c r="J36" s="109">
        <f t="shared" si="66"/>
        <v>23</v>
      </c>
      <c r="K36" s="99">
        <f t="shared" si="67"/>
        <v>11</v>
      </c>
      <c r="L36" s="8">
        <f t="shared" si="15"/>
        <v>1.00741653</v>
      </c>
      <c r="M36" s="110">
        <f t="shared" si="68"/>
        <v>1</v>
      </c>
      <c r="N36" s="110">
        <v>1</v>
      </c>
      <c r="O36" s="103">
        <f t="shared" si="69"/>
        <v>1.00741653</v>
      </c>
      <c r="P36" s="103">
        <f t="shared" si="70"/>
        <v>1007.41653</v>
      </c>
      <c r="Q36" s="11">
        <f t="shared" si="71"/>
        <v>0</v>
      </c>
      <c r="R36" s="30">
        <f t="shared" si="72"/>
        <v>0</v>
      </c>
      <c r="S36" s="103">
        <f t="shared" si="73"/>
        <v>0</v>
      </c>
      <c r="T36" s="113">
        <f t="shared" si="18"/>
        <v>8.5000000000000006E-2</v>
      </c>
      <c r="U36" s="111">
        <f t="shared" si="74"/>
        <v>11</v>
      </c>
      <c r="V36" s="111">
        <v>252</v>
      </c>
      <c r="W36" s="110">
        <f t="shared" si="75"/>
        <v>1.0035673789999999</v>
      </c>
      <c r="X36" s="103">
        <f t="shared" si="76"/>
        <v>3.5938365700000001</v>
      </c>
      <c r="Y36" s="103">
        <f t="shared" si="77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85"/>
        <v>513.45600992000027</v>
      </c>
      <c r="AF36" s="119">
        <f t="shared" si="32"/>
        <v>23</v>
      </c>
      <c r="AG36" s="128">
        <f t="shared" si="86"/>
        <v>3.9172754200000002</v>
      </c>
      <c r="AH36" s="127">
        <f t="shared" si="87"/>
        <v>10.69371436</v>
      </c>
      <c r="AI36" s="123">
        <v>2.0402022307976952E-2</v>
      </c>
      <c r="AJ36" s="117">
        <f t="shared" si="88"/>
        <v>14.610989780000001</v>
      </c>
      <c r="AK36" s="115">
        <f t="shared" si="35"/>
        <v>25</v>
      </c>
      <c r="AL36" s="124" t="s">
        <v>76</v>
      </c>
      <c r="AM36" s="121">
        <f t="shared" si="89"/>
        <v>44824</v>
      </c>
      <c r="AO36" s="207">
        <f t="shared" si="9"/>
        <v>44824</v>
      </c>
      <c r="AP36" s="206">
        <f>VLOOKUP($AO36,[2]Plan1!$EW$172:$EZ$293,2)</f>
        <v>6411.95</v>
      </c>
      <c r="AQ36" s="208">
        <f t="shared" si="21"/>
        <v>44762</v>
      </c>
      <c r="AR36" s="206">
        <f>VLOOKUP($AO36,[2]Plan1!$EW$172:$EZ$293,4)</f>
        <v>6388.87</v>
      </c>
      <c r="AS36" s="208">
        <f t="shared" si="22"/>
        <v>44793</v>
      </c>
      <c r="AT36" s="209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44059</v>
      </c>
      <c r="B37" s="103">
        <f t="shared" ref="B37:B41" si="90">(P37+X37)</f>
        <v>1011.01036657</v>
      </c>
      <c r="C37" s="103">
        <f t="shared" ref="C37:C41" si="91">TRUNC(IF(Q36&gt;0,VLOOKUP(A36,$AD$12:$AE$165,2),C36),8)</f>
        <v>1000</v>
      </c>
      <c r="D37" s="104">
        <f t="shared" ref="D37:D41" si="92">IF(E37=E36,D36,E36)</f>
        <v>780.28</v>
      </c>
      <c r="E37" s="105">
        <f t="shared" si="25"/>
        <v>792.42899999999997</v>
      </c>
      <c r="F37" s="106">
        <f t="shared" ref="F37:F41" si="93">IF(D37=D36,F36,A37)</f>
        <v>44002</v>
      </c>
      <c r="G37" s="107">
        <f t="shared" ref="G37:G41" si="94">(E37/D37)-1</f>
        <v>1.5570051776285343E-2</v>
      </c>
      <c r="H37" s="108">
        <f t="shared" ref="H37:H41" si="95">IF(DAY(A37)=H$9,VLOOKUP(A37,AH$118:AN$450,4),H36)</f>
        <v>44063</v>
      </c>
      <c r="I37" s="108">
        <f t="shared" ref="I37:I41" si="96">IF(A37&gt;I36,H37,I36)</f>
        <v>44063</v>
      </c>
      <c r="J37" s="109">
        <f t="shared" ref="J37:J41" si="97">IF(I37=I36,J36,NETWORKDAYS(I36,I37,$AD$171:$AD$502)-1)</f>
        <v>23</v>
      </c>
      <c r="K37" s="99">
        <f t="shared" ref="K37:K41" si="98">IF(A37&lt;L$2,0,(J37-(NETWORKDAYS(A37,I37,AD$171:AD$502)-1))-L$3)</f>
        <v>11</v>
      </c>
      <c r="L37" s="8">
        <f t="shared" si="15"/>
        <v>1.00741653</v>
      </c>
      <c r="M37" s="110">
        <f t="shared" ref="M37:M41" si="99">IF(I37&gt;I36,L36,M36)</f>
        <v>1</v>
      </c>
      <c r="N37" s="110">
        <v>1</v>
      </c>
      <c r="O37" s="103">
        <f t="shared" ref="O37:O41" si="100">TRUNC(TRUNC((L37*N37),15),8)</f>
        <v>1.00741653</v>
      </c>
      <c r="P37" s="103">
        <f t="shared" ref="P37:P41" si="101">TRUNC(C37*O37,8)</f>
        <v>1007.41653</v>
      </c>
      <c r="Q37" s="11">
        <f t="shared" ref="Q37:Q41" si="102">IF(VLOOKUP(A37,AD$10:AK$165,8)=VLOOKUP(A36,AD$10:AK$165,8),0,VLOOKUP(A37,AD$10:AK$165,8))</f>
        <v>0</v>
      </c>
      <c r="R37" s="30">
        <f t="shared" ref="R37:R41" si="103">IF(Q37&gt;0,VLOOKUP($A37,$AD$10:$AI$165,6),0)</f>
        <v>0</v>
      </c>
      <c r="S37" s="103">
        <f t="shared" ref="S37:S41" si="104">IF(R37&gt;0,TRUNC(R37*P37,8),0)</f>
        <v>0</v>
      </c>
      <c r="T37" s="113">
        <f t="shared" si="18"/>
        <v>8.5000000000000006E-2</v>
      </c>
      <c r="U37" s="111">
        <f t="shared" ref="U37:U41" si="105">IF(A36&lt;L$2,0,IF(Q36&gt;0,1,IF(K37=K36,U36,U36+1)))</f>
        <v>11</v>
      </c>
      <c r="V37" s="111">
        <v>252</v>
      </c>
      <c r="W37" s="110">
        <f t="shared" ref="W37:W41" si="106">ROUND((1+T37)^TRUNC((U37/V37),9),9)</f>
        <v>1.0035673789999999</v>
      </c>
      <c r="X37" s="103">
        <f t="shared" ref="X37:X41" si="107">TRUNC((P37*(W37-1)),8)</f>
        <v>3.5938365700000001</v>
      </c>
      <c r="Y37" s="103">
        <f t="shared" ref="Y37:Y41" si="108">IF(Q37&gt;0,S37+X37,0)</f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85"/>
        <v>500.21818894000029</v>
      </c>
      <c r="AF37" s="119">
        <f t="shared" si="32"/>
        <v>20</v>
      </c>
      <c r="AG37" s="128">
        <f t="shared" si="86"/>
        <v>3.3352089600000001</v>
      </c>
      <c r="AH37" s="127">
        <f t="shared" si="87"/>
        <v>13.23782098</v>
      </c>
      <c r="AI37" s="123">
        <v>2.5781801614855812E-2</v>
      </c>
      <c r="AJ37" s="117">
        <f t="shared" si="88"/>
        <v>16.573029940000001</v>
      </c>
      <c r="AK37" s="115">
        <f t="shared" si="35"/>
        <v>26</v>
      </c>
      <c r="AL37" s="124" t="s">
        <v>76</v>
      </c>
      <c r="AM37" s="121">
        <f t="shared" si="89"/>
        <v>44854</v>
      </c>
      <c r="AO37" s="207">
        <f t="shared" si="9"/>
        <v>44854</v>
      </c>
      <c r="AP37" s="206">
        <f>VLOOKUP($AO37,[2]Plan1!$EW$172:$EZ$293,2)</f>
        <v>6388.87</v>
      </c>
      <c r="AQ37" s="208">
        <f t="shared" si="21"/>
        <v>44793</v>
      </c>
      <c r="AR37" s="206">
        <f>VLOOKUP($AO37,[2]Plan1!$EW$172:$EZ$293,4)</f>
        <v>6370.34</v>
      </c>
      <c r="AS37" s="208">
        <f t="shared" si="22"/>
        <v>44824</v>
      </c>
      <c r="AT37" s="209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44060</v>
      </c>
      <c r="B38" s="103">
        <f t="shared" si="90"/>
        <v>1011.01036657</v>
      </c>
      <c r="C38" s="103">
        <f t="shared" si="91"/>
        <v>1000</v>
      </c>
      <c r="D38" s="104">
        <f t="shared" si="92"/>
        <v>780.28</v>
      </c>
      <c r="E38" s="105">
        <f t="shared" si="25"/>
        <v>792.42899999999997</v>
      </c>
      <c r="F38" s="106">
        <f t="shared" si="93"/>
        <v>44002</v>
      </c>
      <c r="G38" s="107">
        <f t="shared" si="94"/>
        <v>1.5570051776285343E-2</v>
      </c>
      <c r="H38" s="108">
        <f t="shared" si="95"/>
        <v>44063</v>
      </c>
      <c r="I38" s="108">
        <f t="shared" si="96"/>
        <v>44063</v>
      </c>
      <c r="J38" s="109">
        <f t="shared" si="97"/>
        <v>23</v>
      </c>
      <c r="K38" s="99">
        <f t="shared" si="98"/>
        <v>11</v>
      </c>
      <c r="L38" s="8">
        <f t="shared" si="15"/>
        <v>1.00741653</v>
      </c>
      <c r="M38" s="110">
        <f t="shared" si="99"/>
        <v>1</v>
      </c>
      <c r="N38" s="110">
        <v>1</v>
      </c>
      <c r="O38" s="103">
        <f t="shared" si="100"/>
        <v>1.00741653</v>
      </c>
      <c r="P38" s="103">
        <f t="shared" si="101"/>
        <v>1007.41653</v>
      </c>
      <c r="Q38" s="11">
        <f t="shared" si="102"/>
        <v>0</v>
      </c>
      <c r="R38" s="30">
        <f t="shared" si="103"/>
        <v>0</v>
      </c>
      <c r="S38" s="103">
        <f t="shared" si="104"/>
        <v>0</v>
      </c>
      <c r="T38" s="113">
        <f t="shared" si="18"/>
        <v>8.5000000000000006E-2</v>
      </c>
      <c r="U38" s="111">
        <f t="shared" si="105"/>
        <v>11</v>
      </c>
      <c r="V38" s="111">
        <v>252</v>
      </c>
      <c r="W38" s="110">
        <f t="shared" si="106"/>
        <v>1.0035673789999999</v>
      </c>
      <c r="X38" s="103">
        <f t="shared" si="107"/>
        <v>3.5938365700000001</v>
      </c>
      <c r="Y38" s="103">
        <f t="shared" si="108"/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85"/>
        <v>489.96897367000031</v>
      </c>
      <c r="AF38" s="119">
        <f t="shared" si="32"/>
        <v>21</v>
      </c>
      <c r="AG38" s="128">
        <f t="shared" si="86"/>
        <v>3.4122348699999998</v>
      </c>
      <c r="AH38" s="127">
        <f t="shared" si="87"/>
        <v>10.249215270000001</v>
      </c>
      <c r="AI38" s="123">
        <v>2.0489489391203996E-2</v>
      </c>
      <c r="AJ38" s="117">
        <f t="shared" si="88"/>
        <v>13.661450139999999</v>
      </c>
      <c r="AK38" s="115">
        <f t="shared" si="35"/>
        <v>27</v>
      </c>
      <c r="AL38" s="124" t="s">
        <v>76</v>
      </c>
      <c r="AM38" s="121">
        <f t="shared" si="89"/>
        <v>44886</v>
      </c>
      <c r="AO38" s="207">
        <f t="shared" si="9"/>
        <v>44886</v>
      </c>
      <c r="AP38" s="206">
        <f>VLOOKUP($AO38,[2]Plan1!$EW$172:$EZ$293,2)</f>
        <v>6370.34</v>
      </c>
      <c r="AQ38" s="208">
        <f t="shared" si="21"/>
        <v>44825</v>
      </c>
      <c r="AR38" s="206">
        <f>VLOOKUP($AO38,[2]Plan1!$EW$172:$EZ$293,4)</f>
        <v>6407.93</v>
      </c>
      <c r="AS38" s="208">
        <f t="shared" si="22"/>
        <v>44855</v>
      </c>
      <c r="AT38" s="209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44061</v>
      </c>
      <c r="B39" s="103">
        <f t="shared" si="90"/>
        <v>1012.0172993800001</v>
      </c>
      <c r="C39" s="103">
        <f t="shared" si="91"/>
        <v>1000</v>
      </c>
      <c r="D39" s="104">
        <f t="shared" si="92"/>
        <v>780.28</v>
      </c>
      <c r="E39" s="105">
        <f t="shared" si="25"/>
        <v>792.42899999999997</v>
      </c>
      <c r="F39" s="106">
        <f t="shared" si="93"/>
        <v>44002</v>
      </c>
      <c r="G39" s="107">
        <f t="shared" si="94"/>
        <v>1.5570051776285343E-2</v>
      </c>
      <c r="H39" s="108">
        <f t="shared" si="95"/>
        <v>44063</v>
      </c>
      <c r="I39" s="108">
        <f t="shared" si="96"/>
        <v>44063</v>
      </c>
      <c r="J39" s="109">
        <f t="shared" si="97"/>
        <v>23</v>
      </c>
      <c r="K39" s="99">
        <f t="shared" si="98"/>
        <v>12</v>
      </c>
      <c r="L39" s="8">
        <f t="shared" si="15"/>
        <v>1.0080934800000001</v>
      </c>
      <c r="M39" s="110">
        <f t="shared" si="99"/>
        <v>1</v>
      </c>
      <c r="N39" s="110">
        <v>1</v>
      </c>
      <c r="O39" s="103">
        <f t="shared" si="100"/>
        <v>1.0080934800000001</v>
      </c>
      <c r="P39" s="103">
        <f t="shared" si="101"/>
        <v>1008.09348</v>
      </c>
      <c r="Q39" s="11">
        <f t="shared" si="102"/>
        <v>0</v>
      </c>
      <c r="R39" s="30">
        <f t="shared" si="103"/>
        <v>0</v>
      </c>
      <c r="S39" s="103">
        <f t="shared" si="104"/>
        <v>0</v>
      </c>
      <c r="T39" s="113">
        <f t="shared" si="18"/>
        <v>8.5000000000000006E-2</v>
      </c>
      <c r="U39" s="111">
        <f t="shared" si="105"/>
        <v>12</v>
      </c>
      <c r="V39" s="111">
        <v>252</v>
      </c>
      <c r="W39" s="110">
        <f t="shared" si="106"/>
        <v>1.003892317</v>
      </c>
      <c r="X39" s="103">
        <f t="shared" si="107"/>
        <v>3.9238193799999999</v>
      </c>
      <c r="Y39" s="103">
        <f t="shared" si="108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85"/>
        <v>480.15544757000032</v>
      </c>
      <c r="AF39" s="119">
        <f t="shared" si="32"/>
        <v>20</v>
      </c>
      <c r="AG39" s="128">
        <f t="shared" si="86"/>
        <v>3.18264638</v>
      </c>
      <c r="AH39" s="127">
        <f t="shared" si="87"/>
        <v>9.8135261000000007</v>
      </c>
      <c r="AI39" s="123">
        <v>2.0028872507242931E-2</v>
      </c>
      <c r="AJ39" s="117">
        <f t="shared" si="88"/>
        <v>12.99617248</v>
      </c>
      <c r="AK39" s="115">
        <f t="shared" si="35"/>
        <v>28</v>
      </c>
      <c r="AL39" s="124" t="s">
        <v>76</v>
      </c>
      <c r="AM39" s="121">
        <f t="shared" si="89"/>
        <v>44915</v>
      </c>
      <c r="AO39" s="207">
        <f t="shared" si="9"/>
        <v>44915</v>
      </c>
      <c r="AP39" s="206">
        <f>VLOOKUP($AO39,[2]Plan1!$EW$172:$EZ$293,2)</f>
        <v>6407.93</v>
      </c>
      <c r="AQ39" s="208">
        <f t="shared" si="21"/>
        <v>44854</v>
      </c>
      <c r="AR39" s="206">
        <f>VLOOKUP($AO39,[2]Plan1!$EW$172:$EZ$293,4)</f>
        <v>6434.2</v>
      </c>
      <c r="AS39" s="208">
        <f t="shared" si="22"/>
        <v>44885</v>
      </c>
      <c r="AT39" s="209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44062</v>
      </c>
      <c r="B40" s="103">
        <f t="shared" si="90"/>
        <v>1013.02523899</v>
      </c>
      <c r="C40" s="103">
        <f t="shared" si="91"/>
        <v>1000</v>
      </c>
      <c r="D40" s="104">
        <f t="shared" si="92"/>
        <v>780.28</v>
      </c>
      <c r="E40" s="105">
        <f t="shared" si="25"/>
        <v>792.42899999999997</v>
      </c>
      <c r="F40" s="106">
        <f t="shared" si="93"/>
        <v>44002</v>
      </c>
      <c r="G40" s="107">
        <f t="shared" si="94"/>
        <v>1.5570051776285343E-2</v>
      </c>
      <c r="H40" s="108">
        <f t="shared" si="95"/>
        <v>44063</v>
      </c>
      <c r="I40" s="108">
        <f t="shared" si="96"/>
        <v>44063</v>
      </c>
      <c r="J40" s="109">
        <f t="shared" si="97"/>
        <v>23</v>
      </c>
      <c r="K40" s="99">
        <f t="shared" si="98"/>
        <v>13</v>
      </c>
      <c r="L40" s="8">
        <f t="shared" si="15"/>
        <v>1.0087708900000001</v>
      </c>
      <c r="M40" s="110">
        <f t="shared" si="99"/>
        <v>1</v>
      </c>
      <c r="N40" s="110">
        <v>1</v>
      </c>
      <c r="O40" s="103">
        <f t="shared" si="100"/>
        <v>1.0087708900000001</v>
      </c>
      <c r="P40" s="103">
        <f t="shared" si="101"/>
        <v>1008.77089</v>
      </c>
      <c r="Q40" s="11">
        <f t="shared" si="102"/>
        <v>0</v>
      </c>
      <c r="R40" s="30">
        <f t="shared" si="103"/>
        <v>0</v>
      </c>
      <c r="S40" s="103">
        <f t="shared" si="104"/>
        <v>0</v>
      </c>
      <c r="T40" s="113">
        <f t="shared" si="18"/>
        <v>8.5000000000000006E-2</v>
      </c>
      <c r="U40" s="111">
        <f t="shared" si="105"/>
        <v>13</v>
      </c>
      <c r="V40" s="111">
        <v>252</v>
      </c>
      <c r="W40" s="110">
        <f t="shared" si="106"/>
        <v>1.0042173590000001</v>
      </c>
      <c r="X40" s="103">
        <f t="shared" si="107"/>
        <v>4.2543489900000004</v>
      </c>
      <c r="Y40" s="103">
        <f t="shared" si="108"/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85"/>
        <v>472.23576356000029</v>
      </c>
      <c r="AF40" s="119">
        <f t="shared" si="32"/>
        <v>21</v>
      </c>
      <c r="AG40" s="128">
        <f t="shared" si="86"/>
        <v>3.2753770200000001</v>
      </c>
      <c r="AH40" s="127">
        <f t="shared" si="87"/>
        <v>7.9196840100000001</v>
      </c>
      <c r="AI40" s="123">
        <v>1.6494000129250865E-2</v>
      </c>
      <c r="AJ40" s="117">
        <f t="shared" si="88"/>
        <v>11.19506103</v>
      </c>
      <c r="AK40" s="115">
        <f t="shared" si="35"/>
        <v>29</v>
      </c>
      <c r="AL40" s="124" t="s">
        <v>76</v>
      </c>
      <c r="AM40" s="121">
        <f t="shared" si="89"/>
        <v>44946</v>
      </c>
      <c r="AO40" s="207">
        <f t="shared" si="9"/>
        <v>44946</v>
      </c>
      <c r="AP40" s="206">
        <f>VLOOKUP($AO40,[2]Plan1!$EW$172:$EZ$293,2)</f>
        <v>6434.2</v>
      </c>
      <c r="AQ40" s="208">
        <f t="shared" si="21"/>
        <v>44885</v>
      </c>
      <c r="AR40" s="206">
        <f>VLOOKUP($AO40,[2]Plan1!$EW$172:$EZ$293,4)</f>
        <v>6474.09</v>
      </c>
      <c r="AS40" s="208">
        <f t="shared" si="22"/>
        <v>44915</v>
      </c>
      <c r="AT40" s="209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9">
        <f t="shared" si="10"/>
        <v>44063</v>
      </c>
      <c r="B41" s="150">
        <f t="shared" si="90"/>
        <v>1014.03417902</v>
      </c>
      <c r="C41" s="150">
        <f t="shared" si="91"/>
        <v>1000</v>
      </c>
      <c r="D41" s="151">
        <f t="shared" si="92"/>
        <v>780.28</v>
      </c>
      <c r="E41" s="152">
        <f t="shared" si="25"/>
        <v>792.42899999999997</v>
      </c>
      <c r="F41" s="153">
        <f t="shared" si="93"/>
        <v>44002</v>
      </c>
      <c r="G41" s="154">
        <f t="shared" si="94"/>
        <v>1.5570051776285343E-2</v>
      </c>
      <c r="H41" s="149">
        <f t="shared" si="95"/>
        <v>44095</v>
      </c>
      <c r="I41" s="149">
        <f t="shared" si="96"/>
        <v>44063</v>
      </c>
      <c r="J41" s="155">
        <f t="shared" si="97"/>
        <v>23</v>
      </c>
      <c r="K41" s="155">
        <f t="shared" si="98"/>
        <v>14</v>
      </c>
      <c r="L41" s="8">
        <f t="shared" si="15"/>
        <v>1.00944875</v>
      </c>
      <c r="M41" s="156">
        <f t="shared" si="99"/>
        <v>1</v>
      </c>
      <c r="N41" s="156">
        <v>1</v>
      </c>
      <c r="O41" s="150">
        <f t="shared" si="100"/>
        <v>1.00944875</v>
      </c>
      <c r="P41" s="150">
        <f t="shared" si="101"/>
        <v>1009.44875</v>
      </c>
      <c r="Q41" s="157">
        <f t="shared" si="102"/>
        <v>1</v>
      </c>
      <c r="R41" s="158">
        <f t="shared" si="103"/>
        <v>1.2322E-2</v>
      </c>
      <c r="S41" s="150">
        <f t="shared" si="104"/>
        <v>12.43842749</v>
      </c>
      <c r="T41" s="159">
        <f t="shared" si="18"/>
        <v>8.5000000000000006E-2</v>
      </c>
      <c r="U41" s="157">
        <f t="shared" si="105"/>
        <v>14</v>
      </c>
      <c r="V41" s="157">
        <v>252</v>
      </c>
      <c r="W41" s="156">
        <f t="shared" si="106"/>
        <v>1.0045425079999999</v>
      </c>
      <c r="X41" s="150">
        <f t="shared" si="107"/>
        <v>4.5854290200000003</v>
      </c>
      <c r="Y41" s="150">
        <f t="shared" si="108"/>
        <v>17.023856510000002</v>
      </c>
      <c r="Z41" s="160" t="str">
        <f t="shared" si="27"/>
        <v>A+J=</v>
      </c>
      <c r="AA41" s="149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85"/>
        <v>463.40722118000031</v>
      </c>
      <c r="AF41" s="119">
        <f t="shared" si="32"/>
        <v>23</v>
      </c>
      <c r="AG41" s="128">
        <f t="shared" si="86"/>
        <v>3.5292922299999998</v>
      </c>
      <c r="AH41" s="127">
        <f t="shared" si="87"/>
        <v>8.82854238</v>
      </c>
      <c r="AI41" s="123">
        <v>1.8695200716384336E-2</v>
      </c>
      <c r="AJ41" s="117">
        <f t="shared" si="88"/>
        <v>12.357834609999999</v>
      </c>
      <c r="AK41" s="115">
        <f t="shared" si="35"/>
        <v>30</v>
      </c>
      <c r="AL41" s="124" t="s">
        <v>76</v>
      </c>
      <c r="AM41" s="121">
        <f t="shared" si="89"/>
        <v>44979</v>
      </c>
      <c r="AO41" s="207">
        <f t="shared" si="9"/>
        <v>44979</v>
      </c>
      <c r="AP41" s="206">
        <f>VLOOKUP($AO41,[2]Plan1!$EW$172:$EZ$293,2)</f>
        <v>6474.09</v>
      </c>
      <c r="AQ41" s="208">
        <f t="shared" si="21"/>
        <v>44917</v>
      </c>
      <c r="AR41" s="206">
        <f>VLOOKUP($AO41,[2]Plan1!$EW$172:$EZ$293,4)</f>
        <v>6508.4</v>
      </c>
      <c r="AS41" s="208">
        <f t="shared" si="22"/>
        <v>44948</v>
      </c>
      <c r="AT41" s="209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44064</v>
      </c>
      <c r="B42" s="103">
        <f t="shared" si="0"/>
        <v>998.38009798999997</v>
      </c>
      <c r="C42" s="103">
        <f t="shared" si="24"/>
        <v>987.678</v>
      </c>
      <c r="D42" s="104">
        <f>IF(E42=E41,D41,E41)</f>
        <v>792.42899999999997</v>
      </c>
      <c r="E42" s="105">
        <f t="shared" ref="E42:E103" si="109">IF($K42=1,VLOOKUP($A41,$AO$10:$AS$165,4),E41)</f>
        <v>810.08299999999997</v>
      </c>
      <c r="F42" s="106">
        <f t="shared" ref="F42:F103" si="110">IF($K42=1,VLOOKUP($A41,$AO$10:$AS$165,5),F41)</f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11">(J42-(NETWORKDAYS(A42,I42,AD$171:AD$502)-1))</f>
        <v>1</v>
      </c>
      <c r="L42" s="8">
        <f t="shared" si="15"/>
        <v>1.0010497700000001</v>
      </c>
      <c r="M42" s="110">
        <f t="shared" si="16"/>
        <v>1.00944875</v>
      </c>
      <c r="N42" s="110">
        <f t="shared" ref="N42:N94" si="112">IF(I42&gt;I41,N41*M42,N41)</f>
        <v>1.00944875</v>
      </c>
      <c r="O42" s="103">
        <f t="shared" ref="O42:O104" si="113">TRUNC(TRUNC((L42*N42),15),8)</f>
        <v>1.01050843</v>
      </c>
      <c r="P42" s="103">
        <f t="shared" si="4"/>
        <v>998.05694512000002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8.5000000000000006E-2</v>
      </c>
      <c r="U42" s="111">
        <f t="shared" ref="U42:U100" si="114">IF(Q41&gt;0,1,IF(K42=K41,U41,U41+1))</f>
        <v>1</v>
      </c>
      <c r="V42" s="111">
        <v>252</v>
      </c>
      <c r="W42" s="110">
        <f t="shared" si="6"/>
        <v>1.0003237819999999</v>
      </c>
      <c r="X42" s="103">
        <f t="shared" si="7"/>
        <v>0.32315286999999998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85"/>
        <v>454.7049212200003</v>
      </c>
      <c r="AF42" s="119">
        <f t="shared" si="32"/>
        <v>21</v>
      </c>
      <c r="AG42" s="128">
        <f t="shared" si="86"/>
        <v>3.1611291100000001</v>
      </c>
      <c r="AH42" s="127">
        <f t="shared" si="87"/>
        <v>8.7022999599999995</v>
      </c>
      <c r="AI42" s="123">
        <v>1.8778947696702675E-2</v>
      </c>
      <c r="AJ42" s="117">
        <f t="shared" si="88"/>
        <v>11.863429069999999</v>
      </c>
      <c r="AK42" s="115">
        <f t="shared" si="35"/>
        <v>31</v>
      </c>
      <c r="AL42" s="124" t="s">
        <v>76</v>
      </c>
      <c r="AM42" s="121">
        <f t="shared" si="89"/>
        <v>45005</v>
      </c>
      <c r="AN42" s="3"/>
      <c r="AO42" s="207">
        <f t="shared" ref="AO42:AO73" si="115">AJ203</f>
        <v>45005</v>
      </c>
      <c r="AP42" s="206">
        <f>VLOOKUP($AO42,[2]Plan1!$EW$172:$EZ$293,2)</f>
        <v>6508.4</v>
      </c>
      <c r="AQ42" s="208">
        <f t="shared" si="21"/>
        <v>44946</v>
      </c>
      <c r="AR42" s="206">
        <f>VLOOKUP($AO42,[2]Plan1!$EW$172:$EZ$293,4)</f>
        <v>6563.07</v>
      </c>
      <c r="AS42" s="208">
        <f t="shared" si="22"/>
        <v>44977</v>
      </c>
      <c r="AT42" s="209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44065</v>
      </c>
      <c r="B43" s="103">
        <f t="shared" ref="B43" si="116">(P43+X43)</f>
        <v>999.75178383000002</v>
      </c>
      <c r="C43" s="103">
        <f t="shared" si="24"/>
        <v>987.678</v>
      </c>
      <c r="D43" s="104">
        <f>IF(E43=E42,D42,E42)</f>
        <v>792.42899999999997</v>
      </c>
      <c r="E43" s="105">
        <f t="shared" si="109"/>
        <v>810.08299999999997</v>
      </c>
      <c r="F43" s="106">
        <f t="shared" si="110"/>
        <v>44032</v>
      </c>
      <c r="G43" s="107">
        <f t="shared" ref="G43" si="117">(E43/D43)-1</f>
        <v>2.2278336608074767E-2</v>
      </c>
      <c r="H43" s="108">
        <f t="shared" ref="H43" si="118">IF(DAY(A43)=H$9,VLOOKUP(A43,AH$118:AN$450,4),H42)</f>
        <v>44095</v>
      </c>
      <c r="I43" s="108">
        <f t="shared" ref="I43" si="119">IF(A43&gt;I42,H43,I42)</f>
        <v>44095</v>
      </c>
      <c r="J43" s="109">
        <f t="shared" si="14"/>
        <v>21</v>
      </c>
      <c r="K43" s="109">
        <f t="shared" si="111"/>
        <v>2</v>
      </c>
      <c r="L43" s="8">
        <f t="shared" si="15"/>
        <v>1.00210066</v>
      </c>
      <c r="M43" s="110">
        <f t="shared" ref="M43" si="120">IF(I43&gt;I42,L42,M42)</f>
        <v>1.00944875</v>
      </c>
      <c r="N43" s="110">
        <f t="shared" ref="N43" si="121">IF(I43&gt;I42,N42*M43,N42)</f>
        <v>1.00944875</v>
      </c>
      <c r="O43" s="103">
        <f t="shared" ref="O43" si="122">TRUNC(TRUNC((L43*N43),15),8)</f>
        <v>1.01156925</v>
      </c>
      <c r="P43" s="103">
        <f t="shared" ref="P43" si="123">TRUNC(C43*O43,8)</f>
        <v>999.10469369999998</v>
      </c>
      <c r="Q43" s="11">
        <f t="shared" si="36"/>
        <v>0</v>
      </c>
      <c r="R43" s="30">
        <f t="shared" si="17"/>
        <v>0</v>
      </c>
      <c r="S43" s="103">
        <f t="shared" ref="S43" si="124">IF(R43&gt;0,TRUNC(R43*P43,8),0)</f>
        <v>0</v>
      </c>
      <c r="T43" s="113">
        <f t="shared" si="18"/>
        <v>8.5000000000000006E-2</v>
      </c>
      <c r="U43" s="111">
        <f t="shared" ref="U43" si="125">IF(Q42&gt;0,1,IF(K43=K42,U42,U42+1))</f>
        <v>2</v>
      </c>
      <c r="V43" s="111">
        <v>252</v>
      </c>
      <c r="W43" s="110">
        <f t="shared" ref="W43" si="126">ROUND((1+T43)^TRUNC((U43/V43),9),9)</f>
        <v>1.00064767</v>
      </c>
      <c r="X43" s="103">
        <f t="shared" ref="X43" si="127">TRUNC((P43*(W43-1)),8)</f>
        <v>0.64709013000000004</v>
      </c>
      <c r="Y43" s="103">
        <f t="shared" ref="Y43" si="128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85"/>
        <v>446.65482527000029</v>
      </c>
      <c r="AF43" s="119">
        <f t="shared" si="32"/>
        <v>18</v>
      </c>
      <c r="AG43" s="128">
        <f t="shared" si="86"/>
        <v>2.6573651200000001</v>
      </c>
      <c r="AH43" s="127">
        <f t="shared" si="87"/>
        <v>8.0500959499999993</v>
      </c>
      <c r="AI43" s="123">
        <v>1.7704000054547888E-2</v>
      </c>
      <c r="AJ43" s="117">
        <f t="shared" si="88"/>
        <v>10.707461069999999</v>
      </c>
      <c r="AK43" s="115">
        <f t="shared" si="35"/>
        <v>32</v>
      </c>
      <c r="AL43" s="124" t="s">
        <v>76</v>
      </c>
      <c r="AM43" s="121">
        <f t="shared" si="89"/>
        <v>45036</v>
      </c>
      <c r="AO43" s="207">
        <f t="shared" si="115"/>
        <v>45036</v>
      </c>
      <c r="AP43" s="206">
        <f>VLOOKUP($AO43,[2]Plan1!$EW$172:$EZ$293,2)</f>
        <v>6563.07</v>
      </c>
      <c r="AQ43" s="208">
        <f t="shared" si="21"/>
        <v>44977</v>
      </c>
      <c r="AR43" s="206">
        <f>VLOOKUP($AO43,[2]Plan1!$EW$172:$EZ$293,4)</f>
        <v>6609.67</v>
      </c>
      <c r="AS43" s="208">
        <f t="shared" si="22"/>
        <v>45005</v>
      </c>
      <c r="AT43" s="209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44066</v>
      </c>
      <c r="B44" s="103">
        <f t="shared" si="0"/>
        <v>999.75178383000002</v>
      </c>
      <c r="C44" s="103">
        <f t="shared" si="24"/>
        <v>987.678</v>
      </c>
      <c r="D44" s="104">
        <f t="shared" si="11"/>
        <v>792.42899999999997</v>
      </c>
      <c r="E44" s="105">
        <f t="shared" si="109"/>
        <v>810.08299999999997</v>
      </c>
      <c r="F44" s="106">
        <f t="shared" si="110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29">(J44-(NETWORKDAYS(A44,I44,AD$171:AD$502)-1))</f>
        <v>2</v>
      </c>
      <c r="L44" s="8">
        <f t="shared" si="15"/>
        <v>1.00210066</v>
      </c>
      <c r="M44" s="110">
        <f t="shared" si="16"/>
        <v>1.00944875</v>
      </c>
      <c r="N44" s="110">
        <f t="shared" si="112"/>
        <v>1.00944875</v>
      </c>
      <c r="O44" s="103">
        <f t="shared" si="113"/>
        <v>1.01156925</v>
      </c>
      <c r="P44" s="103">
        <f t="shared" si="4"/>
        <v>999.10469369999998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8.5000000000000006E-2</v>
      </c>
      <c r="U44" s="111">
        <f t="shared" si="114"/>
        <v>2</v>
      </c>
      <c r="V44" s="111">
        <v>252</v>
      </c>
      <c r="W44" s="110">
        <f t="shared" si="6"/>
        <v>1.00064767</v>
      </c>
      <c r="X44" s="103">
        <f t="shared" si="7"/>
        <v>0.64709013000000004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5" si="130">VLOOKUP(AC44,$AG$171:$AK$330,4,FALSE)</f>
        <v>45036</v>
      </c>
      <c r="AE44" s="117">
        <f t="shared" si="85"/>
        <v>439.17827011000031</v>
      </c>
      <c r="AF44" s="119">
        <f t="shared" ref="AF44:AF75" si="131">NETWORKDAYS(AD43,AD44,AD$171:AD$502)-1</f>
        <v>22</v>
      </c>
      <c r="AG44" s="128">
        <f t="shared" si="86"/>
        <v>3.1924586599999998</v>
      </c>
      <c r="AH44" s="127">
        <f t="shared" si="87"/>
        <v>7.4765551600000002</v>
      </c>
      <c r="AI44" s="123">
        <v>1.6739000106656673E-2</v>
      </c>
      <c r="AJ44" s="117">
        <f t="shared" si="88"/>
        <v>10.66901382</v>
      </c>
      <c r="AK44" s="115">
        <f t="shared" si="35"/>
        <v>33</v>
      </c>
      <c r="AL44" s="124" t="s">
        <v>76</v>
      </c>
      <c r="AM44" s="121">
        <f t="shared" si="89"/>
        <v>45068</v>
      </c>
      <c r="AO44" s="207">
        <f t="shared" si="115"/>
        <v>45068</v>
      </c>
      <c r="AP44" s="206">
        <f>VLOOKUP($AO44,[2]Plan1!$EW$172:$EZ$293,2)</f>
        <v>6609.67</v>
      </c>
      <c r="AQ44" s="208">
        <f t="shared" si="21"/>
        <v>45007</v>
      </c>
      <c r="AR44" s="206">
        <f>VLOOKUP($AO44,[2]Plan1!$EW$172:$EZ$293,4)</f>
        <v>6649.99</v>
      </c>
      <c r="AS44" s="208">
        <f t="shared" si="22"/>
        <v>45038</v>
      </c>
      <c r="AT44" s="209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44067</v>
      </c>
      <c r="B45" s="103">
        <f t="shared" si="0"/>
        <v>999.75178383000002</v>
      </c>
      <c r="C45" s="103">
        <f t="shared" si="24"/>
        <v>987.678</v>
      </c>
      <c r="D45" s="104">
        <f t="shared" si="11"/>
        <v>792.42899999999997</v>
      </c>
      <c r="E45" s="105">
        <f t="shared" si="109"/>
        <v>810.08299999999997</v>
      </c>
      <c r="F45" s="106">
        <f t="shared" si="110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29"/>
        <v>2</v>
      </c>
      <c r="L45" s="8">
        <f t="shared" si="15"/>
        <v>1.00210066</v>
      </c>
      <c r="M45" s="110">
        <f t="shared" ref="M45:M105" si="132">IF(I45&gt;I44,L44,M44)</f>
        <v>1.00944875</v>
      </c>
      <c r="N45" s="110">
        <f t="shared" si="112"/>
        <v>1.00944875</v>
      </c>
      <c r="O45" s="103">
        <f t="shared" si="113"/>
        <v>1.01156925</v>
      </c>
      <c r="P45" s="103">
        <f t="shared" si="4"/>
        <v>999.10469369999998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8.5000000000000006E-2</v>
      </c>
      <c r="U45" s="111">
        <f t="shared" si="114"/>
        <v>2</v>
      </c>
      <c r="V45" s="111">
        <v>252</v>
      </c>
      <c r="W45" s="110">
        <f t="shared" si="6"/>
        <v>1.00064767</v>
      </c>
      <c r="X45" s="103">
        <f t="shared" si="7"/>
        <v>0.64709013000000004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30"/>
        <v>45068</v>
      </c>
      <c r="AE45" s="117">
        <f t="shared" si="85"/>
        <v>429.07598963000032</v>
      </c>
      <c r="AF45" s="119">
        <f t="shared" si="131"/>
        <v>20</v>
      </c>
      <c r="AG45" s="128">
        <f t="shared" si="86"/>
        <v>2.8527298800000001</v>
      </c>
      <c r="AH45" s="127">
        <f t="shared" si="87"/>
        <v>10.102280479999999</v>
      </c>
      <c r="AI45" s="123">
        <v>2.3002687453814265E-2</v>
      </c>
      <c r="AJ45" s="117">
        <f t="shared" si="88"/>
        <v>12.955010359999999</v>
      </c>
      <c r="AK45" s="115">
        <f t="shared" si="35"/>
        <v>34</v>
      </c>
      <c r="AL45" s="124" t="s">
        <v>76</v>
      </c>
      <c r="AM45" s="121">
        <f t="shared" si="89"/>
        <v>45097</v>
      </c>
      <c r="AO45" s="207">
        <f t="shared" si="115"/>
        <v>45097</v>
      </c>
      <c r="AP45" s="206">
        <f>VLOOKUP($AO45,[2]Plan1!$EW$172:$EZ$293,2)</f>
        <v>6649.99</v>
      </c>
      <c r="AQ45" s="208">
        <f t="shared" si="21"/>
        <v>45036</v>
      </c>
      <c r="AR45" s="206">
        <f>VLOOKUP($AO45,[2]Plan1!$EW$172:$EZ$293,4)</f>
        <v>6665.28</v>
      </c>
      <c r="AS45" s="208">
        <f t="shared" si="22"/>
        <v>45066</v>
      </c>
      <c r="AT45" s="209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44068</v>
      </c>
      <c r="B46" s="103">
        <f t="shared" si="0"/>
        <v>1001.1253398900001</v>
      </c>
      <c r="C46" s="103">
        <f t="shared" si="24"/>
        <v>987.678</v>
      </c>
      <c r="D46" s="104">
        <f t="shared" si="11"/>
        <v>792.42899999999997</v>
      </c>
      <c r="E46" s="105">
        <f t="shared" si="109"/>
        <v>810.08299999999997</v>
      </c>
      <c r="F46" s="106">
        <f t="shared" si="110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29"/>
        <v>3</v>
      </c>
      <c r="L46" s="8">
        <f t="shared" si="15"/>
        <v>1.0031526399999999</v>
      </c>
      <c r="M46" s="110">
        <f t="shared" si="132"/>
        <v>1.00944875</v>
      </c>
      <c r="N46" s="110">
        <f t="shared" si="112"/>
        <v>1.00944875</v>
      </c>
      <c r="O46" s="103">
        <f t="shared" si="113"/>
        <v>1.0126311699999999</v>
      </c>
      <c r="P46" s="103">
        <f t="shared" si="4"/>
        <v>1000.1535287200001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8.5000000000000006E-2</v>
      </c>
      <c r="U46" s="111">
        <f t="shared" si="114"/>
        <v>3</v>
      </c>
      <c r="V46" s="111">
        <v>252</v>
      </c>
      <c r="W46" s="110">
        <f t="shared" si="6"/>
        <v>1.000971662</v>
      </c>
      <c r="X46" s="103">
        <f t="shared" si="7"/>
        <v>0.97181116999999995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30"/>
        <v>45097</v>
      </c>
      <c r="AE46" s="117">
        <f t="shared" si="85"/>
        <v>418.5894668600003</v>
      </c>
      <c r="AF46" s="119">
        <f t="shared" si="131"/>
        <v>20</v>
      </c>
      <c r="AG46" s="128">
        <f t="shared" si="86"/>
        <v>2.7871094300000001</v>
      </c>
      <c r="AH46" s="127">
        <f t="shared" si="87"/>
        <v>10.486522770000001</v>
      </c>
      <c r="AI46" s="123">
        <v>2.4439779961566051E-2</v>
      </c>
      <c r="AJ46" s="117">
        <f t="shared" si="88"/>
        <v>13.273632200000002</v>
      </c>
      <c r="AK46" s="115">
        <f t="shared" si="35"/>
        <v>35</v>
      </c>
      <c r="AL46" s="124" t="s">
        <v>76</v>
      </c>
      <c r="AM46" s="121">
        <f t="shared" si="89"/>
        <v>45127</v>
      </c>
      <c r="AO46" s="207">
        <f t="shared" si="115"/>
        <v>45127</v>
      </c>
      <c r="AP46" s="206">
        <f>VLOOKUP($AO46,[2]Plan1!$EW$172:$EZ$293,2)</f>
        <v>6665.28</v>
      </c>
      <c r="AQ46" s="208">
        <f t="shared" si="21"/>
        <v>45066</v>
      </c>
      <c r="AR46" s="206">
        <f>VLOOKUP($AO46,[2]Plan1!$EW$172:$EZ$293,4)</f>
        <v>6659.95</v>
      </c>
      <c r="AS46" s="208">
        <f t="shared" si="22"/>
        <v>45097</v>
      </c>
      <c r="AT46" s="209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44069</v>
      </c>
      <c r="B47" s="103">
        <f t="shared" si="0"/>
        <v>1002.50078834</v>
      </c>
      <c r="C47" s="103">
        <f t="shared" si="24"/>
        <v>987.678</v>
      </c>
      <c r="D47" s="104">
        <f t="shared" si="11"/>
        <v>792.42899999999997</v>
      </c>
      <c r="E47" s="105">
        <f t="shared" si="109"/>
        <v>810.08299999999997</v>
      </c>
      <c r="F47" s="106">
        <f t="shared" si="110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29"/>
        <v>4</v>
      </c>
      <c r="L47" s="8">
        <f t="shared" si="15"/>
        <v>1.00420573</v>
      </c>
      <c r="M47" s="110">
        <f t="shared" si="132"/>
        <v>1.00944875</v>
      </c>
      <c r="N47" s="110">
        <f t="shared" si="112"/>
        <v>1.00944875</v>
      </c>
      <c r="O47" s="103">
        <f t="shared" si="113"/>
        <v>1.0136942099999999</v>
      </c>
      <c r="P47" s="103">
        <f t="shared" si="4"/>
        <v>1001.20346994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8.5000000000000006E-2</v>
      </c>
      <c r="U47" s="111">
        <f t="shared" si="114"/>
        <v>4</v>
      </c>
      <c r="V47" s="111">
        <v>252</v>
      </c>
      <c r="W47" s="110">
        <f t="shared" si="6"/>
        <v>1.001295759</v>
      </c>
      <c r="X47" s="103">
        <f t="shared" si="7"/>
        <v>1.2973184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30"/>
        <v>45127</v>
      </c>
      <c r="AE47" s="117">
        <f t="shared" si="85"/>
        <v>409.78912556000029</v>
      </c>
      <c r="AF47" s="119">
        <f t="shared" si="131"/>
        <v>22</v>
      </c>
      <c r="AG47" s="128">
        <f t="shared" si="86"/>
        <v>2.9918619299999998</v>
      </c>
      <c r="AH47" s="127">
        <f t="shared" si="87"/>
        <v>8.8003412999999995</v>
      </c>
      <c r="AI47" s="123">
        <v>2.1023800179357975E-2</v>
      </c>
      <c r="AJ47" s="117">
        <f t="shared" si="88"/>
        <v>11.792203229999998</v>
      </c>
      <c r="AK47" s="115">
        <f t="shared" si="35"/>
        <v>36</v>
      </c>
      <c r="AL47" s="124" t="s">
        <v>76</v>
      </c>
      <c r="AM47" s="121">
        <f t="shared" si="89"/>
        <v>45159</v>
      </c>
      <c r="AO47" s="207">
        <f t="shared" si="115"/>
        <v>45159</v>
      </c>
      <c r="AP47" s="206">
        <f>VLOOKUP($AO47,[2]Plan1!$EW$172:$EZ$293,2)</f>
        <v>6659.95</v>
      </c>
      <c r="AQ47" s="208">
        <f t="shared" si="21"/>
        <v>45098</v>
      </c>
      <c r="AR47" s="206">
        <f>VLOOKUP($AO47,[2]Plan1!$EW$172:$EZ$293,4)</f>
        <v>6667.94</v>
      </c>
      <c r="AS47" s="208">
        <f t="shared" si="22"/>
        <v>45128</v>
      </c>
      <c r="AT47" s="209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44070</v>
      </c>
      <c r="B48" s="103">
        <f t="shared" si="0"/>
        <v>1003.8781206900001</v>
      </c>
      <c r="C48" s="103">
        <f t="shared" si="24"/>
        <v>987.678</v>
      </c>
      <c r="D48" s="104">
        <f t="shared" si="11"/>
        <v>792.42899999999997</v>
      </c>
      <c r="E48" s="105">
        <f t="shared" si="109"/>
        <v>810.08299999999997</v>
      </c>
      <c r="F48" s="106">
        <f t="shared" si="110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29"/>
        <v>5</v>
      </c>
      <c r="L48" s="8">
        <f t="shared" si="15"/>
        <v>1.0052599200000001</v>
      </c>
      <c r="M48" s="110">
        <f t="shared" si="132"/>
        <v>1.00944875</v>
      </c>
      <c r="N48" s="110">
        <f t="shared" si="112"/>
        <v>1.00944875</v>
      </c>
      <c r="O48" s="103">
        <f t="shared" si="113"/>
        <v>1.0147583600000001</v>
      </c>
      <c r="P48" s="103">
        <f t="shared" si="4"/>
        <v>1002.25450748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8.5000000000000006E-2</v>
      </c>
      <c r="U48" s="111">
        <f t="shared" si="114"/>
        <v>5</v>
      </c>
      <c r="V48" s="111">
        <v>252</v>
      </c>
      <c r="W48" s="110">
        <f t="shared" si="6"/>
        <v>1.0016199610000001</v>
      </c>
      <c r="X48" s="103">
        <f t="shared" si="7"/>
        <v>1.62361321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30"/>
        <v>45159</v>
      </c>
      <c r="AE48" s="117">
        <f t="shared" si="85"/>
        <v>398.14887031000029</v>
      </c>
      <c r="AF48" s="119">
        <f t="shared" si="131"/>
        <v>22</v>
      </c>
      <c r="AG48" s="128">
        <f t="shared" si="86"/>
        <v>2.9289616199999999</v>
      </c>
      <c r="AH48" s="127">
        <f t="shared" si="87"/>
        <v>11.640255249999999</v>
      </c>
      <c r="AI48" s="123">
        <v>2.8405476201671932E-2</v>
      </c>
      <c r="AJ48" s="117">
        <f t="shared" si="88"/>
        <v>14.569216869999998</v>
      </c>
      <c r="AK48" s="115">
        <f t="shared" si="35"/>
        <v>37</v>
      </c>
      <c r="AL48" s="124" t="s">
        <v>76</v>
      </c>
      <c r="AM48" s="121">
        <f t="shared" si="89"/>
        <v>45189</v>
      </c>
      <c r="AO48" s="207">
        <f t="shared" si="115"/>
        <v>45189</v>
      </c>
      <c r="AP48" s="206">
        <f>VLOOKUP($AO48,[2]Plan1!$EW$172:$EZ$293,2)</f>
        <v>6667.94</v>
      </c>
      <c r="AQ48" s="208">
        <f t="shared" si="21"/>
        <v>45127</v>
      </c>
      <c r="AR48" s="206">
        <f>VLOOKUP($AO48,[2]Plan1!$EW$172:$EZ$293,4)</f>
        <v>6683.28</v>
      </c>
      <c r="AS48" s="208">
        <f t="shared" si="22"/>
        <v>45158</v>
      </c>
      <c r="AT48" s="209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44071</v>
      </c>
      <c r="B49" s="103">
        <f t="shared" si="0"/>
        <v>1005.2573581300001</v>
      </c>
      <c r="C49" s="103">
        <f t="shared" si="24"/>
        <v>987.678</v>
      </c>
      <c r="D49" s="104">
        <f t="shared" si="11"/>
        <v>792.42899999999997</v>
      </c>
      <c r="E49" s="105">
        <f t="shared" si="109"/>
        <v>810.08299999999997</v>
      </c>
      <c r="F49" s="106">
        <f t="shared" si="110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29"/>
        <v>6</v>
      </c>
      <c r="L49" s="8">
        <f t="shared" si="15"/>
        <v>1.0063152200000001</v>
      </c>
      <c r="M49" s="110">
        <f t="shared" si="132"/>
        <v>1.00944875</v>
      </c>
      <c r="N49" s="110">
        <f t="shared" si="112"/>
        <v>1.00944875</v>
      </c>
      <c r="O49" s="103">
        <f t="shared" si="113"/>
        <v>1.01582364</v>
      </c>
      <c r="P49" s="103">
        <f t="shared" si="4"/>
        <v>1003.3066611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8.5000000000000006E-2</v>
      </c>
      <c r="U49" s="111">
        <f t="shared" si="114"/>
        <v>6</v>
      </c>
      <c r="V49" s="111">
        <v>252</v>
      </c>
      <c r="W49" s="110">
        <f t="shared" si="6"/>
        <v>1.0019442679999999</v>
      </c>
      <c r="X49" s="103">
        <f t="shared" si="7"/>
        <v>1.9506970299999999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30"/>
        <v>45189</v>
      </c>
      <c r="AE49" s="117">
        <f t="shared" si="85"/>
        <v>391.35703613000027</v>
      </c>
      <c r="AF49" s="119">
        <f t="shared" si="131"/>
        <v>21</v>
      </c>
      <c r="AG49" s="128">
        <f t="shared" si="86"/>
        <v>2.7159697299999999</v>
      </c>
      <c r="AH49" s="127">
        <f t="shared" si="87"/>
        <v>6.7918341800000004</v>
      </c>
      <c r="AI49" s="123">
        <v>1.7058529346199482E-2</v>
      </c>
      <c r="AJ49" s="117">
        <f t="shared" si="88"/>
        <v>9.5078039099999998</v>
      </c>
      <c r="AK49" s="115">
        <f t="shared" si="35"/>
        <v>38</v>
      </c>
      <c r="AL49" s="124" t="s">
        <v>76</v>
      </c>
      <c r="AM49" s="121">
        <f t="shared" si="89"/>
        <v>45219</v>
      </c>
      <c r="AO49" s="207">
        <f t="shared" si="115"/>
        <v>45219</v>
      </c>
      <c r="AP49" s="206">
        <f>VLOOKUP($AO49,[2]Plan1!$EW$172:$EZ$293,2)</f>
        <v>6683.28</v>
      </c>
      <c r="AQ49" s="208">
        <f t="shared" si="21"/>
        <v>45158</v>
      </c>
      <c r="AR49" s="206">
        <f>VLOOKUP($AO49,[2]Plan1!$EW$172:$EZ$293,4)</f>
        <v>6700.66</v>
      </c>
      <c r="AS49" s="208">
        <f t="shared" si="22"/>
        <v>45189</v>
      </c>
      <c r="AT49" s="209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44072</v>
      </c>
      <c r="B50" s="103">
        <f t="shared" si="0"/>
        <v>1006.6384822900001</v>
      </c>
      <c r="C50" s="103">
        <f t="shared" si="24"/>
        <v>987.678</v>
      </c>
      <c r="D50" s="104">
        <f t="shared" si="11"/>
        <v>792.42899999999997</v>
      </c>
      <c r="E50" s="105">
        <f t="shared" si="109"/>
        <v>810.08299999999997</v>
      </c>
      <c r="F50" s="106">
        <f t="shared" si="110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29"/>
        <v>7</v>
      </c>
      <c r="L50" s="8">
        <f t="shared" si="15"/>
        <v>1.00737163</v>
      </c>
      <c r="M50" s="110">
        <f t="shared" si="132"/>
        <v>1.00944875</v>
      </c>
      <c r="N50" s="110">
        <f t="shared" si="112"/>
        <v>1.00944875</v>
      </c>
      <c r="O50" s="103">
        <f t="shared" si="113"/>
        <v>1.0168900299999999</v>
      </c>
      <c r="P50" s="103">
        <f t="shared" si="4"/>
        <v>1004.3599110500001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8.5000000000000006E-2</v>
      </c>
      <c r="U50" s="111">
        <f t="shared" si="114"/>
        <v>7</v>
      </c>
      <c r="V50" s="111">
        <v>252</v>
      </c>
      <c r="W50" s="110">
        <f t="shared" si="6"/>
        <v>1.00226868</v>
      </c>
      <c r="X50" s="103">
        <f t="shared" si="7"/>
        <v>2.2785712400000002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30"/>
        <v>45219</v>
      </c>
      <c r="AE50" s="117">
        <f t="shared" si="85"/>
        <v>383.41953984000025</v>
      </c>
      <c r="AF50" s="119">
        <f t="shared" si="131"/>
        <v>21</v>
      </c>
      <c r="AG50" s="128">
        <f t="shared" si="86"/>
        <v>2.6696392800000002</v>
      </c>
      <c r="AH50" s="127">
        <f t="shared" si="87"/>
        <v>7.9374962900000003</v>
      </c>
      <c r="AI50" s="123">
        <v>2.0281981826967114E-2</v>
      </c>
      <c r="AJ50" s="117">
        <f t="shared" si="88"/>
        <v>10.607135570000001</v>
      </c>
      <c r="AK50" s="115">
        <f t="shared" si="35"/>
        <v>39</v>
      </c>
      <c r="AL50" s="124" t="s">
        <v>76</v>
      </c>
      <c r="AM50" s="121">
        <f t="shared" si="89"/>
        <v>45250</v>
      </c>
      <c r="AO50" s="207">
        <f t="shared" si="115"/>
        <v>45250</v>
      </c>
      <c r="AP50" s="206">
        <f>VLOOKUP($AO50,[2]Plan1!$EW$172:$EZ$293,2)</f>
        <v>6700.66</v>
      </c>
      <c r="AQ50" s="208">
        <f t="shared" si="21"/>
        <v>45189</v>
      </c>
      <c r="AR50" s="206">
        <f>VLOOKUP($AO50,[2]Plan1!$EW$172:$EZ$293,4)</f>
        <v>6716.74</v>
      </c>
      <c r="AS50" s="208">
        <f t="shared" si="22"/>
        <v>45219</v>
      </c>
      <c r="AT50" s="209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44073</v>
      </c>
      <c r="B51" s="103">
        <f t="shared" si="0"/>
        <v>1006.6384822900001</v>
      </c>
      <c r="C51" s="103">
        <f t="shared" si="24"/>
        <v>987.678</v>
      </c>
      <c r="D51" s="104">
        <f t="shared" si="11"/>
        <v>792.42899999999997</v>
      </c>
      <c r="E51" s="105">
        <f t="shared" si="109"/>
        <v>810.08299999999997</v>
      </c>
      <c r="F51" s="106">
        <f t="shared" si="110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29"/>
        <v>7</v>
      </c>
      <c r="L51" s="8">
        <f t="shared" si="15"/>
        <v>1.00737163</v>
      </c>
      <c r="M51" s="110">
        <f t="shared" si="132"/>
        <v>1.00944875</v>
      </c>
      <c r="N51" s="110">
        <f t="shared" si="112"/>
        <v>1.00944875</v>
      </c>
      <c r="O51" s="103">
        <f t="shared" si="113"/>
        <v>1.0168900299999999</v>
      </c>
      <c r="P51" s="103">
        <f t="shared" si="4"/>
        <v>1004.3599110500001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8.5000000000000006E-2</v>
      </c>
      <c r="U51" s="111">
        <f t="shared" si="114"/>
        <v>7</v>
      </c>
      <c r="V51" s="111">
        <v>252</v>
      </c>
      <c r="W51" s="110">
        <f t="shared" si="6"/>
        <v>1.00226868</v>
      </c>
      <c r="X51" s="103">
        <f t="shared" si="7"/>
        <v>2.2785712400000002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30"/>
        <v>45250</v>
      </c>
      <c r="AE51" s="117">
        <f t="shared" si="85"/>
        <v>370.10302465000024</v>
      </c>
      <c r="AF51" s="119">
        <f t="shared" si="131"/>
        <v>19</v>
      </c>
      <c r="AG51" s="128">
        <f t="shared" si="86"/>
        <v>2.3656322200000002</v>
      </c>
      <c r="AH51" s="127">
        <f t="shared" si="87"/>
        <v>13.316515190000001</v>
      </c>
      <c r="AI51" s="123">
        <v>3.4730924763782429E-2</v>
      </c>
      <c r="AJ51" s="117">
        <f t="shared" si="88"/>
        <v>15.682147410000001</v>
      </c>
      <c r="AK51" s="115">
        <f t="shared" si="35"/>
        <v>40</v>
      </c>
      <c r="AL51" s="124" t="s">
        <v>76</v>
      </c>
      <c r="AM51" s="121">
        <f t="shared" si="89"/>
        <v>45280</v>
      </c>
      <c r="AN51" s="41">
        <v>5</v>
      </c>
      <c r="AO51" s="207">
        <f t="shared" si="115"/>
        <v>45280</v>
      </c>
      <c r="AP51" s="206">
        <f>VLOOKUP($AO51,[2]Plan1!$EW$172:$EZ$293,2)</f>
        <v>6716.74</v>
      </c>
      <c r="AQ51" s="208">
        <f t="shared" si="21"/>
        <v>45219</v>
      </c>
      <c r="AR51" s="206">
        <f>VLOOKUP($AO51,[2]Plan1!$EW$172:$EZ$293,4)</f>
        <v>6735.55</v>
      </c>
      <c r="AS51" s="208">
        <f t="shared" si="22"/>
        <v>45250</v>
      </c>
      <c r="AT51" s="209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44074</v>
      </c>
      <c r="B52" s="103">
        <f t="shared" si="0"/>
        <v>1006.6384822900001</v>
      </c>
      <c r="C52" s="103">
        <f t="shared" si="24"/>
        <v>987.678</v>
      </c>
      <c r="D52" s="104">
        <f t="shared" si="11"/>
        <v>792.42899999999997</v>
      </c>
      <c r="E52" s="105">
        <f t="shared" si="109"/>
        <v>810.08299999999997</v>
      </c>
      <c r="F52" s="106">
        <f t="shared" si="110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29"/>
        <v>7</v>
      </c>
      <c r="L52" s="8">
        <f t="shared" si="15"/>
        <v>1.00737163</v>
      </c>
      <c r="M52" s="110">
        <f t="shared" si="132"/>
        <v>1.00944875</v>
      </c>
      <c r="N52" s="110">
        <f t="shared" si="112"/>
        <v>1.00944875</v>
      </c>
      <c r="O52" s="103">
        <f t="shared" si="113"/>
        <v>1.0168900299999999</v>
      </c>
      <c r="P52" s="103">
        <f t="shared" si="4"/>
        <v>1004.3599110500001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8.5000000000000006E-2</v>
      </c>
      <c r="U52" s="111">
        <f t="shared" si="114"/>
        <v>7</v>
      </c>
      <c r="V52" s="111">
        <v>252</v>
      </c>
      <c r="W52" s="110">
        <f t="shared" si="6"/>
        <v>1.00226868</v>
      </c>
      <c r="X52" s="103">
        <f t="shared" si="7"/>
        <v>2.2785712400000002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30"/>
        <v>45280</v>
      </c>
      <c r="AE52" s="117">
        <f t="shared" si="85"/>
        <v>362.71671399000024</v>
      </c>
      <c r="AF52" s="119">
        <f t="shared" si="131"/>
        <v>22</v>
      </c>
      <c r="AG52" s="128">
        <f t="shared" si="86"/>
        <v>2.64530581</v>
      </c>
      <c r="AH52" s="127">
        <f t="shared" si="87"/>
        <v>7.3863106600000004</v>
      </c>
      <c r="AI52" s="123">
        <v>1.9957444752432097E-2</v>
      </c>
      <c r="AJ52" s="117">
        <f t="shared" si="88"/>
        <v>10.031616469999999</v>
      </c>
      <c r="AK52" s="115">
        <f t="shared" si="35"/>
        <v>41</v>
      </c>
      <c r="AL52" s="124" t="s">
        <v>76</v>
      </c>
      <c r="AM52" s="121">
        <f t="shared" si="89"/>
        <v>45313</v>
      </c>
      <c r="AO52" s="207">
        <f t="shared" si="115"/>
        <v>45313</v>
      </c>
      <c r="AP52" s="206">
        <f>VLOOKUP($AO52,[2]Plan1!$EW$172:$EZ$293,2)</f>
        <v>6735.55</v>
      </c>
      <c r="AQ52" s="208">
        <f t="shared" si="21"/>
        <v>45252</v>
      </c>
      <c r="AR52" s="206">
        <f>VLOOKUP($AO52,[2]Plan1!$EW$172:$EZ$293,4)</f>
        <v>6773.27</v>
      </c>
      <c r="AS52" s="208">
        <f t="shared" si="22"/>
        <v>45282</v>
      </c>
      <c r="AT52" s="209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44075</v>
      </c>
      <c r="B53" s="103">
        <f t="shared" si="0"/>
        <v>1008.0215044500001</v>
      </c>
      <c r="C53" s="103">
        <f t="shared" si="24"/>
        <v>987.678</v>
      </c>
      <c r="D53" s="104">
        <f t="shared" si="11"/>
        <v>792.42899999999997</v>
      </c>
      <c r="E53" s="105">
        <f t="shared" si="109"/>
        <v>810.08299999999997</v>
      </c>
      <c r="F53" s="106">
        <f t="shared" si="110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29"/>
        <v>8</v>
      </c>
      <c r="L53" s="8">
        <f t="shared" si="15"/>
        <v>1.00842915</v>
      </c>
      <c r="M53" s="110">
        <f t="shared" si="132"/>
        <v>1.00944875</v>
      </c>
      <c r="N53" s="110">
        <f t="shared" si="112"/>
        <v>1.00944875</v>
      </c>
      <c r="O53" s="103">
        <f t="shared" si="113"/>
        <v>1.01795754</v>
      </c>
      <c r="P53" s="103">
        <f t="shared" si="4"/>
        <v>1005.41426719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8.5000000000000006E-2</v>
      </c>
      <c r="U53" s="111">
        <f t="shared" si="114"/>
        <v>8</v>
      </c>
      <c r="V53" s="111">
        <v>252</v>
      </c>
      <c r="W53" s="110">
        <f t="shared" si="6"/>
        <v>1.0025931969999999</v>
      </c>
      <c r="X53" s="103">
        <f t="shared" si="7"/>
        <v>2.6072372599999998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30"/>
        <v>45313</v>
      </c>
      <c r="AE53" s="117">
        <f t="shared" si="85"/>
        <v>354.24045948000025</v>
      </c>
      <c r="AF53" s="119">
        <f t="shared" si="131"/>
        <v>21</v>
      </c>
      <c r="AG53" s="128">
        <f t="shared" si="86"/>
        <v>2.47426952</v>
      </c>
      <c r="AH53" s="127">
        <f t="shared" si="87"/>
        <v>8.4762545100000004</v>
      </c>
      <c r="AI53" s="123">
        <v>2.336880047321329E-2</v>
      </c>
      <c r="AJ53" s="117">
        <f t="shared" si="88"/>
        <v>10.95052403</v>
      </c>
      <c r="AK53" s="115">
        <f t="shared" si="35"/>
        <v>42</v>
      </c>
      <c r="AL53" s="124" t="s">
        <v>76</v>
      </c>
      <c r="AM53" s="121">
        <f t="shared" si="89"/>
        <v>45342</v>
      </c>
      <c r="AO53" s="207">
        <f t="shared" si="115"/>
        <v>45342</v>
      </c>
      <c r="AP53" s="206">
        <f>VLOOKUP($AO53,[2]Plan1!$EW$172:$EZ$293,2)</f>
        <v>6773.27</v>
      </c>
      <c r="AQ53" s="208">
        <f t="shared" si="21"/>
        <v>45280</v>
      </c>
      <c r="AR53" s="206">
        <f>VLOOKUP($AO53,[2]Plan1!$EW$172:$EZ$293,4)</f>
        <v>6801.72</v>
      </c>
      <c r="AS53" s="208">
        <f t="shared" si="22"/>
        <v>45311</v>
      </c>
      <c r="AT53" s="209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44076</v>
      </c>
      <c r="B54" s="103">
        <f t="shared" si="0"/>
        <v>1009.40642602</v>
      </c>
      <c r="C54" s="103">
        <f t="shared" si="24"/>
        <v>987.678</v>
      </c>
      <c r="D54" s="104">
        <f t="shared" si="11"/>
        <v>792.42899999999997</v>
      </c>
      <c r="E54" s="105">
        <f t="shared" si="109"/>
        <v>810.08299999999997</v>
      </c>
      <c r="F54" s="106">
        <f t="shared" si="110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29"/>
        <v>9</v>
      </c>
      <c r="L54" s="8">
        <f t="shared" si="15"/>
        <v>1.0094877799999999</v>
      </c>
      <c r="M54" s="110">
        <f t="shared" si="132"/>
        <v>1.00944875</v>
      </c>
      <c r="N54" s="110">
        <f t="shared" si="112"/>
        <v>1.00944875</v>
      </c>
      <c r="O54" s="103">
        <f t="shared" si="113"/>
        <v>1.0190261700000001</v>
      </c>
      <c r="P54" s="103">
        <f t="shared" si="4"/>
        <v>1006.46972953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8.5000000000000006E-2</v>
      </c>
      <c r="U54" s="111">
        <f t="shared" si="114"/>
        <v>9</v>
      </c>
      <c r="V54" s="111">
        <v>252</v>
      </c>
      <c r="W54" s="110">
        <f t="shared" si="6"/>
        <v>1.0029178190000001</v>
      </c>
      <c r="X54" s="103">
        <f t="shared" si="7"/>
        <v>2.9366964900000001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30"/>
        <v>45342</v>
      </c>
      <c r="AE54" s="117">
        <f t="shared" si="85"/>
        <v>344.21844510000028</v>
      </c>
      <c r="AF54" s="119">
        <f t="shared" si="131"/>
        <v>19</v>
      </c>
      <c r="AG54" s="128">
        <f t="shared" si="86"/>
        <v>2.1856023499999999</v>
      </c>
      <c r="AH54" s="127">
        <f t="shared" si="87"/>
        <v>10.02201438</v>
      </c>
      <c r="AI54" s="123">
        <v>2.8291557671199886E-2</v>
      </c>
      <c r="AJ54" s="117">
        <f t="shared" si="88"/>
        <v>12.20761673</v>
      </c>
      <c r="AK54" s="115">
        <f t="shared" si="35"/>
        <v>43</v>
      </c>
      <c r="AL54" s="124" t="s">
        <v>76</v>
      </c>
      <c r="AM54" s="121">
        <f t="shared" si="89"/>
        <v>45371</v>
      </c>
      <c r="AO54" s="207">
        <f t="shared" si="115"/>
        <v>45371</v>
      </c>
      <c r="AP54" s="206">
        <f>VLOOKUP($AO54,[2]Plan1!$EW$172:$EZ$293,2)</f>
        <v>6801.72</v>
      </c>
      <c r="AQ54" s="208">
        <f t="shared" si="21"/>
        <v>45311</v>
      </c>
      <c r="AR54" s="206">
        <f>VLOOKUP($AO54,[2]Plan1!$EW$172:$EZ$293,4)</f>
        <v>6858.17</v>
      </c>
      <c r="AS54" s="208">
        <f t="shared" si="22"/>
        <v>45342</v>
      </c>
      <c r="AT54" s="209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44077</v>
      </c>
      <c r="B55" s="103">
        <f t="shared" si="0"/>
        <v>1010.7932593500001</v>
      </c>
      <c r="C55" s="103">
        <f t="shared" si="24"/>
        <v>987.678</v>
      </c>
      <c r="D55" s="104">
        <f t="shared" si="11"/>
        <v>792.42899999999997</v>
      </c>
      <c r="E55" s="105">
        <f t="shared" si="109"/>
        <v>810.08299999999997</v>
      </c>
      <c r="F55" s="106">
        <f t="shared" si="110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29"/>
        <v>10</v>
      </c>
      <c r="L55" s="8">
        <f t="shared" si="15"/>
        <v>1.01054752</v>
      </c>
      <c r="M55" s="110">
        <f t="shared" si="132"/>
        <v>1.00944875</v>
      </c>
      <c r="N55" s="110">
        <f t="shared" si="112"/>
        <v>1.00944875</v>
      </c>
      <c r="O55" s="103">
        <f t="shared" si="113"/>
        <v>1.0200959300000001</v>
      </c>
      <c r="P55" s="103">
        <f t="shared" si="4"/>
        <v>1007.52630795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8.5000000000000006E-2</v>
      </c>
      <c r="U55" s="111">
        <f t="shared" si="114"/>
        <v>10</v>
      </c>
      <c r="V55" s="111">
        <v>252</v>
      </c>
      <c r="W55" s="110">
        <f t="shared" si="6"/>
        <v>1.0032425469999999</v>
      </c>
      <c r="X55" s="103">
        <f t="shared" si="7"/>
        <v>3.2669513999999999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30"/>
        <v>45371</v>
      </c>
      <c r="AE55" s="117">
        <f t="shared" si="85"/>
        <v>334.46598119000026</v>
      </c>
      <c r="AF55" s="119">
        <f t="shared" si="131"/>
        <v>21</v>
      </c>
      <c r="AG55" s="128">
        <f t="shared" si="86"/>
        <v>2.34808371</v>
      </c>
      <c r="AH55" s="127">
        <f t="shared" si="87"/>
        <v>9.7524639099999995</v>
      </c>
      <c r="AI55" s="123">
        <v>2.833219443543571E-2</v>
      </c>
      <c r="AJ55" s="117">
        <f t="shared" si="88"/>
        <v>12.10054762</v>
      </c>
      <c r="AK55" s="115">
        <f t="shared" si="35"/>
        <v>44</v>
      </c>
      <c r="AL55" s="124" t="s">
        <v>76</v>
      </c>
      <c r="AM55" s="121">
        <f t="shared" si="89"/>
        <v>45404</v>
      </c>
      <c r="AO55" s="207">
        <f t="shared" si="115"/>
        <v>45404</v>
      </c>
      <c r="AP55" s="206">
        <f>VLOOKUP($AO55,[2]Plan1!$EW$172:$EZ$293,2)</f>
        <v>6858.17</v>
      </c>
      <c r="AQ55" s="208">
        <f t="shared" si="21"/>
        <v>45344</v>
      </c>
      <c r="AR55" s="206">
        <f>VLOOKUP($AO55,[2]Plan1!$EW$172:$EZ$293,4)</f>
        <v>6869.14</v>
      </c>
      <c r="AS55" s="208">
        <f t="shared" si="22"/>
        <v>45373</v>
      </c>
      <c r="AT55" s="209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44078</v>
      </c>
      <c r="B56" s="103">
        <f t="shared" si="0"/>
        <v>1012.1819839999999</v>
      </c>
      <c r="C56" s="103">
        <f t="shared" si="24"/>
        <v>987.678</v>
      </c>
      <c r="D56" s="104">
        <f t="shared" si="11"/>
        <v>792.42899999999997</v>
      </c>
      <c r="E56" s="105">
        <f t="shared" si="109"/>
        <v>810.08299999999997</v>
      </c>
      <c r="F56" s="106">
        <f t="shared" si="110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29"/>
        <v>11</v>
      </c>
      <c r="L56" s="8">
        <f t="shared" si="15"/>
        <v>1.01160837</v>
      </c>
      <c r="M56" s="110">
        <f t="shared" si="132"/>
        <v>1.00944875</v>
      </c>
      <c r="N56" s="110">
        <f t="shared" si="112"/>
        <v>1.00944875</v>
      </c>
      <c r="O56" s="103">
        <f t="shared" si="113"/>
        <v>1.0211668</v>
      </c>
      <c r="P56" s="103">
        <f t="shared" si="4"/>
        <v>1008.58398269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8.5000000000000006E-2</v>
      </c>
      <c r="U56" s="111">
        <f t="shared" si="114"/>
        <v>11</v>
      </c>
      <c r="V56" s="111">
        <v>252</v>
      </c>
      <c r="W56" s="110">
        <f t="shared" si="6"/>
        <v>1.0035673789999999</v>
      </c>
      <c r="X56" s="103">
        <f t="shared" si="7"/>
        <v>3.5980013099999999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30"/>
        <v>45404</v>
      </c>
      <c r="AE56" s="117">
        <f t="shared" si="85"/>
        <v>324.05649734000025</v>
      </c>
      <c r="AF56" s="119">
        <f t="shared" si="131"/>
        <v>22</v>
      </c>
      <c r="AG56" s="128">
        <f t="shared" si="86"/>
        <v>2.39059058</v>
      </c>
      <c r="AH56" s="127">
        <f t="shared" si="87"/>
        <v>10.409483850000001</v>
      </c>
      <c r="AI56" s="123">
        <v>3.1122698390707349E-2</v>
      </c>
      <c r="AJ56" s="117">
        <f t="shared" si="88"/>
        <v>12.80007443</v>
      </c>
      <c r="AK56" s="115">
        <f t="shared" si="35"/>
        <v>45</v>
      </c>
      <c r="AL56" s="124" t="s">
        <v>76</v>
      </c>
      <c r="AM56" s="121">
        <f t="shared" si="89"/>
        <v>45432</v>
      </c>
      <c r="AO56" s="207">
        <f t="shared" si="115"/>
        <v>45432</v>
      </c>
      <c r="AP56" s="206">
        <f>VLOOKUP($AO56,[2]Plan1!$EW$172:$EZ$293,2)</f>
        <v>6869.14</v>
      </c>
      <c r="AQ56" s="208">
        <f t="shared" si="21"/>
        <v>45371</v>
      </c>
      <c r="AR56" s="206">
        <f>VLOOKUP($AO56,[2]Plan1!$EW$172:$EZ$293,4)</f>
        <v>6895.24</v>
      </c>
      <c r="AS56" s="208">
        <f t="shared" si="22"/>
        <v>45402</v>
      </c>
      <c r="AT56" s="209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44079</v>
      </c>
      <c r="B57" s="103">
        <f t="shared" si="0"/>
        <v>1013.57261331</v>
      </c>
      <c r="C57" s="103">
        <f t="shared" si="24"/>
        <v>987.678</v>
      </c>
      <c r="D57" s="104">
        <f t="shared" si="11"/>
        <v>792.42899999999997</v>
      </c>
      <c r="E57" s="105">
        <f t="shared" si="109"/>
        <v>810.08299999999997</v>
      </c>
      <c r="F57" s="106">
        <f t="shared" si="110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29"/>
        <v>12</v>
      </c>
      <c r="L57" s="8">
        <f t="shared" si="15"/>
        <v>1.01267033</v>
      </c>
      <c r="M57" s="110">
        <f t="shared" si="132"/>
        <v>1.00944875</v>
      </c>
      <c r="N57" s="110">
        <f t="shared" si="112"/>
        <v>1.00944875</v>
      </c>
      <c r="O57" s="103">
        <f t="shared" si="113"/>
        <v>1.0222387900000001</v>
      </c>
      <c r="P57" s="103">
        <f t="shared" si="4"/>
        <v>1009.64276362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8.5000000000000006E-2</v>
      </c>
      <c r="U57" s="111">
        <f t="shared" si="114"/>
        <v>12</v>
      </c>
      <c r="V57" s="111">
        <v>252</v>
      </c>
      <c r="W57" s="110">
        <f t="shared" si="6"/>
        <v>1.003892317</v>
      </c>
      <c r="X57" s="103">
        <f t="shared" si="7"/>
        <v>3.9298496900000002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30"/>
        <v>45432</v>
      </c>
      <c r="AE57" s="117">
        <f t="shared" si="85"/>
        <v>312.18445249000024</v>
      </c>
      <c r="AF57" s="119">
        <f t="shared" si="131"/>
        <v>19</v>
      </c>
      <c r="AG57" s="128">
        <f t="shared" si="86"/>
        <v>1.9993725200000001</v>
      </c>
      <c r="AH57" s="127">
        <f t="shared" si="87"/>
        <v>11.87204485</v>
      </c>
      <c r="AI57" s="123">
        <v>3.6635725401856084E-2</v>
      </c>
      <c r="AJ57" s="117">
        <f t="shared" si="88"/>
        <v>13.87141737</v>
      </c>
      <c r="AK57" s="115">
        <f t="shared" si="35"/>
        <v>46</v>
      </c>
      <c r="AL57" s="124" t="s">
        <v>76</v>
      </c>
      <c r="AM57" s="121">
        <f t="shared" si="89"/>
        <v>45463</v>
      </c>
      <c r="AO57" s="207">
        <f t="shared" si="115"/>
        <v>45463</v>
      </c>
      <c r="AP57" s="206">
        <f>VLOOKUP($AO57,[2]Plan1!$EW$172:$EZ$293,2)</f>
        <v>6895.24</v>
      </c>
      <c r="AQ57" s="208">
        <f t="shared" si="21"/>
        <v>45402</v>
      </c>
      <c r="AR57" s="206">
        <f>VLOOKUP($AO57,[2]Plan1!$EW$172:$EZ$293,4)</f>
        <v>6926.96</v>
      </c>
      <c r="AS57" s="208">
        <f t="shared" si="22"/>
        <v>45432</v>
      </c>
      <c r="AT57" s="209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44080</v>
      </c>
      <c r="B58" s="103">
        <f t="shared" si="0"/>
        <v>1013.57261331</v>
      </c>
      <c r="C58" s="103">
        <f t="shared" si="24"/>
        <v>987.678</v>
      </c>
      <c r="D58" s="104">
        <f t="shared" si="11"/>
        <v>792.42899999999997</v>
      </c>
      <c r="E58" s="105">
        <f t="shared" si="109"/>
        <v>810.08299999999997</v>
      </c>
      <c r="F58" s="106">
        <f t="shared" si="110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29"/>
        <v>12</v>
      </c>
      <c r="L58" s="8">
        <f t="shared" si="15"/>
        <v>1.01267033</v>
      </c>
      <c r="M58" s="110">
        <f t="shared" si="132"/>
        <v>1.00944875</v>
      </c>
      <c r="N58" s="110">
        <f t="shared" si="112"/>
        <v>1.00944875</v>
      </c>
      <c r="O58" s="103">
        <f t="shared" si="113"/>
        <v>1.0222387900000001</v>
      </c>
      <c r="P58" s="103">
        <f t="shared" si="4"/>
        <v>1009.64276362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8.5000000000000006E-2</v>
      </c>
      <c r="U58" s="111">
        <f t="shared" si="114"/>
        <v>12</v>
      </c>
      <c r="V58" s="111">
        <v>252</v>
      </c>
      <c r="W58" s="110">
        <f t="shared" si="6"/>
        <v>1.003892317</v>
      </c>
      <c r="X58" s="103">
        <f t="shared" si="7"/>
        <v>3.9298496900000002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30"/>
        <v>45463</v>
      </c>
      <c r="AE58" s="117">
        <f t="shared" si="85"/>
        <v>304.39081763000024</v>
      </c>
      <c r="AF58" s="119">
        <f t="shared" si="131"/>
        <v>22</v>
      </c>
      <c r="AG58" s="128">
        <f t="shared" si="86"/>
        <v>2.23133369</v>
      </c>
      <c r="AH58" s="127">
        <f t="shared" si="87"/>
        <v>7.7936348600000001</v>
      </c>
      <c r="AI58" s="123">
        <v>2.4964839868726045E-2</v>
      </c>
      <c r="AJ58" s="117">
        <f t="shared" si="88"/>
        <v>10.024968550000001</v>
      </c>
      <c r="AK58" s="115">
        <f t="shared" si="35"/>
        <v>47</v>
      </c>
      <c r="AL58" s="124" t="s">
        <v>76</v>
      </c>
      <c r="AM58" s="121">
        <f t="shared" si="89"/>
        <v>45495</v>
      </c>
      <c r="AO58" s="207">
        <f t="shared" si="115"/>
        <v>45495</v>
      </c>
      <c r="AP58" s="206">
        <f>VLOOKUP($AO58,[2]Plan1!$EW$172:$EZ$293,2)</f>
        <v>6926.96</v>
      </c>
      <c r="AQ58" s="208">
        <f t="shared" si="21"/>
        <v>45434</v>
      </c>
      <c r="AR58" s="206">
        <f>VLOOKUP($AO58,[2]Plan1!$EW$172:$EZ$293,4)</f>
        <v>6941.51</v>
      </c>
      <c r="AS58" s="208">
        <f t="shared" si="22"/>
        <v>45465</v>
      </c>
      <c r="AT58" s="209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44081</v>
      </c>
      <c r="B59" s="103">
        <f t="shared" si="0"/>
        <v>1013.57261331</v>
      </c>
      <c r="C59" s="103">
        <f t="shared" si="24"/>
        <v>987.678</v>
      </c>
      <c r="D59" s="104">
        <f t="shared" si="11"/>
        <v>792.42899999999997</v>
      </c>
      <c r="E59" s="105">
        <f t="shared" si="109"/>
        <v>810.08299999999997</v>
      </c>
      <c r="F59" s="106">
        <f t="shared" si="110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29"/>
        <v>12</v>
      </c>
      <c r="L59" s="8">
        <f t="shared" si="15"/>
        <v>1.01267033</v>
      </c>
      <c r="M59" s="110">
        <f t="shared" si="132"/>
        <v>1.00944875</v>
      </c>
      <c r="N59" s="110">
        <f t="shared" si="112"/>
        <v>1.00944875</v>
      </c>
      <c r="O59" s="103">
        <f t="shared" si="113"/>
        <v>1.0222387900000001</v>
      </c>
      <c r="P59" s="103">
        <f t="shared" si="4"/>
        <v>1009.64276362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8.5000000000000006E-2</v>
      </c>
      <c r="U59" s="111">
        <f t="shared" si="114"/>
        <v>12</v>
      </c>
      <c r="V59" s="111">
        <v>252</v>
      </c>
      <c r="W59" s="110">
        <f t="shared" si="6"/>
        <v>1.003892317</v>
      </c>
      <c r="X59" s="103">
        <f t="shared" si="7"/>
        <v>3.9298496900000002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30"/>
        <v>45495</v>
      </c>
      <c r="AE59" s="117">
        <f t="shared" si="85"/>
        <v>297.79655826000027</v>
      </c>
      <c r="AF59" s="119">
        <f t="shared" si="131"/>
        <v>22</v>
      </c>
      <c r="AG59" s="128">
        <f t="shared" si="86"/>
        <v>2.1756288000000001</v>
      </c>
      <c r="AH59" s="127">
        <f t="shared" si="87"/>
        <v>6.5942593699999996</v>
      </c>
      <c r="AI59" s="123">
        <v>2.1663792040885359E-2</v>
      </c>
      <c r="AJ59" s="117">
        <f t="shared" si="88"/>
        <v>8.7698881699999998</v>
      </c>
      <c r="AK59" s="115">
        <f t="shared" si="35"/>
        <v>48</v>
      </c>
      <c r="AL59" s="124" t="s">
        <v>76</v>
      </c>
      <c r="AM59" s="121">
        <f t="shared" si="89"/>
        <v>45524</v>
      </c>
      <c r="AO59" s="207">
        <f t="shared" si="115"/>
        <v>45524</v>
      </c>
      <c r="AP59" s="206">
        <f>VLOOKUP($AO59,[2]Plan1!$EW$172:$EZ$293,2)</f>
        <v>6941.51</v>
      </c>
      <c r="AQ59" s="208">
        <f t="shared" si="21"/>
        <v>45463</v>
      </c>
      <c r="AR59" s="206">
        <f>VLOOKUP($AO59,[2]Plan1!$EW$172:$EZ$293,4)</f>
        <v>6967.89</v>
      </c>
      <c r="AS59" s="208">
        <f t="shared" si="22"/>
        <v>45493</v>
      </c>
      <c r="AT59" s="209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44082</v>
      </c>
      <c r="B60" s="103">
        <f t="shared" si="0"/>
        <v>1013.57261331</v>
      </c>
      <c r="C60" s="103">
        <f t="shared" si="24"/>
        <v>987.678</v>
      </c>
      <c r="D60" s="104">
        <f t="shared" si="11"/>
        <v>792.42899999999997</v>
      </c>
      <c r="E60" s="105">
        <f t="shared" si="109"/>
        <v>810.08299999999997</v>
      </c>
      <c r="F60" s="106">
        <f t="shared" si="110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29"/>
        <v>12</v>
      </c>
      <c r="L60" s="8">
        <f t="shared" si="15"/>
        <v>1.01267033</v>
      </c>
      <c r="M60" s="110">
        <f t="shared" si="132"/>
        <v>1.00944875</v>
      </c>
      <c r="N60" s="110">
        <f t="shared" si="112"/>
        <v>1.00944875</v>
      </c>
      <c r="O60" s="103">
        <f t="shared" si="113"/>
        <v>1.0222387900000001</v>
      </c>
      <c r="P60" s="103">
        <f t="shared" si="4"/>
        <v>1009.64276362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8.5000000000000006E-2</v>
      </c>
      <c r="U60" s="111">
        <f t="shared" si="114"/>
        <v>12</v>
      </c>
      <c r="V60" s="111">
        <v>252</v>
      </c>
      <c r="W60" s="110">
        <f t="shared" si="6"/>
        <v>1.003892317</v>
      </c>
      <c r="X60" s="103">
        <f t="shared" si="7"/>
        <v>3.9298496900000002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30"/>
        <v>45524</v>
      </c>
      <c r="AE60" s="117">
        <f t="shared" si="85"/>
        <v>292.74354631000028</v>
      </c>
      <c r="AF60" s="119">
        <f t="shared" si="131"/>
        <v>21</v>
      </c>
      <c r="AG60" s="128">
        <f t="shared" si="86"/>
        <v>2.0314171299999999</v>
      </c>
      <c r="AH60" s="127">
        <f t="shared" si="87"/>
        <v>5.0530119500000001</v>
      </c>
      <c r="AI60" s="123">
        <v>1.6967999845879687E-2</v>
      </c>
      <c r="AJ60" s="117">
        <f t="shared" si="88"/>
        <v>7.0844290799999996</v>
      </c>
      <c r="AK60" s="115">
        <f t="shared" si="35"/>
        <v>49</v>
      </c>
      <c r="AL60" s="124" t="s">
        <v>76</v>
      </c>
      <c r="AM60" s="121">
        <f t="shared" si="89"/>
        <v>45555</v>
      </c>
      <c r="AO60" s="207">
        <f t="shared" si="115"/>
        <v>45555</v>
      </c>
      <c r="AP60" s="206">
        <f>VLOOKUP($AO60,[2]Plan1!$EW$172:$EZ$293,2)</f>
        <v>6967.89</v>
      </c>
      <c r="AQ60" s="208">
        <f t="shared" si="21"/>
        <v>45493</v>
      </c>
      <c r="AR60" s="206">
        <f>VLOOKUP($AO60,[2]Plan1!$EW$172:$EZ$293,4)</f>
        <v>6966.5</v>
      </c>
      <c r="AS60" s="208">
        <f t="shared" si="22"/>
        <v>45524</v>
      </c>
      <c r="AT60" s="209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44083</v>
      </c>
      <c r="B61" s="103">
        <f t="shared" si="0"/>
        <v>1014.9651764299999</v>
      </c>
      <c r="C61" s="103">
        <f t="shared" si="24"/>
        <v>987.678</v>
      </c>
      <c r="D61" s="104">
        <f t="shared" si="11"/>
        <v>792.42899999999997</v>
      </c>
      <c r="E61" s="105">
        <f t="shared" si="109"/>
        <v>810.08299999999997</v>
      </c>
      <c r="F61" s="106">
        <f t="shared" si="110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29"/>
        <v>13</v>
      </c>
      <c r="L61" s="8">
        <f t="shared" si="15"/>
        <v>1.0137334200000001</v>
      </c>
      <c r="M61" s="110">
        <f t="shared" si="132"/>
        <v>1.00944875</v>
      </c>
      <c r="N61" s="110">
        <f t="shared" si="112"/>
        <v>1.00944875</v>
      </c>
      <c r="O61" s="103">
        <f t="shared" si="113"/>
        <v>1.02331193</v>
      </c>
      <c r="P61" s="103">
        <f t="shared" si="4"/>
        <v>1010.70268039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8.5000000000000006E-2</v>
      </c>
      <c r="U61" s="111">
        <f t="shared" si="114"/>
        <v>13</v>
      </c>
      <c r="V61" s="111">
        <v>252</v>
      </c>
      <c r="W61" s="110">
        <f t="shared" si="6"/>
        <v>1.0042173590000001</v>
      </c>
      <c r="X61" s="103">
        <f t="shared" si="7"/>
        <v>4.2624960400000003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30"/>
        <v>45555</v>
      </c>
      <c r="AE61" s="117">
        <f t="shared" si="85"/>
        <v>286.44733136000031</v>
      </c>
      <c r="AF61" s="119">
        <f t="shared" si="131"/>
        <v>23</v>
      </c>
      <c r="AG61" s="128">
        <f t="shared" si="86"/>
        <v>2.1878426000000002</v>
      </c>
      <c r="AH61" s="127">
        <f t="shared" si="87"/>
        <v>6.2962149500000004</v>
      </c>
      <c r="AI61" s="123">
        <v>2.1507613177675178E-2</v>
      </c>
      <c r="AJ61" s="117">
        <f t="shared" si="88"/>
        <v>8.4840575500000011</v>
      </c>
      <c r="AK61" s="115">
        <f t="shared" si="35"/>
        <v>50</v>
      </c>
      <c r="AL61" s="124" t="s">
        <v>76</v>
      </c>
      <c r="AM61" s="121">
        <f t="shared" si="89"/>
        <v>45586</v>
      </c>
      <c r="AO61" s="207">
        <f t="shared" si="115"/>
        <v>45586</v>
      </c>
      <c r="AP61" s="206">
        <f>VLOOKUP($AO61,[2]Plan1!$EW$172:$EZ$293,2)</f>
        <v>6966.5</v>
      </c>
      <c r="AQ61" s="208">
        <f t="shared" si="21"/>
        <v>45525</v>
      </c>
      <c r="AR61" s="206">
        <f>VLOOKUP($AO61,[2]Plan1!$EW$172:$EZ$293,4)</f>
        <v>6997.15</v>
      </c>
      <c r="AS61" s="208">
        <f t="shared" si="22"/>
        <v>45556</v>
      </c>
      <c r="AT61" s="209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44084</v>
      </c>
      <c r="B62" s="103">
        <f t="shared" si="0"/>
        <v>1016.35962823</v>
      </c>
      <c r="C62" s="103">
        <f t="shared" si="24"/>
        <v>987.678</v>
      </c>
      <c r="D62" s="104">
        <f t="shared" si="11"/>
        <v>792.42899999999997</v>
      </c>
      <c r="E62" s="105">
        <f t="shared" si="109"/>
        <v>810.08299999999997</v>
      </c>
      <c r="F62" s="106">
        <f t="shared" si="110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29"/>
        <v>14</v>
      </c>
      <c r="L62" s="8">
        <f t="shared" si="15"/>
        <v>1.01479761</v>
      </c>
      <c r="M62" s="110">
        <f t="shared" si="132"/>
        <v>1.00944875</v>
      </c>
      <c r="N62" s="110">
        <f t="shared" si="112"/>
        <v>1.00944875</v>
      </c>
      <c r="O62" s="103">
        <f t="shared" si="113"/>
        <v>1.0243861700000001</v>
      </c>
      <c r="P62" s="103">
        <f t="shared" si="4"/>
        <v>1011.76368361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8.5000000000000006E-2</v>
      </c>
      <c r="U62" s="111">
        <f t="shared" si="114"/>
        <v>14</v>
      </c>
      <c r="V62" s="111">
        <v>252</v>
      </c>
      <c r="W62" s="110">
        <f t="shared" si="6"/>
        <v>1.0045425079999999</v>
      </c>
      <c r="X62" s="103">
        <f t="shared" si="7"/>
        <v>4.59594462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30"/>
        <v>45586</v>
      </c>
      <c r="AE62" s="117">
        <f t="shared" si="85"/>
        <v>281.07656309000032</v>
      </c>
      <c r="AF62" s="119">
        <f t="shared" si="131"/>
        <v>21</v>
      </c>
      <c r="AG62" s="128">
        <f t="shared" si="86"/>
        <v>1.95399846</v>
      </c>
      <c r="AH62" s="127">
        <f t="shared" si="87"/>
        <v>5.3707682700000001</v>
      </c>
      <c r="AI62" s="123">
        <v>1.8749583906119496E-2</v>
      </c>
      <c r="AJ62" s="117">
        <f t="shared" si="88"/>
        <v>7.3247667300000003</v>
      </c>
      <c r="AK62" s="115">
        <f t="shared" si="35"/>
        <v>51</v>
      </c>
      <c r="AL62" s="124" t="s">
        <v>76</v>
      </c>
      <c r="AM62" s="121">
        <f t="shared" si="89"/>
        <v>45617</v>
      </c>
      <c r="AO62" s="207">
        <f t="shared" si="115"/>
        <v>45617</v>
      </c>
      <c r="AP62" s="206">
        <f>VLOOKUP($AO62,[2]Plan1!$EW$172:$EZ$293,2)</f>
        <v>6997.15</v>
      </c>
      <c r="AQ62" s="208">
        <f t="shared" si="21"/>
        <v>45556</v>
      </c>
      <c r="AR62" s="206">
        <f>VLOOKUP($AO62,[2]Plan1!$EW$172:$EZ$293,4)</f>
        <v>7036.33</v>
      </c>
      <c r="AS62" s="208">
        <f t="shared" si="22"/>
        <v>45586</v>
      </c>
      <c r="AT62" s="209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44085</v>
      </c>
      <c r="B63" s="103">
        <f t="shared" si="0"/>
        <v>1017.75600677</v>
      </c>
      <c r="C63" s="103">
        <f t="shared" si="24"/>
        <v>987.678</v>
      </c>
      <c r="D63" s="104">
        <f t="shared" si="11"/>
        <v>792.42899999999997</v>
      </c>
      <c r="E63" s="105">
        <f t="shared" si="109"/>
        <v>810.08299999999997</v>
      </c>
      <c r="F63" s="106">
        <f t="shared" si="110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29"/>
        <v>15</v>
      </c>
      <c r="L63" s="8">
        <f t="shared" si="15"/>
        <v>1.01586292</v>
      </c>
      <c r="M63" s="110">
        <f t="shared" si="132"/>
        <v>1.00944875</v>
      </c>
      <c r="N63" s="110">
        <f t="shared" si="112"/>
        <v>1.00944875</v>
      </c>
      <c r="O63" s="103">
        <f t="shared" si="113"/>
        <v>1.0254615499999999</v>
      </c>
      <c r="P63" s="103">
        <f t="shared" si="4"/>
        <v>1012.82581278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8.5000000000000006E-2</v>
      </c>
      <c r="U63" s="111">
        <f t="shared" si="114"/>
        <v>15</v>
      </c>
      <c r="V63" s="111">
        <v>252</v>
      </c>
      <c r="W63" s="110">
        <f t="shared" si="6"/>
        <v>1.0048677610000001</v>
      </c>
      <c r="X63" s="103">
        <f t="shared" si="7"/>
        <v>4.9301939900000002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30"/>
        <v>45617</v>
      </c>
      <c r="AE63" s="117">
        <f t="shared" si="85"/>
        <v>275.20096644000034</v>
      </c>
      <c r="AF63" s="119">
        <f t="shared" si="131"/>
        <v>21</v>
      </c>
      <c r="AG63" s="128">
        <f t="shared" si="86"/>
        <v>1.9173617999999999</v>
      </c>
      <c r="AH63" s="127">
        <f t="shared" si="87"/>
        <v>5.8755966500000003</v>
      </c>
      <c r="AI63" s="123">
        <v>2.0903901014750842E-2</v>
      </c>
      <c r="AJ63" s="117">
        <f t="shared" si="88"/>
        <v>7.7929584500000004</v>
      </c>
      <c r="AK63" s="115">
        <f t="shared" si="35"/>
        <v>52</v>
      </c>
      <c r="AL63" s="124" t="s">
        <v>76</v>
      </c>
      <c r="AM63" s="121">
        <f t="shared" si="89"/>
        <v>45646</v>
      </c>
      <c r="AO63" s="207">
        <f t="shared" si="115"/>
        <v>45646</v>
      </c>
      <c r="AP63" s="206">
        <f>VLOOKUP($AO63,[2]Plan1!$EW$172:$EZ$293,2)</f>
        <v>7036.33</v>
      </c>
      <c r="AQ63" s="208">
        <f t="shared" si="21"/>
        <v>45585</v>
      </c>
      <c r="AR63" s="206">
        <f>VLOOKUP($AO63,[2]Plan1!$EW$172:$EZ$293,4)</f>
        <v>7063.77</v>
      </c>
      <c r="AS63" s="208">
        <f t="shared" si="22"/>
        <v>45616</v>
      </c>
      <c r="AT63" s="209">
        <f t="shared" si="23"/>
        <v>3.8997602443320289E-3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44086</v>
      </c>
      <c r="B64" s="103">
        <f t="shared" si="0"/>
        <v>1019.15431448</v>
      </c>
      <c r="C64" s="103">
        <f t="shared" si="24"/>
        <v>987.678</v>
      </c>
      <c r="D64" s="104">
        <f t="shared" si="11"/>
        <v>792.42899999999997</v>
      </c>
      <c r="E64" s="105">
        <f t="shared" si="109"/>
        <v>810.08299999999997</v>
      </c>
      <c r="F64" s="106">
        <f t="shared" si="110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29"/>
        <v>16</v>
      </c>
      <c r="L64" s="8">
        <f t="shared" si="15"/>
        <v>1.01692936</v>
      </c>
      <c r="M64" s="110">
        <f t="shared" si="132"/>
        <v>1.00944875</v>
      </c>
      <c r="N64" s="110">
        <f t="shared" si="112"/>
        <v>1.00944875</v>
      </c>
      <c r="O64" s="103">
        <f t="shared" si="113"/>
        <v>1.02653807</v>
      </c>
      <c r="P64" s="103">
        <f t="shared" si="4"/>
        <v>1013.8890679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8.5000000000000006E-2</v>
      </c>
      <c r="U64" s="111">
        <f t="shared" si="114"/>
        <v>16</v>
      </c>
      <c r="V64" s="111">
        <v>252</v>
      </c>
      <c r="W64" s="110">
        <f t="shared" si="6"/>
        <v>1.0051931190000001</v>
      </c>
      <c r="X64" s="103">
        <f t="shared" si="7"/>
        <v>5.2652465800000003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30"/>
        <v>45646</v>
      </c>
      <c r="AE64" s="117">
        <f t="shared" si="85"/>
        <v>266.03913719000036</v>
      </c>
      <c r="AF64" s="119">
        <f t="shared" si="131"/>
        <v>21</v>
      </c>
      <c r="AG64" s="128">
        <f t="shared" si="86"/>
        <v>1.8772814600000001</v>
      </c>
      <c r="AH64" s="127">
        <f t="shared" si="87"/>
        <v>9.1618292500000003</v>
      </c>
      <c r="AI64" s="123">
        <v>3.3291413805307764E-2</v>
      </c>
      <c r="AJ64" s="117">
        <f t="shared" si="88"/>
        <v>11.039110710000001</v>
      </c>
      <c r="AK64" s="115">
        <f t="shared" si="35"/>
        <v>53</v>
      </c>
      <c r="AL64" s="124" t="s">
        <v>76</v>
      </c>
      <c r="AM64" s="121">
        <f t="shared" si="89"/>
        <v>45677</v>
      </c>
      <c r="AO64" s="207">
        <f t="shared" si="115"/>
        <v>45677</v>
      </c>
      <c r="AP64" s="206">
        <f>VLOOKUP($AO64,[2]Plan1!$EW$172:$EZ$293,2)</f>
        <v>7063.77</v>
      </c>
      <c r="AQ64" s="208">
        <f t="shared" si="21"/>
        <v>45616</v>
      </c>
      <c r="AR64" s="206">
        <f>VLOOKUP($AO64,[2]Plan1!$EW$172:$EZ$293,4)</f>
        <v>7100.5</v>
      </c>
      <c r="AS64" s="208">
        <f t="shared" si="22"/>
        <v>45646</v>
      </c>
      <c r="AT64" s="209">
        <f t="shared" si="23"/>
        <v>5.1997729257888814E-3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44087</v>
      </c>
      <c r="B65" s="103">
        <f t="shared" si="0"/>
        <v>1019.15431448</v>
      </c>
      <c r="C65" s="103">
        <f t="shared" si="24"/>
        <v>987.678</v>
      </c>
      <c r="D65" s="104">
        <f t="shared" si="11"/>
        <v>792.42899999999997</v>
      </c>
      <c r="E65" s="105">
        <f t="shared" si="109"/>
        <v>810.08299999999997</v>
      </c>
      <c r="F65" s="106">
        <f t="shared" si="110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29"/>
        <v>16</v>
      </c>
      <c r="L65" s="8">
        <f t="shared" si="15"/>
        <v>1.01692936</v>
      </c>
      <c r="M65" s="110">
        <f t="shared" si="132"/>
        <v>1.00944875</v>
      </c>
      <c r="N65" s="110">
        <f t="shared" si="112"/>
        <v>1.00944875</v>
      </c>
      <c r="O65" s="103">
        <f t="shared" si="113"/>
        <v>1.02653807</v>
      </c>
      <c r="P65" s="103">
        <f t="shared" si="4"/>
        <v>1013.8890679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8.5000000000000006E-2</v>
      </c>
      <c r="U65" s="111">
        <f t="shared" si="114"/>
        <v>16</v>
      </c>
      <c r="V65" s="111">
        <v>252</v>
      </c>
      <c r="W65" s="110">
        <f t="shared" si="6"/>
        <v>1.0051931190000001</v>
      </c>
      <c r="X65" s="103">
        <f t="shared" si="7"/>
        <v>5.2652465800000003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30"/>
        <v>45677</v>
      </c>
      <c r="AE65" s="117">
        <f t="shared" si="85"/>
        <v>260.85929328000037</v>
      </c>
      <c r="AF65" s="119">
        <f t="shared" si="131"/>
        <v>19</v>
      </c>
      <c r="AG65" s="128">
        <f t="shared" si="86"/>
        <v>1.64141545</v>
      </c>
      <c r="AH65" s="127">
        <f t="shared" si="87"/>
        <v>5.1798439099999998</v>
      </c>
      <c r="AI65" s="123">
        <v>1.9470232740460541E-2</v>
      </c>
      <c r="AJ65" s="117">
        <f t="shared" si="88"/>
        <v>6.82125936</v>
      </c>
      <c r="AK65" s="115">
        <f t="shared" si="35"/>
        <v>54</v>
      </c>
      <c r="AL65" s="124" t="s">
        <v>76</v>
      </c>
      <c r="AM65" s="121">
        <f t="shared" si="89"/>
        <v>45708</v>
      </c>
      <c r="AO65" s="207">
        <f t="shared" si="115"/>
        <v>45708</v>
      </c>
      <c r="AP65" s="206">
        <f>VLOOKUP($AO65,[2]Plan1!$EW$172:$EZ$293,2)</f>
        <v>7100.5</v>
      </c>
      <c r="AQ65" s="208">
        <f t="shared" si="21"/>
        <v>45646</v>
      </c>
      <c r="AR65" s="206">
        <f>VLOOKUP($AO65,[2]Plan1!$EW$172:$EZ$293,4)</f>
        <v>7111.86</v>
      </c>
      <c r="AS65" s="208">
        <f t="shared" si="22"/>
        <v>45677</v>
      </c>
      <c r="AT65" s="209">
        <f t="shared" si="23"/>
        <v>1.5998873318778806E-3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44088</v>
      </c>
      <c r="B66" s="103">
        <f t="shared" si="0"/>
        <v>1019.15431448</v>
      </c>
      <c r="C66" s="103">
        <f t="shared" si="24"/>
        <v>987.678</v>
      </c>
      <c r="D66" s="104">
        <f t="shared" si="11"/>
        <v>792.42899999999997</v>
      </c>
      <c r="E66" s="105">
        <f t="shared" si="109"/>
        <v>810.08299999999997</v>
      </c>
      <c r="F66" s="106">
        <f t="shared" si="110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29"/>
        <v>16</v>
      </c>
      <c r="L66" s="8">
        <f t="shared" si="15"/>
        <v>1.01692936</v>
      </c>
      <c r="M66" s="110">
        <f t="shared" si="132"/>
        <v>1.00944875</v>
      </c>
      <c r="N66" s="110">
        <f t="shared" si="112"/>
        <v>1.00944875</v>
      </c>
      <c r="O66" s="103">
        <f t="shared" si="113"/>
        <v>1.02653807</v>
      </c>
      <c r="P66" s="103">
        <f t="shared" si="4"/>
        <v>1013.8890679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8.5000000000000006E-2</v>
      </c>
      <c r="U66" s="111">
        <f t="shared" si="114"/>
        <v>16</v>
      </c>
      <c r="V66" s="111">
        <v>252</v>
      </c>
      <c r="W66" s="110">
        <f t="shared" si="6"/>
        <v>1.0051931190000001</v>
      </c>
      <c r="X66" s="103">
        <f t="shared" si="7"/>
        <v>5.2652465800000003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30"/>
        <v>45708</v>
      </c>
      <c r="AE66" s="117">
        <f t="shared" si="85"/>
        <v>256.82327830000037</v>
      </c>
      <c r="AF66" s="119">
        <f t="shared" si="131"/>
        <v>23</v>
      </c>
      <c r="AG66" s="128">
        <f t="shared" si="86"/>
        <v>1.94955305</v>
      </c>
      <c r="AH66" s="127">
        <f t="shared" si="87"/>
        <v>4.03601498</v>
      </c>
      <c r="AI66" s="123">
        <v>1.5472E-2</v>
      </c>
      <c r="AJ66" s="117">
        <f t="shared" si="88"/>
        <v>5.9855680299999996</v>
      </c>
      <c r="AK66" s="115">
        <f t="shared" si="35"/>
        <v>55</v>
      </c>
      <c r="AL66" s="124" t="s">
        <v>76</v>
      </c>
      <c r="AM66" s="121">
        <f t="shared" si="89"/>
        <v>45736</v>
      </c>
      <c r="AO66" s="207">
        <f t="shared" si="115"/>
        <v>45736</v>
      </c>
      <c r="AP66" s="206">
        <f>VLOOKUP($AO66,[2]Plan1!$EW$172:$EZ$293,2)</f>
        <v>7111.86</v>
      </c>
      <c r="AQ66" s="208">
        <f t="shared" si="21"/>
        <v>45677</v>
      </c>
      <c r="AR66" s="206">
        <f>VLOOKUP($AO66,[2]Plan1!$EW$172:$EZ$293,4)</f>
        <v>7205.03</v>
      </c>
      <c r="AS66" s="208">
        <f t="shared" si="22"/>
        <v>45708</v>
      </c>
      <c r="AT66" s="209">
        <f t="shared" si="23"/>
        <v>1.3100651587629741E-2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44089</v>
      </c>
      <c r="B67" s="103">
        <f t="shared" si="0"/>
        <v>1020.55452402</v>
      </c>
      <c r="C67" s="103">
        <f t="shared" si="24"/>
        <v>987.678</v>
      </c>
      <c r="D67" s="104">
        <f t="shared" si="11"/>
        <v>792.42899999999997</v>
      </c>
      <c r="E67" s="105">
        <f t="shared" si="109"/>
        <v>810.08299999999997</v>
      </c>
      <c r="F67" s="106">
        <f t="shared" si="110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29"/>
        <v>17</v>
      </c>
      <c r="L67" s="8">
        <f t="shared" si="15"/>
        <v>1.0179969099999999</v>
      </c>
      <c r="M67" s="110">
        <f t="shared" si="132"/>
        <v>1.00944875</v>
      </c>
      <c r="N67" s="110">
        <f t="shared" si="112"/>
        <v>1.00944875</v>
      </c>
      <c r="O67" s="103">
        <f t="shared" si="113"/>
        <v>1.0276156999999999</v>
      </c>
      <c r="P67" s="103">
        <f t="shared" si="4"/>
        <v>1014.95341934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8.5000000000000006E-2</v>
      </c>
      <c r="U67" s="111">
        <f t="shared" si="114"/>
        <v>17</v>
      </c>
      <c r="V67" s="111">
        <v>252</v>
      </c>
      <c r="W67" s="110">
        <f t="shared" si="6"/>
        <v>1.005518583</v>
      </c>
      <c r="X67" s="103">
        <f t="shared" si="7"/>
        <v>5.6011046799999997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30"/>
        <v>45736</v>
      </c>
      <c r="AE67" s="117">
        <f t="shared" si="85"/>
        <v>252.44367094000037</v>
      </c>
      <c r="AF67" s="119">
        <f t="shared" si="131"/>
        <v>18</v>
      </c>
      <c r="AG67" s="128">
        <f t="shared" si="86"/>
        <v>1.50091453</v>
      </c>
      <c r="AH67" s="127">
        <f t="shared" si="87"/>
        <v>4.3796073599999996</v>
      </c>
      <c r="AI67" s="123">
        <v>1.7052999999999999E-2</v>
      </c>
      <c r="AJ67" s="117">
        <f t="shared" si="88"/>
        <v>5.8805218899999998</v>
      </c>
      <c r="AK67" s="115">
        <f t="shared" si="35"/>
        <v>56</v>
      </c>
      <c r="AL67" s="124" t="s">
        <v>76</v>
      </c>
      <c r="AM67" s="121">
        <f t="shared" si="89"/>
        <v>45769</v>
      </c>
      <c r="AO67" s="207">
        <f t="shared" si="115"/>
        <v>45769</v>
      </c>
      <c r="AP67" s="206">
        <f>VLOOKUP($AO67,[2]Plan1!$EW$172:$EZ$293,2)</f>
        <v>7205.03</v>
      </c>
      <c r="AQ67" s="208">
        <f t="shared" si="21"/>
        <v>45710</v>
      </c>
      <c r="AR67" s="206">
        <f>VLOOKUP($AO67,[2]Plan1!$EW$172:$EZ$293,4)</f>
        <v>7245.38</v>
      </c>
      <c r="AS67" s="208">
        <f t="shared" si="22"/>
        <v>45738</v>
      </c>
      <c r="AT67" s="209">
        <f t="shared" si="23"/>
        <v>5.6002542668107669E-3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44090</v>
      </c>
      <c r="B68" s="103">
        <f t="shared" si="0"/>
        <v>1021.95666662</v>
      </c>
      <c r="C68" s="103">
        <f t="shared" si="24"/>
        <v>987.678</v>
      </c>
      <c r="D68" s="104">
        <f t="shared" si="11"/>
        <v>792.42899999999997</v>
      </c>
      <c r="E68" s="105">
        <f t="shared" si="109"/>
        <v>810.08299999999997</v>
      </c>
      <c r="F68" s="106">
        <f t="shared" si="110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29"/>
        <v>18</v>
      </c>
      <c r="L68" s="8">
        <f t="shared" si="15"/>
        <v>1.0190655799999999</v>
      </c>
      <c r="M68" s="110">
        <f t="shared" si="132"/>
        <v>1.00944875</v>
      </c>
      <c r="N68" s="110">
        <f t="shared" si="112"/>
        <v>1.00944875</v>
      </c>
      <c r="O68" s="103">
        <f t="shared" si="113"/>
        <v>1.02869447</v>
      </c>
      <c r="P68" s="103">
        <f t="shared" si="4"/>
        <v>1016.0188967399999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8.5000000000000006E-2</v>
      </c>
      <c r="U68" s="111">
        <f t="shared" si="114"/>
        <v>18</v>
      </c>
      <c r="V68" s="111">
        <v>252</v>
      </c>
      <c r="W68" s="110">
        <f t="shared" si="6"/>
        <v>1.005844153</v>
      </c>
      <c r="X68" s="103">
        <f t="shared" si="7"/>
        <v>5.9377698800000003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30"/>
        <v>45769</v>
      </c>
      <c r="AE68" s="117">
        <f t="shared" si="85"/>
        <v>248.36670566000038</v>
      </c>
      <c r="AF68" s="119">
        <f t="shared" si="131"/>
        <v>21</v>
      </c>
      <c r="AG68" s="128">
        <f t="shared" si="86"/>
        <v>1.7220427300000001</v>
      </c>
      <c r="AH68" s="127">
        <f t="shared" si="87"/>
        <v>4.0769652799999996</v>
      </c>
      <c r="AI68" s="123">
        <v>1.6150000000000001E-2</v>
      </c>
      <c r="AJ68" s="117">
        <f t="shared" si="88"/>
        <v>5.7990080099999997</v>
      </c>
      <c r="AK68" s="115">
        <f t="shared" si="35"/>
        <v>57</v>
      </c>
      <c r="AL68" s="124" t="s">
        <v>76</v>
      </c>
      <c r="AM68" s="121">
        <f t="shared" si="89"/>
        <v>45797</v>
      </c>
      <c r="AO68" s="207">
        <f t="shared" si="115"/>
        <v>45797</v>
      </c>
      <c r="AP68" s="206">
        <f>VLOOKUP($AO68,[2]Plan1!$EW$172:$EZ$293,2)</f>
        <v>7245.38</v>
      </c>
      <c r="AQ68" s="208">
        <f t="shared" si="21"/>
        <v>45736</v>
      </c>
      <c r="AR68" s="206">
        <f>VLOOKUP($AO68,[2]Plan1!$EW$172:$EZ$293,4)</f>
        <v>7245.38</v>
      </c>
      <c r="AS68" s="208">
        <f t="shared" si="22"/>
        <v>45767</v>
      </c>
      <c r="AT68" s="209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44091</v>
      </c>
      <c r="B69" s="103">
        <f t="shared" si="0"/>
        <v>1023.36073172</v>
      </c>
      <c r="C69" s="103">
        <f t="shared" si="24"/>
        <v>987.678</v>
      </c>
      <c r="D69" s="104">
        <f t="shared" si="11"/>
        <v>792.42899999999997</v>
      </c>
      <c r="E69" s="105">
        <f t="shared" si="109"/>
        <v>810.08299999999997</v>
      </c>
      <c r="F69" s="106">
        <f t="shared" si="110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29"/>
        <v>19</v>
      </c>
      <c r="L69" s="8">
        <f t="shared" si="15"/>
        <v>1.02013537</v>
      </c>
      <c r="M69" s="110">
        <f t="shared" si="132"/>
        <v>1.00944875</v>
      </c>
      <c r="N69" s="110">
        <f t="shared" si="112"/>
        <v>1.00944875</v>
      </c>
      <c r="O69" s="103">
        <f t="shared" si="113"/>
        <v>1.0297743699999999</v>
      </c>
      <c r="P69" s="103">
        <f t="shared" si="4"/>
        <v>1017.08549021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8.5000000000000006E-2</v>
      </c>
      <c r="U69" s="111">
        <f t="shared" si="114"/>
        <v>19</v>
      </c>
      <c r="V69" s="111">
        <v>252</v>
      </c>
      <c r="W69" s="110">
        <f t="shared" si="6"/>
        <v>1.0061698269999999</v>
      </c>
      <c r="X69" s="103">
        <f t="shared" si="7"/>
        <v>6.2752415099999999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30"/>
        <v>45797</v>
      </c>
      <c r="AE69" s="117">
        <f t="shared" si="85"/>
        <v>243.52007777000037</v>
      </c>
      <c r="AF69" s="119">
        <f t="shared" si="131"/>
        <v>19</v>
      </c>
      <c r="AG69" s="128">
        <f t="shared" si="86"/>
        <v>1.5323796000000001</v>
      </c>
      <c r="AH69" s="127">
        <f t="shared" si="87"/>
        <v>4.8466278899999997</v>
      </c>
      <c r="AI69" s="123">
        <v>1.9514E-2</v>
      </c>
      <c r="AJ69" s="117">
        <f t="shared" si="88"/>
        <v>6.3790074899999993</v>
      </c>
      <c r="AK69" s="115">
        <f t="shared" si="35"/>
        <v>58</v>
      </c>
      <c r="AL69" s="124" t="s">
        <v>76</v>
      </c>
      <c r="AM69" s="121">
        <f t="shared" si="89"/>
        <v>45828</v>
      </c>
      <c r="AO69" s="207">
        <f t="shared" si="115"/>
        <v>45828</v>
      </c>
      <c r="AP69" s="206">
        <f>VLOOKUP($AO69,[2]Plan1!$EW$172:$EZ$293,2)</f>
        <v>7245.38</v>
      </c>
      <c r="AQ69" s="208">
        <f t="shared" si="21"/>
        <v>45767</v>
      </c>
      <c r="AR69" s="206">
        <f>VLOOKUP($AO69,[2]Plan1!$EW$172:$EZ$293,4)</f>
        <v>7245.38</v>
      </c>
      <c r="AS69" s="208">
        <f t="shared" si="22"/>
        <v>45797</v>
      </c>
      <c r="AT69" s="209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44092</v>
      </c>
      <c r="B70" s="103">
        <f t="shared" si="0"/>
        <v>1024.7667337600001</v>
      </c>
      <c r="C70" s="103">
        <f t="shared" si="24"/>
        <v>987.678</v>
      </c>
      <c r="D70" s="104">
        <f t="shared" si="11"/>
        <v>792.42899999999997</v>
      </c>
      <c r="E70" s="105">
        <f t="shared" si="109"/>
        <v>810.08299999999997</v>
      </c>
      <c r="F70" s="106">
        <f t="shared" si="110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29"/>
        <v>20</v>
      </c>
      <c r="L70" s="8">
        <f t="shared" si="15"/>
        <v>1.0212062900000001</v>
      </c>
      <c r="M70" s="110">
        <f t="shared" si="132"/>
        <v>1.00944875</v>
      </c>
      <c r="N70" s="110">
        <f t="shared" si="112"/>
        <v>1.00944875</v>
      </c>
      <c r="O70" s="103">
        <f t="shared" si="113"/>
        <v>1.03085541</v>
      </c>
      <c r="P70" s="103">
        <f t="shared" si="4"/>
        <v>1018.15320963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8.5000000000000006E-2</v>
      </c>
      <c r="U70" s="111">
        <f t="shared" si="114"/>
        <v>20</v>
      </c>
      <c r="V70" s="111">
        <v>252</v>
      </c>
      <c r="W70" s="110">
        <f t="shared" si="6"/>
        <v>1.006495608</v>
      </c>
      <c r="X70" s="103">
        <f t="shared" si="7"/>
        <v>6.6135241300000001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30"/>
        <v>45828</v>
      </c>
      <c r="AE70" s="117">
        <f t="shared" si="85"/>
        <v>239.01495634000037</v>
      </c>
      <c r="AF70" s="119">
        <f t="shared" si="131"/>
        <v>22</v>
      </c>
      <c r="AG70" s="128">
        <f t="shared" si="86"/>
        <v>1.7405561000000001</v>
      </c>
      <c r="AH70" s="127">
        <f t="shared" si="87"/>
        <v>4.50512143</v>
      </c>
      <c r="AI70" s="123">
        <v>1.8499999999999999E-2</v>
      </c>
      <c r="AJ70" s="117">
        <f t="shared" si="88"/>
        <v>6.24567753</v>
      </c>
      <c r="AK70" s="115">
        <f t="shared" si="35"/>
        <v>59</v>
      </c>
      <c r="AL70" s="124" t="s">
        <v>76</v>
      </c>
      <c r="AM70" s="121">
        <f t="shared" si="89"/>
        <v>45859</v>
      </c>
      <c r="AO70" s="207">
        <f t="shared" si="115"/>
        <v>45859</v>
      </c>
      <c r="AP70" s="206">
        <f>VLOOKUP($AO70,[2]Plan1!$EW$172:$EZ$293,2)</f>
        <v>7245.38</v>
      </c>
      <c r="AQ70" s="208">
        <f t="shared" si="21"/>
        <v>45798</v>
      </c>
      <c r="AR70" s="206">
        <f>VLOOKUP($AO70,[2]Plan1!$EW$172:$EZ$293,4)</f>
        <v>7245.38</v>
      </c>
      <c r="AS70" s="208">
        <f t="shared" si="22"/>
        <v>45829</v>
      </c>
      <c r="AT70" s="209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44093</v>
      </c>
      <c r="B71" s="103">
        <f t="shared" si="0"/>
        <v>1026.17466117</v>
      </c>
      <c r="C71" s="103">
        <f t="shared" si="24"/>
        <v>987.678</v>
      </c>
      <c r="D71" s="104">
        <f t="shared" si="11"/>
        <v>792.42899999999997</v>
      </c>
      <c r="E71" s="105">
        <f t="shared" si="109"/>
        <v>810.08299999999997</v>
      </c>
      <c r="F71" s="106">
        <f t="shared" si="110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29"/>
        <v>21</v>
      </c>
      <c r="L71" s="8">
        <f t="shared" si="15"/>
        <v>1.02227833</v>
      </c>
      <c r="M71" s="110">
        <f t="shared" si="132"/>
        <v>1.00944875</v>
      </c>
      <c r="N71" s="110">
        <f t="shared" si="112"/>
        <v>1.00944875</v>
      </c>
      <c r="O71" s="103">
        <f t="shared" si="113"/>
        <v>1.0319375799999999</v>
      </c>
      <c r="P71" s="103">
        <f t="shared" si="4"/>
        <v>1019.22204513</v>
      </c>
      <c r="Q71" s="11">
        <f t="shared" si="36"/>
        <v>0</v>
      </c>
      <c r="R71" s="30">
        <f t="shared" si="17"/>
        <v>0</v>
      </c>
      <c r="S71" s="103">
        <f t="shared" si="5"/>
        <v>0</v>
      </c>
      <c r="T71" s="113">
        <f t="shared" si="18"/>
        <v>8.5000000000000006E-2</v>
      </c>
      <c r="U71" s="111">
        <f t="shared" si="114"/>
        <v>21</v>
      </c>
      <c r="V71" s="111">
        <v>252</v>
      </c>
      <c r="W71" s="110">
        <f t="shared" si="6"/>
        <v>1.0068214929999999</v>
      </c>
      <c r="X71" s="103">
        <f t="shared" si="7"/>
        <v>6.9526160399999997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30"/>
        <v>45859</v>
      </c>
      <c r="AE71" s="117">
        <f t="shared" si="85"/>
        <v>234.57477550000036</v>
      </c>
      <c r="AF71" s="119">
        <f t="shared" si="131"/>
        <v>21</v>
      </c>
      <c r="AG71" s="128">
        <f t="shared" si="86"/>
        <v>1.63043885</v>
      </c>
      <c r="AH71" s="127">
        <f t="shared" si="87"/>
        <v>4.44018084</v>
      </c>
      <c r="AI71" s="123">
        <v>1.8577E-2</v>
      </c>
      <c r="AJ71" s="117">
        <f t="shared" si="88"/>
        <v>6.07061969</v>
      </c>
      <c r="AK71" s="115">
        <f t="shared" si="35"/>
        <v>60</v>
      </c>
      <c r="AL71" s="124" t="s">
        <v>76</v>
      </c>
      <c r="AM71" s="121">
        <f t="shared" si="89"/>
        <v>45889</v>
      </c>
      <c r="AO71" s="207">
        <f t="shared" si="115"/>
        <v>45889</v>
      </c>
      <c r="AP71" s="206">
        <f>VLOOKUP($AO71,[2]Plan1!$EW$172:$EZ$293,2)</f>
        <v>7245.38</v>
      </c>
      <c r="AQ71" s="208">
        <f t="shared" si="21"/>
        <v>45828</v>
      </c>
      <c r="AR71" s="206">
        <f>VLOOKUP($AO71,[2]Plan1!$EW$172:$EZ$293,4)</f>
        <v>7245.38</v>
      </c>
      <c r="AS71" s="208">
        <f t="shared" si="22"/>
        <v>45858</v>
      </c>
      <c r="AT71" s="209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44094</v>
      </c>
      <c r="B72" s="103">
        <f t="shared" si="0"/>
        <v>1026.17466117</v>
      </c>
      <c r="C72" s="103">
        <f t="shared" si="24"/>
        <v>987.678</v>
      </c>
      <c r="D72" s="104">
        <f t="shared" si="11"/>
        <v>792.42899999999997</v>
      </c>
      <c r="E72" s="105">
        <f t="shared" si="109"/>
        <v>810.08299999999997</v>
      </c>
      <c r="F72" s="106">
        <f t="shared" si="110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29"/>
        <v>21</v>
      </c>
      <c r="L72" s="8">
        <f t="shared" si="15"/>
        <v>1.02227833</v>
      </c>
      <c r="M72" s="110">
        <f t="shared" si="132"/>
        <v>1.00944875</v>
      </c>
      <c r="N72" s="110">
        <f t="shared" si="112"/>
        <v>1.00944875</v>
      </c>
      <c r="O72" s="103">
        <f t="shared" si="113"/>
        <v>1.0319375799999999</v>
      </c>
      <c r="P72" s="103">
        <f t="shared" si="4"/>
        <v>1019.22204513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8.5000000000000006E-2</v>
      </c>
      <c r="U72" s="111">
        <f t="shared" si="114"/>
        <v>21</v>
      </c>
      <c r="V72" s="111">
        <v>252</v>
      </c>
      <c r="W72" s="110">
        <f t="shared" si="6"/>
        <v>1.0068214929999999</v>
      </c>
      <c r="X72" s="103">
        <f t="shared" si="7"/>
        <v>6.9526160399999997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30"/>
        <v>45889</v>
      </c>
      <c r="AE72" s="117">
        <f t="shared" si="85"/>
        <v>230.38831949000036</v>
      </c>
      <c r="AF72" s="119">
        <f t="shared" si="131"/>
        <v>22</v>
      </c>
      <c r="AG72" s="128">
        <f t="shared" si="86"/>
        <v>1.6766196799999999</v>
      </c>
      <c r="AH72" s="127">
        <f t="shared" si="87"/>
        <v>4.1864560099999997</v>
      </c>
      <c r="AI72" s="123">
        <v>1.7846999999999998E-2</v>
      </c>
      <c r="AJ72" s="117">
        <f t="shared" si="88"/>
        <v>5.8630756899999996</v>
      </c>
      <c r="AK72" s="115">
        <f t="shared" si="35"/>
        <v>61</v>
      </c>
      <c r="AL72" s="124" t="s">
        <v>76</v>
      </c>
      <c r="AM72" s="121">
        <f t="shared" si="89"/>
        <v>45922</v>
      </c>
      <c r="AO72" s="207">
        <f t="shared" si="115"/>
        <v>45922</v>
      </c>
      <c r="AP72" s="206">
        <f>VLOOKUP($AO72,[2]Plan1!$EW$172:$EZ$293,2)</f>
        <v>7245.38</v>
      </c>
      <c r="AQ72" s="208">
        <f t="shared" si="21"/>
        <v>45860</v>
      </c>
      <c r="AR72" s="206">
        <f>VLOOKUP($AO72,[2]Plan1!$EW$172:$EZ$293,4)</f>
        <v>7245.38</v>
      </c>
      <c r="AS72" s="208">
        <f t="shared" si="22"/>
        <v>45891</v>
      </c>
      <c r="AT72" s="209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44095</v>
      </c>
      <c r="B73" s="103">
        <f t="shared" si="0"/>
        <v>1026.17466117</v>
      </c>
      <c r="C73" s="103">
        <f t="shared" si="24"/>
        <v>987.678</v>
      </c>
      <c r="D73" s="104">
        <f t="shared" si="11"/>
        <v>792.42899999999997</v>
      </c>
      <c r="E73" s="105">
        <f t="shared" si="109"/>
        <v>810.08299999999997</v>
      </c>
      <c r="F73" s="106">
        <f t="shared" si="110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29"/>
        <v>21</v>
      </c>
      <c r="L73" s="8">
        <f t="shared" si="15"/>
        <v>1.02227833</v>
      </c>
      <c r="M73" s="110">
        <f t="shared" si="132"/>
        <v>1.00944875</v>
      </c>
      <c r="N73" s="110">
        <f t="shared" si="112"/>
        <v>1.00944875</v>
      </c>
      <c r="O73" s="103">
        <f t="shared" si="113"/>
        <v>1.0319375799999999</v>
      </c>
      <c r="P73" s="103">
        <f t="shared" si="4"/>
        <v>1019.22204513</v>
      </c>
      <c r="Q73" s="11">
        <f t="shared" si="36"/>
        <v>2</v>
      </c>
      <c r="R73" s="203">
        <f>S73/P73</f>
        <v>2.0992029020792065E-2</v>
      </c>
      <c r="S73" s="204">
        <v>21.39553875</v>
      </c>
      <c r="T73" s="113">
        <f t="shared" si="18"/>
        <v>8.5000000000000006E-2</v>
      </c>
      <c r="U73" s="111">
        <f t="shared" si="114"/>
        <v>21</v>
      </c>
      <c r="V73" s="111">
        <v>252</v>
      </c>
      <c r="W73" s="110">
        <f t="shared" si="6"/>
        <v>1.0068214929999999</v>
      </c>
      <c r="X73" s="103">
        <f t="shared" si="7"/>
        <v>6.9526160399999997</v>
      </c>
      <c r="Y73" s="103">
        <f t="shared" si="8"/>
        <v>28.348154789999999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30"/>
        <v>45922</v>
      </c>
      <c r="AE73" s="117">
        <f t="shared" si="85"/>
        <v>226.18419344000034</v>
      </c>
      <c r="AF73" s="119">
        <f t="shared" si="131"/>
        <v>23</v>
      </c>
      <c r="AG73" s="128">
        <f t="shared" si="86"/>
        <v>1.72182576</v>
      </c>
      <c r="AH73" s="127">
        <f t="shared" si="87"/>
        <v>4.2041260500000002</v>
      </c>
      <c r="AI73" s="123">
        <v>1.8248E-2</v>
      </c>
      <c r="AJ73" s="117">
        <f t="shared" si="88"/>
        <v>5.9259518099999999</v>
      </c>
      <c r="AK73" s="115">
        <f t="shared" si="35"/>
        <v>62</v>
      </c>
      <c r="AL73" s="124" t="s">
        <v>76</v>
      </c>
      <c r="AM73" s="121">
        <f t="shared" si="89"/>
        <v>45950</v>
      </c>
      <c r="AO73" s="207">
        <f t="shared" si="115"/>
        <v>45950</v>
      </c>
      <c r="AP73" s="206">
        <f>VLOOKUP($AO73,[2]Plan1!$EW$172:$EZ$293,2)</f>
        <v>7245.38</v>
      </c>
      <c r="AQ73" s="208">
        <f t="shared" si="21"/>
        <v>45889</v>
      </c>
      <c r="AR73" s="206">
        <f>VLOOKUP($AO73,[2]Plan1!$EW$172:$EZ$293,4)</f>
        <v>7245.38</v>
      </c>
      <c r="AS73" s="208">
        <f t="shared" si="22"/>
        <v>45920</v>
      </c>
      <c r="AT73" s="209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44096</v>
      </c>
      <c r="B74" s="103">
        <f t="shared" ref="B74:B137" si="133">(P74+X74)</f>
        <v>999.50157880000006</v>
      </c>
      <c r="C74" s="103">
        <f t="shared" si="24"/>
        <v>966.94463476999999</v>
      </c>
      <c r="D74" s="104">
        <f t="shared" si="11"/>
        <v>810.08299999999997</v>
      </c>
      <c r="E74" s="105">
        <f t="shared" si="109"/>
        <v>832.31299999999999</v>
      </c>
      <c r="F74" s="106">
        <f t="shared" si="110"/>
        <v>44064</v>
      </c>
      <c r="G74" s="107">
        <f t="shared" ref="G74:G137" si="134">(E74/D74)-1</f>
        <v>2.7441632524074722E-2</v>
      </c>
      <c r="H74" s="108">
        <f t="shared" si="26"/>
        <v>44124</v>
      </c>
      <c r="I74" s="108">
        <f t="shared" ref="I74:I137" si="135">IF(A74&gt;I73,H74,I73)</f>
        <v>44124</v>
      </c>
      <c r="J74" s="109">
        <f t="shared" si="14"/>
        <v>20</v>
      </c>
      <c r="K74" s="109">
        <f t="shared" si="129"/>
        <v>1</v>
      </c>
      <c r="L74" s="8">
        <f t="shared" si="15"/>
        <v>1.0013544999999999</v>
      </c>
      <c r="M74" s="110">
        <f t="shared" si="132"/>
        <v>1.02227833</v>
      </c>
      <c r="N74" s="110">
        <f t="shared" si="112"/>
        <v>1.0319375823705874</v>
      </c>
      <c r="O74" s="103">
        <f t="shared" si="113"/>
        <v>1.03333534</v>
      </c>
      <c r="P74" s="103">
        <f t="shared" ref="P74:P137" si="136">TRUNC(C74*O74,8)</f>
        <v>999.17806293000001</v>
      </c>
      <c r="Q74" s="11">
        <f t="shared" si="36"/>
        <v>0</v>
      </c>
      <c r="R74" s="30">
        <f t="shared" si="17"/>
        <v>0</v>
      </c>
      <c r="S74" s="103">
        <f t="shared" ref="S74:S137" si="137">IF(R74&gt;0,TRUNC(R74*P74,8),0)</f>
        <v>0</v>
      </c>
      <c r="T74" s="113">
        <f t="shared" si="18"/>
        <v>8.5000000000000006E-2</v>
      </c>
      <c r="U74" s="111">
        <f t="shared" si="114"/>
        <v>1</v>
      </c>
      <c r="V74" s="111">
        <v>252</v>
      </c>
      <c r="W74" s="110">
        <f t="shared" ref="W74:W137" si="138">ROUND((1+T74)^TRUNC((U74/V74),9),9)</f>
        <v>1.0003237819999999</v>
      </c>
      <c r="X74" s="103">
        <f t="shared" ref="X74:X137" si="139">TRUNC((P74*(W74-1)),8)</f>
        <v>0.32351586999999998</v>
      </c>
      <c r="Y74" s="103">
        <f t="shared" ref="Y74:Y137" si="140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30"/>
        <v>45950</v>
      </c>
      <c r="AE74" s="117">
        <f t="shared" si="85"/>
        <v>221.64897418000035</v>
      </c>
      <c r="AF74" s="119">
        <f t="shared" si="131"/>
        <v>20</v>
      </c>
      <c r="AG74" s="128">
        <f t="shared" si="86"/>
        <v>1.46920385</v>
      </c>
      <c r="AH74" s="127">
        <f t="shared" si="87"/>
        <v>4.5352192599999999</v>
      </c>
      <c r="AI74" s="123">
        <v>2.0050999999999999E-2</v>
      </c>
      <c r="AJ74" s="117">
        <f t="shared" si="88"/>
        <v>6.0044231099999994</v>
      </c>
      <c r="AK74" s="115">
        <f t="shared" si="35"/>
        <v>63</v>
      </c>
      <c r="AL74" s="124" t="s">
        <v>76</v>
      </c>
      <c r="AM74" s="121">
        <f t="shared" si="89"/>
        <v>45982</v>
      </c>
      <c r="AO74" s="207">
        <f t="shared" ref="AO74:AO105" si="141">AJ235</f>
        <v>45982</v>
      </c>
      <c r="AP74" s="206">
        <f>VLOOKUP($AO74,[2]Plan1!$EW$172:$EZ$293,2)</f>
        <v>7245.38</v>
      </c>
      <c r="AQ74" s="208">
        <f t="shared" si="21"/>
        <v>45921</v>
      </c>
      <c r="AR74" s="206">
        <f>VLOOKUP($AO74,[2]Plan1!$EW$172:$EZ$293,4)</f>
        <v>7245.38</v>
      </c>
      <c r="AS74" s="208">
        <f t="shared" si="22"/>
        <v>45951</v>
      </c>
      <c r="AT74" s="209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42">(A74+1)</f>
        <v>44097</v>
      </c>
      <c r="B75" s="103">
        <f t="shared" si="133"/>
        <v>1001.1794805300001</v>
      </c>
      <c r="C75" s="103">
        <f t="shared" si="24"/>
        <v>966.94463476999999</v>
      </c>
      <c r="D75" s="104">
        <f t="shared" ref="D75:D138" si="143">IF(E75=E74,D74,E74)</f>
        <v>810.08299999999997</v>
      </c>
      <c r="E75" s="105">
        <f t="shared" si="109"/>
        <v>832.31299999999999</v>
      </c>
      <c r="F75" s="106">
        <f t="shared" si="110"/>
        <v>44064</v>
      </c>
      <c r="G75" s="107">
        <f t="shared" si="134"/>
        <v>2.7441632524074722E-2</v>
      </c>
      <c r="H75" s="108">
        <f t="shared" si="26"/>
        <v>44124</v>
      </c>
      <c r="I75" s="108">
        <f t="shared" si="135"/>
        <v>44124</v>
      </c>
      <c r="J75" s="109">
        <f t="shared" ref="J75:J138" si="144">IF(I75=I74,J74,NETWORKDAYS(I74,I75,$AD$171:$AD$502)-1)</f>
        <v>20</v>
      </c>
      <c r="K75" s="109">
        <f t="shared" si="129"/>
        <v>2</v>
      </c>
      <c r="L75" s="8">
        <f t="shared" ref="L75:L138" si="145">IF(E75&lt;D75,1,TRUNC((E75/D75)^TRUNC((K75/J75),9),8))</f>
        <v>1.0027108499999999</v>
      </c>
      <c r="M75" s="110">
        <f t="shared" si="132"/>
        <v>1.02227833</v>
      </c>
      <c r="N75" s="110">
        <f t="shared" si="112"/>
        <v>1.0319375823705874</v>
      </c>
      <c r="O75" s="103">
        <f t="shared" si="113"/>
        <v>1.0347350099999999</v>
      </c>
      <c r="P75" s="103">
        <f t="shared" si="136"/>
        <v>1000.53146632</v>
      </c>
      <c r="Q75" s="11">
        <f t="shared" si="36"/>
        <v>0</v>
      </c>
      <c r="R75" s="30">
        <f t="shared" ref="R75:R138" si="146">IF(Q75&gt;0,VLOOKUP($A75,$AD$10:$AI$165,6),0)</f>
        <v>0</v>
      </c>
      <c r="S75" s="103">
        <f t="shared" si="137"/>
        <v>0</v>
      </c>
      <c r="T75" s="113">
        <f t="shared" ref="T75:T138" si="147">(T74)</f>
        <v>8.5000000000000006E-2</v>
      </c>
      <c r="U75" s="111">
        <f t="shared" si="114"/>
        <v>2</v>
      </c>
      <c r="V75" s="111">
        <v>252</v>
      </c>
      <c r="W75" s="110">
        <f t="shared" si="138"/>
        <v>1.00064767</v>
      </c>
      <c r="X75" s="103">
        <f t="shared" si="139"/>
        <v>0.64801421000000003</v>
      </c>
      <c r="Y75" s="103">
        <f t="shared" si="140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si="130"/>
        <v>45982</v>
      </c>
      <c r="AE75" s="117">
        <f t="shared" si="85"/>
        <v>217.43343235000034</v>
      </c>
      <c r="AF75" s="119">
        <f t="shared" si="131"/>
        <v>23</v>
      </c>
      <c r="AG75" s="128">
        <f t="shared" si="86"/>
        <v>1.65651156</v>
      </c>
      <c r="AH75" s="127">
        <f t="shared" si="87"/>
        <v>4.2155418300000003</v>
      </c>
      <c r="AI75" s="123">
        <v>1.9019000000000001E-2</v>
      </c>
      <c r="AJ75" s="117">
        <f t="shared" si="88"/>
        <v>5.8720533900000005</v>
      </c>
      <c r="AK75" s="115">
        <f t="shared" si="35"/>
        <v>64</v>
      </c>
      <c r="AL75" s="124" t="s">
        <v>76</v>
      </c>
      <c r="AM75" s="121">
        <f t="shared" si="89"/>
        <v>46013</v>
      </c>
      <c r="AO75" s="207">
        <f t="shared" si="141"/>
        <v>46013</v>
      </c>
      <c r="AP75" s="206">
        <f>VLOOKUP($AO75,[2]Plan1!$EW$172:$EZ$293,2)</f>
        <v>7245.38</v>
      </c>
      <c r="AQ75" s="208">
        <f t="shared" ref="AQ75:AQ120" si="148">EDATE($AO75,-2)</f>
        <v>45952</v>
      </c>
      <c r="AR75" s="206">
        <f>VLOOKUP($AO75,[2]Plan1!$EW$172:$EZ$293,4)</f>
        <v>7245.38</v>
      </c>
      <c r="AS75" s="208">
        <f t="shared" ref="AS75:AS120" si="149">EDATE($AO75,-1)</f>
        <v>45983</v>
      </c>
      <c r="AT75" s="209">
        <f t="shared" ref="AT75:AT120" si="15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42"/>
        <v>44098</v>
      </c>
      <c r="B76" s="103">
        <f t="shared" si="133"/>
        <v>1002.8601828</v>
      </c>
      <c r="C76" s="103">
        <f t="shared" ref="C76:C139" si="151">TRUNC(IF(Q75&gt;0,VLOOKUP(A75,$AD$12:$AE$165,2),C75),8)</f>
        <v>966.94463476999999</v>
      </c>
      <c r="D76" s="104">
        <f t="shared" si="143"/>
        <v>810.08299999999997</v>
      </c>
      <c r="E76" s="105">
        <f t="shared" si="109"/>
        <v>832.31299999999999</v>
      </c>
      <c r="F76" s="106">
        <f t="shared" si="110"/>
        <v>44064</v>
      </c>
      <c r="G76" s="107">
        <f t="shared" si="134"/>
        <v>2.7441632524074722E-2</v>
      </c>
      <c r="H76" s="108">
        <f t="shared" ref="H76:H139" si="152">IF(DAY(A76)=H$9,VLOOKUP(A76,AH$118:AN$450,4),H75)</f>
        <v>44124</v>
      </c>
      <c r="I76" s="108">
        <f t="shared" si="135"/>
        <v>44124</v>
      </c>
      <c r="J76" s="109">
        <f t="shared" si="144"/>
        <v>20</v>
      </c>
      <c r="K76" s="109">
        <f t="shared" si="129"/>
        <v>3</v>
      </c>
      <c r="L76" s="8">
        <f t="shared" si="145"/>
        <v>1.0040690299999999</v>
      </c>
      <c r="M76" s="110">
        <f t="shared" si="132"/>
        <v>1.02227833</v>
      </c>
      <c r="N76" s="110">
        <f t="shared" si="112"/>
        <v>1.0319375823705874</v>
      </c>
      <c r="O76" s="103">
        <f t="shared" si="113"/>
        <v>1.0361365600000001</v>
      </c>
      <c r="P76" s="103">
        <f t="shared" si="136"/>
        <v>1001.8866875799999</v>
      </c>
      <c r="Q76" s="11">
        <f t="shared" si="36"/>
        <v>0</v>
      </c>
      <c r="R76" s="30">
        <f t="shared" si="146"/>
        <v>0</v>
      </c>
      <c r="S76" s="103">
        <f t="shared" si="137"/>
        <v>0</v>
      </c>
      <c r="T76" s="113">
        <f t="shared" si="147"/>
        <v>8.5000000000000006E-2</v>
      </c>
      <c r="U76" s="111">
        <f t="shared" si="114"/>
        <v>3</v>
      </c>
      <c r="V76" s="111">
        <v>252</v>
      </c>
      <c r="W76" s="110">
        <f t="shared" si="138"/>
        <v>1.000971662</v>
      </c>
      <c r="X76" s="103">
        <f t="shared" si="139"/>
        <v>0.97349521999999999</v>
      </c>
      <c r="Y76" s="103">
        <f t="shared" si="140"/>
        <v>0</v>
      </c>
      <c r="Z76" s="114" t="str">
        <f t="shared" ref="Z76:Z139" si="153">IF($Q75&gt;0,VLOOKUP($A75,$AD$10:$AM$165,9),Z75)</f>
        <v>A+J=</v>
      </c>
      <c r="AA76" s="108">
        <f t="shared" ref="AA76:AA139" si="154">IF($Q75&gt;0,VLOOKUP($A75,$AD$10:$AM$165,10),AA75)</f>
        <v>44124</v>
      </c>
      <c r="AB76" s="4"/>
      <c r="AC76" s="115">
        <f t="shared" ref="AC76:AC120" si="155">AC75+1</f>
        <v>65</v>
      </c>
      <c r="AD76" s="121">
        <f t="shared" ref="AD76:AD107" si="156">VLOOKUP(AC76,$AG$171:$AK$330,4,FALSE)</f>
        <v>46013</v>
      </c>
      <c r="AE76" s="117">
        <f t="shared" si="85"/>
        <v>213.19174096000035</v>
      </c>
      <c r="AF76" s="119">
        <f t="shared" ref="AF76:AF107" si="157">NETWORKDAYS(AD75,AD76,AD$171:AD$502)-1</f>
        <v>21</v>
      </c>
      <c r="AG76" s="128">
        <f t="shared" si="86"/>
        <v>1.4832206299999999</v>
      </c>
      <c r="AH76" s="127">
        <f t="shared" si="87"/>
        <v>4.2416913899999997</v>
      </c>
      <c r="AI76" s="123">
        <v>1.9508000000000001E-2</v>
      </c>
      <c r="AJ76" s="117">
        <f t="shared" si="88"/>
        <v>5.7249120199999997</v>
      </c>
      <c r="AK76" s="115">
        <f t="shared" ref="AK76:AK120" si="158">AK75+1</f>
        <v>65</v>
      </c>
      <c r="AL76" s="124" t="s">
        <v>76</v>
      </c>
      <c r="AM76" s="121">
        <f t="shared" si="89"/>
        <v>46042</v>
      </c>
      <c r="AO76" s="207">
        <f t="shared" si="141"/>
        <v>46042</v>
      </c>
      <c r="AP76" s="206">
        <f>VLOOKUP($AO76,[2]Plan1!$EW$172:$EZ$293,2)</f>
        <v>7245.38</v>
      </c>
      <c r="AQ76" s="208">
        <f t="shared" si="148"/>
        <v>45981</v>
      </c>
      <c r="AR76" s="206">
        <f>VLOOKUP($AO76,[2]Plan1!$EW$172:$EZ$293,4)</f>
        <v>7245.38</v>
      </c>
      <c r="AS76" s="208">
        <f t="shared" si="149"/>
        <v>46011</v>
      </c>
      <c r="AT76" s="209">
        <f t="shared" si="15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42"/>
        <v>44099</v>
      </c>
      <c r="B77" s="103">
        <f t="shared" si="133"/>
        <v>1004.54371781</v>
      </c>
      <c r="C77" s="103">
        <f t="shared" si="151"/>
        <v>966.94463476999999</v>
      </c>
      <c r="D77" s="104">
        <f t="shared" si="143"/>
        <v>810.08299999999997</v>
      </c>
      <c r="E77" s="105">
        <f t="shared" si="109"/>
        <v>832.31299999999999</v>
      </c>
      <c r="F77" s="106">
        <f t="shared" si="110"/>
        <v>44064</v>
      </c>
      <c r="G77" s="107">
        <f t="shared" si="134"/>
        <v>2.7441632524074722E-2</v>
      </c>
      <c r="H77" s="108">
        <f t="shared" si="152"/>
        <v>44124</v>
      </c>
      <c r="I77" s="108">
        <f t="shared" si="135"/>
        <v>44124</v>
      </c>
      <c r="J77" s="109">
        <f t="shared" si="144"/>
        <v>20</v>
      </c>
      <c r="K77" s="109">
        <f t="shared" si="129"/>
        <v>4</v>
      </c>
      <c r="L77" s="8">
        <f t="shared" si="145"/>
        <v>1.00542905</v>
      </c>
      <c r="M77" s="110">
        <f t="shared" si="132"/>
        <v>1.02227833</v>
      </c>
      <c r="N77" s="110">
        <f t="shared" si="112"/>
        <v>1.0319375823705874</v>
      </c>
      <c r="O77" s="103">
        <f t="shared" si="113"/>
        <v>1.03754002</v>
      </c>
      <c r="P77" s="103">
        <f t="shared" si="136"/>
        <v>1003.2437556899999</v>
      </c>
      <c r="Q77" s="11">
        <f t="shared" ref="Q77:Q140" si="159">IF(VLOOKUP(A77,AD$10:AK$165,8)=VLOOKUP(A76,AD$10:AK$165,8),0,VLOOKUP(A77,AD$10:AK$165,8))</f>
        <v>0</v>
      </c>
      <c r="R77" s="30">
        <f t="shared" si="146"/>
        <v>0</v>
      </c>
      <c r="S77" s="103">
        <f t="shared" si="137"/>
        <v>0</v>
      </c>
      <c r="T77" s="113">
        <f t="shared" si="147"/>
        <v>8.5000000000000006E-2</v>
      </c>
      <c r="U77" s="111">
        <f t="shared" si="114"/>
        <v>4</v>
      </c>
      <c r="V77" s="111">
        <v>252</v>
      </c>
      <c r="W77" s="110">
        <f t="shared" si="138"/>
        <v>1.001295759</v>
      </c>
      <c r="X77" s="103">
        <f t="shared" si="139"/>
        <v>1.29996212</v>
      </c>
      <c r="Y77" s="103">
        <f t="shared" si="140"/>
        <v>0</v>
      </c>
      <c r="Z77" s="114" t="str">
        <f t="shared" si="153"/>
        <v>A+J=</v>
      </c>
      <c r="AA77" s="108">
        <f t="shared" si="154"/>
        <v>44124</v>
      </c>
      <c r="AB77" s="4"/>
      <c r="AC77" s="115">
        <f t="shared" si="155"/>
        <v>66</v>
      </c>
      <c r="AD77" s="121">
        <f t="shared" si="156"/>
        <v>46042</v>
      </c>
      <c r="AE77" s="117">
        <f t="shared" si="85"/>
        <v>208.47551327000033</v>
      </c>
      <c r="AF77" s="119">
        <f t="shared" si="157"/>
        <v>19</v>
      </c>
      <c r="AG77" s="128">
        <f t="shared" si="86"/>
        <v>1.3153561499999999</v>
      </c>
      <c r="AH77" s="127">
        <f t="shared" si="87"/>
        <v>4.7162276900000002</v>
      </c>
      <c r="AI77" s="123">
        <v>2.2121999999999999E-2</v>
      </c>
      <c r="AJ77" s="117">
        <f t="shared" si="88"/>
        <v>6.0315838399999997</v>
      </c>
      <c r="AK77" s="115">
        <f t="shared" si="158"/>
        <v>66</v>
      </c>
      <c r="AL77" s="124" t="s">
        <v>76</v>
      </c>
      <c r="AM77" s="121">
        <f t="shared" si="89"/>
        <v>46073</v>
      </c>
      <c r="AO77" s="207">
        <f t="shared" si="141"/>
        <v>46073</v>
      </c>
      <c r="AP77" s="206">
        <f>VLOOKUP($AO77,[2]Plan1!$EW$172:$EZ$293,2)</f>
        <v>7245.38</v>
      </c>
      <c r="AQ77" s="208">
        <f t="shared" si="148"/>
        <v>46011</v>
      </c>
      <c r="AR77" s="206">
        <f>VLOOKUP($AO77,[2]Plan1!$EW$172:$EZ$293,4)</f>
        <v>7245.38</v>
      </c>
      <c r="AS77" s="208">
        <f t="shared" si="149"/>
        <v>46042</v>
      </c>
      <c r="AT77" s="209">
        <f t="shared" si="15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42"/>
        <v>44100</v>
      </c>
      <c r="B78" s="103">
        <f t="shared" si="133"/>
        <v>1006.23006845</v>
      </c>
      <c r="C78" s="103">
        <f t="shared" si="151"/>
        <v>966.94463476999999</v>
      </c>
      <c r="D78" s="104">
        <f t="shared" si="143"/>
        <v>810.08299999999997</v>
      </c>
      <c r="E78" s="105">
        <f t="shared" si="109"/>
        <v>832.31299999999999</v>
      </c>
      <c r="F78" s="106">
        <f t="shared" si="110"/>
        <v>44064</v>
      </c>
      <c r="G78" s="107">
        <f t="shared" si="134"/>
        <v>2.7441632524074722E-2</v>
      </c>
      <c r="H78" s="108">
        <f t="shared" si="152"/>
        <v>44124</v>
      </c>
      <c r="I78" s="108">
        <f t="shared" si="135"/>
        <v>44124</v>
      </c>
      <c r="J78" s="109">
        <f t="shared" si="144"/>
        <v>20</v>
      </c>
      <c r="K78" s="109">
        <f t="shared" si="129"/>
        <v>5</v>
      </c>
      <c r="L78" s="8">
        <f t="shared" si="145"/>
        <v>1.0067909100000001</v>
      </c>
      <c r="M78" s="110">
        <f t="shared" si="132"/>
        <v>1.02227833</v>
      </c>
      <c r="N78" s="110">
        <f t="shared" si="112"/>
        <v>1.0319375823705874</v>
      </c>
      <c r="O78" s="103">
        <f t="shared" si="113"/>
        <v>1.03894537</v>
      </c>
      <c r="P78" s="103">
        <f t="shared" si="136"/>
        <v>1004.60265134</v>
      </c>
      <c r="Q78" s="11">
        <f t="shared" si="159"/>
        <v>0</v>
      </c>
      <c r="R78" s="30">
        <f t="shared" si="146"/>
        <v>0</v>
      </c>
      <c r="S78" s="103">
        <f t="shared" si="137"/>
        <v>0</v>
      </c>
      <c r="T78" s="113">
        <f t="shared" si="147"/>
        <v>8.5000000000000006E-2</v>
      </c>
      <c r="U78" s="111">
        <f t="shared" si="114"/>
        <v>5</v>
      </c>
      <c r="V78" s="111">
        <v>252</v>
      </c>
      <c r="W78" s="110">
        <f t="shared" si="138"/>
        <v>1.0016199610000001</v>
      </c>
      <c r="X78" s="103">
        <f t="shared" si="139"/>
        <v>1.6274171099999999</v>
      </c>
      <c r="Y78" s="103">
        <f t="shared" si="140"/>
        <v>0</v>
      </c>
      <c r="Z78" s="114" t="str">
        <f t="shared" si="153"/>
        <v>A+J=</v>
      </c>
      <c r="AA78" s="108">
        <f t="shared" si="154"/>
        <v>44124</v>
      </c>
      <c r="AB78" s="4"/>
      <c r="AC78" s="115">
        <f t="shared" si="155"/>
        <v>67</v>
      </c>
      <c r="AD78" s="121">
        <f t="shared" si="156"/>
        <v>46073</v>
      </c>
      <c r="AE78" s="117">
        <f t="shared" si="85"/>
        <v>204.03915435000033</v>
      </c>
      <c r="AF78" s="119">
        <f t="shared" si="157"/>
        <v>21</v>
      </c>
      <c r="AG78" s="128">
        <f t="shared" si="86"/>
        <v>1.4221142499999999</v>
      </c>
      <c r="AH78" s="127">
        <f t="shared" si="87"/>
        <v>4.43635892</v>
      </c>
      <c r="AI78" s="123">
        <v>2.128E-2</v>
      </c>
      <c r="AJ78" s="117">
        <f t="shared" si="88"/>
        <v>5.8584731699999999</v>
      </c>
      <c r="AK78" s="115">
        <f t="shared" si="158"/>
        <v>67</v>
      </c>
      <c r="AL78" s="124" t="s">
        <v>76</v>
      </c>
      <c r="AM78" s="121">
        <f t="shared" si="89"/>
        <v>46101</v>
      </c>
      <c r="AO78" s="207">
        <f t="shared" si="141"/>
        <v>46101</v>
      </c>
      <c r="AP78" s="206">
        <f>VLOOKUP($AO78,[2]Plan1!$EW$172:$EZ$293,2)</f>
        <v>7245.38</v>
      </c>
      <c r="AQ78" s="208">
        <f t="shared" si="148"/>
        <v>46042</v>
      </c>
      <c r="AR78" s="206">
        <f>VLOOKUP($AO78,[2]Plan1!$EW$172:$EZ$293,4)</f>
        <v>7245.38</v>
      </c>
      <c r="AS78" s="208">
        <f t="shared" si="149"/>
        <v>46073</v>
      </c>
      <c r="AT78" s="209">
        <f t="shared" si="15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42"/>
        <v>44101</v>
      </c>
      <c r="B79" s="103">
        <f t="shared" si="133"/>
        <v>1006.23006845</v>
      </c>
      <c r="C79" s="103">
        <f t="shared" si="151"/>
        <v>966.94463476999999</v>
      </c>
      <c r="D79" s="104">
        <f t="shared" si="143"/>
        <v>810.08299999999997</v>
      </c>
      <c r="E79" s="105">
        <f t="shared" si="109"/>
        <v>832.31299999999999</v>
      </c>
      <c r="F79" s="106">
        <f t="shared" si="110"/>
        <v>44064</v>
      </c>
      <c r="G79" s="107">
        <f t="shared" si="134"/>
        <v>2.7441632524074722E-2</v>
      </c>
      <c r="H79" s="108">
        <f t="shared" si="152"/>
        <v>44124</v>
      </c>
      <c r="I79" s="108">
        <f t="shared" si="135"/>
        <v>44124</v>
      </c>
      <c r="J79" s="109">
        <f t="shared" si="144"/>
        <v>20</v>
      </c>
      <c r="K79" s="109">
        <f t="shared" si="129"/>
        <v>5</v>
      </c>
      <c r="L79" s="8">
        <f t="shared" si="145"/>
        <v>1.0067909100000001</v>
      </c>
      <c r="M79" s="110">
        <f t="shared" si="132"/>
        <v>1.02227833</v>
      </c>
      <c r="N79" s="110">
        <f t="shared" si="112"/>
        <v>1.0319375823705874</v>
      </c>
      <c r="O79" s="103">
        <f t="shared" si="113"/>
        <v>1.03894537</v>
      </c>
      <c r="P79" s="103">
        <f t="shared" si="136"/>
        <v>1004.60265134</v>
      </c>
      <c r="Q79" s="11">
        <f t="shared" si="159"/>
        <v>0</v>
      </c>
      <c r="R79" s="30">
        <f t="shared" si="146"/>
        <v>0</v>
      </c>
      <c r="S79" s="103">
        <f t="shared" si="137"/>
        <v>0</v>
      </c>
      <c r="T79" s="113">
        <f t="shared" si="147"/>
        <v>8.5000000000000006E-2</v>
      </c>
      <c r="U79" s="111">
        <f t="shared" si="114"/>
        <v>5</v>
      </c>
      <c r="V79" s="111">
        <v>252</v>
      </c>
      <c r="W79" s="110">
        <f t="shared" si="138"/>
        <v>1.0016199610000001</v>
      </c>
      <c r="X79" s="103">
        <f t="shared" si="139"/>
        <v>1.6274171099999999</v>
      </c>
      <c r="Y79" s="103">
        <f t="shared" si="140"/>
        <v>0</v>
      </c>
      <c r="Z79" s="114" t="str">
        <f t="shared" si="153"/>
        <v>A+J=</v>
      </c>
      <c r="AA79" s="108">
        <f t="shared" si="154"/>
        <v>44124</v>
      </c>
      <c r="AB79" s="4"/>
      <c r="AC79" s="115">
        <f t="shared" si="155"/>
        <v>68</v>
      </c>
      <c r="AD79" s="121">
        <f t="shared" si="156"/>
        <v>46101</v>
      </c>
      <c r="AE79" s="117">
        <f t="shared" si="85"/>
        <v>199.59008059000033</v>
      </c>
      <c r="AF79" s="119">
        <f t="shared" si="157"/>
        <v>20</v>
      </c>
      <c r="AG79" s="128">
        <f t="shared" si="86"/>
        <v>1.3253583600000001</v>
      </c>
      <c r="AH79" s="127">
        <f t="shared" si="87"/>
        <v>4.4490737600000001</v>
      </c>
      <c r="AI79" s="123">
        <v>2.1805000000000001E-2</v>
      </c>
      <c r="AJ79" s="117">
        <f t="shared" si="88"/>
        <v>5.7744321200000002</v>
      </c>
      <c r="AK79" s="115">
        <f t="shared" si="158"/>
        <v>68</v>
      </c>
      <c r="AL79" s="124" t="s">
        <v>76</v>
      </c>
      <c r="AM79" s="121">
        <f t="shared" si="89"/>
        <v>46132</v>
      </c>
      <c r="AO79" s="207">
        <f t="shared" si="141"/>
        <v>46132</v>
      </c>
      <c r="AP79" s="206">
        <f>VLOOKUP($AO79,[2]Plan1!$EW$172:$EZ$293,2)</f>
        <v>7245.38</v>
      </c>
      <c r="AQ79" s="208">
        <f t="shared" si="148"/>
        <v>46073</v>
      </c>
      <c r="AR79" s="206">
        <f>VLOOKUP($AO79,[2]Plan1!$EW$172:$EZ$293,4)</f>
        <v>7245.38</v>
      </c>
      <c r="AS79" s="208">
        <f t="shared" si="149"/>
        <v>46101</v>
      </c>
      <c r="AT79" s="209">
        <f t="shared" si="15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42"/>
        <v>44102</v>
      </c>
      <c r="B80" s="103">
        <f t="shared" si="133"/>
        <v>1006.23006845</v>
      </c>
      <c r="C80" s="103">
        <f t="shared" si="151"/>
        <v>966.94463476999999</v>
      </c>
      <c r="D80" s="104">
        <f t="shared" si="143"/>
        <v>810.08299999999997</v>
      </c>
      <c r="E80" s="105">
        <f t="shared" si="109"/>
        <v>832.31299999999999</v>
      </c>
      <c r="F80" s="106">
        <f t="shared" si="110"/>
        <v>44064</v>
      </c>
      <c r="G80" s="107">
        <f t="shared" si="134"/>
        <v>2.7441632524074722E-2</v>
      </c>
      <c r="H80" s="108">
        <f t="shared" si="152"/>
        <v>44124</v>
      </c>
      <c r="I80" s="108">
        <f t="shared" si="135"/>
        <v>44124</v>
      </c>
      <c r="J80" s="109">
        <f t="shared" si="144"/>
        <v>20</v>
      </c>
      <c r="K80" s="109">
        <f t="shared" si="129"/>
        <v>5</v>
      </c>
      <c r="L80" s="8">
        <f t="shared" si="145"/>
        <v>1.0067909100000001</v>
      </c>
      <c r="M80" s="110">
        <f t="shared" si="132"/>
        <v>1.02227833</v>
      </c>
      <c r="N80" s="110">
        <f t="shared" si="112"/>
        <v>1.0319375823705874</v>
      </c>
      <c r="O80" s="103">
        <f t="shared" si="113"/>
        <v>1.03894537</v>
      </c>
      <c r="P80" s="103">
        <f t="shared" si="136"/>
        <v>1004.60265134</v>
      </c>
      <c r="Q80" s="11">
        <f t="shared" si="159"/>
        <v>0</v>
      </c>
      <c r="R80" s="30">
        <f t="shared" si="146"/>
        <v>0</v>
      </c>
      <c r="S80" s="103">
        <f t="shared" si="137"/>
        <v>0</v>
      </c>
      <c r="T80" s="113">
        <f t="shared" si="147"/>
        <v>8.5000000000000006E-2</v>
      </c>
      <c r="U80" s="111">
        <f t="shared" si="114"/>
        <v>5</v>
      </c>
      <c r="V80" s="111">
        <v>252</v>
      </c>
      <c r="W80" s="110">
        <f t="shared" si="138"/>
        <v>1.0016199610000001</v>
      </c>
      <c r="X80" s="103">
        <f t="shared" si="139"/>
        <v>1.6274171099999999</v>
      </c>
      <c r="Y80" s="103">
        <f t="shared" si="140"/>
        <v>0</v>
      </c>
      <c r="Z80" s="114" t="str">
        <f t="shared" si="153"/>
        <v>A+J=</v>
      </c>
      <c r="AA80" s="108">
        <f t="shared" si="154"/>
        <v>44124</v>
      </c>
      <c r="AB80" s="4"/>
      <c r="AC80" s="115">
        <f t="shared" si="155"/>
        <v>69</v>
      </c>
      <c r="AD80" s="121">
        <f t="shared" si="156"/>
        <v>46132</v>
      </c>
      <c r="AE80" s="117">
        <f t="shared" si="85"/>
        <v>195.11207755000032</v>
      </c>
      <c r="AF80" s="119">
        <f t="shared" si="157"/>
        <v>20</v>
      </c>
      <c r="AG80" s="128">
        <f t="shared" si="86"/>
        <v>1.2964589200000001</v>
      </c>
      <c r="AH80" s="127">
        <f t="shared" si="87"/>
        <v>4.4780030399999999</v>
      </c>
      <c r="AI80" s="123">
        <v>2.2436000000000001E-2</v>
      </c>
      <c r="AJ80" s="117">
        <f t="shared" si="88"/>
        <v>5.77446196</v>
      </c>
      <c r="AK80" s="115">
        <f t="shared" si="158"/>
        <v>69</v>
      </c>
      <c r="AL80" s="124" t="s">
        <v>76</v>
      </c>
      <c r="AM80" s="121">
        <f t="shared" si="89"/>
        <v>46162</v>
      </c>
      <c r="AO80" s="207">
        <f t="shared" si="141"/>
        <v>46162</v>
      </c>
      <c r="AP80" s="206">
        <f>VLOOKUP($AO80,[2]Plan1!$EW$172:$EZ$293,2)</f>
        <v>7245.38</v>
      </c>
      <c r="AQ80" s="208">
        <f t="shared" si="148"/>
        <v>46101</v>
      </c>
      <c r="AR80" s="206">
        <f>VLOOKUP($AO80,[2]Plan1!$EW$172:$EZ$293,4)</f>
        <v>7245.38</v>
      </c>
      <c r="AS80" s="208">
        <f t="shared" si="149"/>
        <v>46132</v>
      </c>
      <c r="AT80" s="209">
        <f t="shared" si="15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42"/>
        <v>44103</v>
      </c>
      <c r="B81" s="103">
        <f t="shared" si="133"/>
        <v>1007.9192659600001</v>
      </c>
      <c r="C81" s="103">
        <f t="shared" si="151"/>
        <v>966.94463476999999</v>
      </c>
      <c r="D81" s="104">
        <f t="shared" si="143"/>
        <v>810.08299999999997</v>
      </c>
      <c r="E81" s="105">
        <f t="shared" si="109"/>
        <v>832.31299999999999</v>
      </c>
      <c r="F81" s="106">
        <f t="shared" si="110"/>
        <v>44064</v>
      </c>
      <c r="G81" s="107">
        <f t="shared" si="134"/>
        <v>2.7441632524074722E-2</v>
      </c>
      <c r="H81" s="108">
        <f t="shared" si="152"/>
        <v>44124</v>
      </c>
      <c r="I81" s="108">
        <f t="shared" si="135"/>
        <v>44124</v>
      </c>
      <c r="J81" s="109">
        <f t="shared" si="144"/>
        <v>20</v>
      </c>
      <c r="K81" s="109">
        <f t="shared" si="129"/>
        <v>6</v>
      </c>
      <c r="L81" s="8">
        <f t="shared" si="145"/>
        <v>1.00815462</v>
      </c>
      <c r="M81" s="110">
        <f t="shared" si="132"/>
        <v>1.02227833</v>
      </c>
      <c r="N81" s="110">
        <f t="shared" si="112"/>
        <v>1.0319375823705874</v>
      </c>
      <c r="O81" s="103">
        <f t="shared" si="113"/>
        <v>1.0403526400000001</v>
      </c>
      <c r="P81" s="103">
        <f t="shared" si="136"/>
        <v>1005.96340351</v>
      </c>
      <c r="Q81" s="11">
        <f t="shared" si="159"/>
        <v>0</v>
      </c>
      <c r="R81" s="30">
        <f t="shared" si="146"/>
        <v>0</v>
      </c>
      <c r="S81" s="103">
        <f t="shared" si="137"/>
        <v>0</v>
      </c>
      <c r="T81" s="113">
        <f t="shared" si="147"/>
        <v>8.5000000000000006E-2</v>
      </c>
      <c r="U81" s="111">
        <f t="shared" si="114"/>
        <v>6</v>
      </c>
      <c r="V81" s="111">
        <v>252</v>
      </c>
      <c r="W81" s="110">
        <f t="shared" si="138"/>
        <v>1.0019442679999999</v>
      </c>
      <c r="X81" s="103">
        <f t="shared" si="139"/>
        <v>1.9558624499999999</v>
      </c>
      <c r="Y81" s="103">
        <f t="shared" si="140"/>
        <v>0</v>
      </c>
      <c r="Z81" s="114" t="str">
        <f t="shared" si="153"/>
        <v>A+J=</v>
      </c>
      <c r="AA81" s="108">
        <f t="shared" si="154"/>
        <v>44124</v>
      </c>
      <c r="AB81" s="4"/>
      <c r="AC81" s="115">
        <f t="shared" si="155"/>
        <v>70</v>
      </c>
      <c r="AD81" s="121">
        <f t="shared" si="156"/>
        <v>46162</v>
      </c>
      <c r="AE81" s="117">
        <f t="shared" si="85"/>
        <v>190.02765193000033</v>
      </c>
      <c r="AF81" s="119">
        <f t="shared" si="157"/>
        <v>20</v>
      </c>
      <c r="AG81" s="128">
        <f t="shared" si="86"/>
        <v>1.2673715699999999</v>
      </c>
      <c r="AH81" s="127">
        <f t="shared" si="87"/>
        <v>5.0844256200000002</v>
      </c>
      <c r="AI81" s="123">
        <v>2.6058999999999999E-2</v>
      </c>
      <c r="AJ81" s="117">
        <f t="shared" si="88"/>
        <v>6.3517971900000001</v>
      </c>
      <c r="AK81" s="115">
        <f t="shared" si="158"/>
        <v>70</v>
      </c>
      <c r="AL81" s="124" t="s">
        <v>76</v>
      </c>
      <c r="AM81" s="121">
        <f t="shared" si="89"/>
        <v>46195</v>
      </c>
      <c r="AO81" s="207">
        <f t="shared" si="141"/>
        <v>46195</v>
      </c>
      <c r="AP81" s="206">
        <f>VLOOKUP($AO81,[2]Plan1!$EW$172:$EZ$293,2)</f>
        <v>7245.38</v>
      </c>
      <c r="AQ81" s="208">
        <f t="shared" si="148"/>
        <v>46134</v>
      </c>
      <c r="AR81" s="206">
        <f>VLOOKUP($AO81,[2]Plan1!$EW$172:$EZ$293,4)</f>
        <v>7245.38</v>
      </c>
      <c r="AS81" s="208">
        <f t="shared" si="149"/>
        <v>46164</v>
      </c>
      <c r="AT81" s="209">
        <f t="shared" si="15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42"/>
        <v>44104</v>
      </c>
      <c r="B82" s="103">
        <f t="shared" si="133"/>
        <v>1009.61129321</v>
      </c>
      <c r="C82" s="103">
        <f t="shared" si="151"/>
        <v>966.94463476999999</v>
      </c>
      <c r="D82" s="104">
        <f t="shared" si="143"/>
        <v>810.08299999999997</v>
      </c>
      <c r="E82" s="105">
        <f t="shared" si="109"/>
        <v>832.31299999999999</v>
      </c>
      <c r="F82" s="106">
        <f t="shared" si="110"/>
        <v>44064</v>
      </c>
      <c r="G82" s="107">
        <f t="shared" si="134"/>
        <v>2.7441632524074722E-2</v>
      </c>
      <c r="H82" s="108">
        <f t="shared" si="152"/>
        <v>44124</v>
      </c>
      <c r="I82" s="108">
        <f t="shared" si="135"/>
        <v>44124</v>
      </c>
      <c r="J82" s="109">
        <f t="shared" si="144"/>
        <v>20</v>
      </c>
      <c r="K82" s="109">
        <f t="shared" si="129"/>
        <v>7</v>
      </c>
      <c r="L82" s="8">
        <f t="shared" si="145"/>
        <v>1.00952018</v>
      </c>
      <c r="M82" s="110">
        <f t="shared" si="132"/>
        <v>1.02227833</v>
      </c>
      <c r="N82" s="110">
        <f t="shared" si="112"/>
        <v>1.0319375823705874</v>
      </c>
      <c r="O82" s="103">
        <f t="shared" si="113"/>
        <v>1.0417618099999999</v>
      </c>
      <c r="P82" s="103">
        <f t="shared" si="136"/>
        <v>1007.3259928799999</v>
      </c>
      <c r="Q82" s="11">
        <f t="shared" si="159"/>
        <v>0</v>
      </c>
      <c r="R82" s="30">
        <f t="shared" si="146"/>
        <v>0</v>
      </c>
      <c r="S82" s="103">
        <f t="shared" si="137"/>
        <v>0</v>
      </c>
      <c r="T82" s="113">
        <f t="shared" si="147"/>
        <v>8.5000000000000006E-2</v>
      </c>
      <c r="U82" s="111">
        <f t="shared" si="114"/>
        <v>7</v>
      </c>
      <c r="V82" s="111">
        <v>252</v>
      </c>
      <c r="W82" s="110">
        <f t="shared" si="138"/>
        <v>1.00226868</v>
      </c>
      <c r="X82" s="103">
        <f t="shared" si="139"/>
        <v>2.2853003300000001</v>
      </c>
      <c r="Y82" s="103">
        <f t="shared" si="140"/>
        <v>0</v>
      </c>
      <c r="Z82" s="114" t="str">
        <f t="shared" si="153"/>
        <v>A+J=</v>
      </c>
      <c r="AA82" s="108">
        <f t="shared" si="154"/>
        <v>44124</v>
      </c>
      <c r="AB82" s="4"/>
      <c r="AC82" s="115">
        <f t="shared" si="155"/>
        <v>71</v>
      </c>
      <c r="AD82" s="121">
        <f t="shared" si="156"/>
        <v>46195</v>
      </c>
      <c r="AE82" s="117">
        <f t="shared" si="85"/>
        <v>185.18137673000032</v>
      </c>
      <c r="AF82" s="119">
        <f t="shared" si="157"/>
        <v>22</v>
      </c>
      <c r="AG82" s="128">
        <f t="shared" si="86"/>
        <v>1.3582197899999999</v>
      </c>
      <c r="AH82" s="127">
        <f t="shared" si="87"/>
        <v>4.8462752</v>
      </c>
      <c r="AI82" s="123">
        <v>2.5503000000000001E-2</v>
      </c>
      <c r="AJ82" s="117">
        <f t="shared" si="88"/>
        <v>6.2044949899999997</v>
      </c>
      <c r="AK82" s="115">
        <f t="shared" si="158"/>
        <v>71</v>
      </c>
      <c r="AL82" s="124" t="s">
        <v>76</v>
      </c>
      <c r="AM82" s="121">
        <f t="shared" si="89"/>
        <v>46223</v>
      </c>
      <c r="AO82" s="207">
        <f t="shared" si="141"/>
        <v>46223</v>
      </c>
      <c r="AP82" s="206">
        <f>VLOOKUP($AO82,[2]Plan1!$EW$172:$EZ$293,2)</f>
        <v>7245.38</v>
      </c>
      <c r="AQ82" s="208">
        <f t="shared" si="148"/>
        <v>46162</v>
      </c>
      <c r="AR82" s="206">
        <f>VLOOKUP($AO82,[2]Plan1!$EW$172:$EZ$293,4)</f>
        <v>7245.38</v>
      </c>
      <c r="AS82" s="208">
        <f t="shared" si="149"/>
        <v>46193</v>
      </c>
      <c r="AT82" s="209">
        <f t="shared" si="15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42"/>
        <v>44105</v>
      </c>
      <c r="B83" s="103">
        <f t="shared" si="133"/>
        <v>1011.30615241</v>
      </c>
      <c r="C83" s="103">
        <f t="shared" si="151"/>
        <v>966.94463476999999</v>
      </c>
      <c r="D83" s="104">
        <f t="shared" si="143"/>
        <v>810.08299999999997</v>
      </c>
      <c r="E83" s="105">
        <f t="shared" si="109"/>
        <v>832.31299999999999</v>
      </c>
      <c r="F83" s="106">
        <f t="shared" si="110"/>
        <v>44064</v>
      </c>
      <c r="G83" s="107">
        <f t="shared" si="134"/>
        <v>2.7441632524074722E-2</v>
      </c>
      <c r="H83" s="108">
        <f t="shared" si="152"/>
        <v>44124</v>
      </c>
      <c r="I83" s="108">
        <f t="shared" si="135"/>
        <v>44124</v>
      </c>
      <c r="J83" s="109">
        <f t="shared" si="144"/>
        <v>20</v>
      </c>
      <c r="K83" s="109">
        <f t="shared" si="129"/>
        <v>8</v>
      </c>
      <c r="L83" s="8">
        <f t="shared" si="145"/>
        <v>1.0108875799999999</v>
      </c>
      <c r="M83" s="110">
        <f t="shared" si="132"/>
        <v>1.02227833</v>
      </c>
      <c r="N83" s="110">
        <f t="shared" si="112"/>
        <v>1.0319375823705874</v>
      </c>
      <c r="O83" s="103">
        <f t="shared" si="113"/>
        <v>1.04317288</v>
      </c>
      <c r="P83" s="103">
        <f t="shared" si="136"/>
        <v>1008.69041945</v>
      </c>
      <c r="Q83" s="11">
        <f t="shared" si="159"/>
        <v>0</v>
      </c>
      <c r="R83" s="30">
        <f t="shared" si="146"/>
        <v>0</v>
      </c>
      <c r="S83" s="103">
        <f t="shared" si="137"/>
        <v>0</v>
      </c>
      <c r="T83" s="113">
        <f t="shared" si="147"/>
        <v>8.5000000000000006E-2</v>
      </c>
      <c r="U83" s="111">
        <f t="shared" si="114"/>
        <v>8</v>
      </c>
      <c r="V83" s="111">
        <v>252</v>
      </c>
      <c r="W83" s="110">
        <f t="shared" si="138"/>
        <v>1.0025931969999999</v>
      </c>
      <c r="X83" s="103">
        <f t="shared" si="139"/>
        <v>2.6157329599999999</v>
      </c>
      <c r="Y83" s="103">
        <f t="shared" si="140"/>
        <v>0</v>
      </c>
      <c r="Z83" s="114" t="str">
        <f t="shared" si="153"/>
        <v>A+J=</v>
      </c>
      <c r="AA83" s="108">
        <f t="shared" si="154"/>
        <v>44124</v>
      </c>
      <c r="AB83" s="4"/>
      <c r="AC83" s="115">
        <f t="shared" si="155"/>
        <v>72</v>
      </c>
      <c r="AD83" s="121">
        <f t="shared" si="156"/>
        <v>46223</v>
      </c>
      <c r="AE83" s="117">
        <f t="shared" si="85"/>
        <v>180.42665971000034</v>
      </c>
      <c r="AF83" s="119">
        <f t="shared" si="157"/>
        <v>20</v>
      </c>
      <c r="AG83" s="128">
        <f t="shared" si="86"/>
        <v>1.20286563</v>
      </c>
      <c r="AH83" s="127">
        <f t="shared" si="87"/>
        <v>4.7547170200000002</v>
      </c>
      <c r="AI83" s="123">
        <v>2.5676000000000001E-2</v>
      </c>
      <c r="AJ83" s="117">
        <f t="shared" si="88"/>
        <v>5.95758265</v>
      </c>
      <c r="AK83" s="115">
        <f t="shared" si="158"/>
        <v>72</v>
      </c>
      <c r="AL83" s="124" t="s">
        <v>76</v>
      </c>
      <c r="AM83" s="121">
        <f t="shared" si="89"/>
        <v>46254</v>
      </c>
      <c r="AO83" s="207">
        <f t="shared" si="141"/>
        <v>46254</v>
      </c>
      <c r="AP83" s="206">
        <f>VLOOKUP($AO83,[2]Plan1!$EW$172:$EZ$293,2)</f>
        <v>7245.38</v>
      </c>
      <c r="AQ83" s="208">
        <f t="shared" si="148"/>
        <v>46193</v>
      </c>
      <c r="AR83" s="206">
        <f>VLOOKUP($AO83,[2]Plan1!$EW$172:$EZ$293,4)</f>
        <v>7245.38</v>
      </c>
      <c r="AS83" s="208">
        <f t="shared" si="149"/>
        <v>46223</v>
      </c>
      <c r="AT83" s="209">
        <f t="shared" si="15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42"/>
        <v>44106</v>
      </c>
      <c r="B84" s="103">
        <f t="shared" si="133"/>
        <v>1013.0038651799999</v>
      </c>
      <c r="C84" s="103">
        <f t="shared" si="151"/>
        <v>966.94463476999999</v>
      </c>
      <c r="D84" s="104">
        <f t="shared" si="143"/>
        <v>810.08299999999997</v>
      </c>
      <c r="E84" s="105">
        <f t="shared" si="109"/>
        <v>832.31299999999999</v>
      </c>
      <c r="F84" s="106">
        <f t="shared" si="110"/>
        <v>44064</v>
      </c>
      <c r="G84" s="107">
        <f t="shared" si="134"/>
        <v>2.7441632524074722E-2</v>
      </c>
      <c r="H84" s="108">
        <f t="shared" si="152"/>
        <v>44124</v>
      </c>
      <c r="I84" s="108">
        <f t="shared" si="135"/>
        <v>44124</v>
      </c>
      <c r="J84" s="109">
        <f t="shared" si="144"/>
        <v>20</v>
      </c>
      <c r="K84" s="109">
        <f t="shared" si="129"/>
        <v>9</v>
      </c>
      <c r="L84" s="8">
        <f t="shared" si="145"/>
        <v>1.01225684</v>
      </c>
      <c r="M84" s="110">
        <f t="shared" si="132"/>
        <v>1.02227833</v>
      </c>
      <c r="N84" s="110">
        <f t="shared" si="112"/>
        <v>1.0319375823705874</v>
      </c>
      <c r="O84" s="103">
        <f t="shared" si="113"/>
        <v>1.0445858699999999</v>
      </c>
      <c r="P84" s="103">
        <f t="shared" si="136"/>
        <v>1010.05670255</v>
      </c>
      <c r="Q84" s="11">
        <f t="shared" si="159"/>
        <v>0</v>
      </c>
      <c r="R84" s="30">
        <f t="shared" si="146"/>
        <v>0</v>
      </c>
      <c r="S84" s="103">
        <f t="shared" si="137"/>
        <v>0</v>
      </c>
      <c r="T84" s="113">
        <f t="shared" si="147"/>
        <v>8.5000000000000006E-2</v>
      </c>
      <c r="U84" s="111">
        <f t="shared" si="114"/>
        <v>9</v>
      </c>
      <c r="V84" s="111">
        <v>252</v>
      </c>
      <c r="W84" s="110">
        <f t="shared" si="138"/>
        <v>1.0029178190000001</v>
      </c>
      <c r="X84" s="103">
        <f t="shared" si="139"/>
        <v>2.9471626299999998</v>
      </c>
      <c r="Y84" s="103">
        <f t="shared" si="140"/>
        <v>0</v>
      </c>
      <c r="Z84" s="114" t="str">
        <f t="shared" si="153"/>
        <v>A+J=</v>
      </c>
      <c r="AA84" s="108">
        <f t="shared" si="154"/>
        <v>44124</v>
      </c>
      <c r="AB84" s="4"/>
      <c r="AC84" s="115">
        <f t="shared" si="155"/>
        <v>73</v>
      </c>
      <c r="AD84" s="121">
        <f t="shared" si="156"/>
        <v>46254</v>
      </c>
      <c r="AE84" s="117">
        <f t="shared" si="85"/>
        <v>176.08920282000034</v>
      </c>
      <c r="AF84" s="119">
        <f t="shared" si="157"/>
        <v>23</v>
      </c>
      <c r="AG84" s="128">
        <f t="shared" si="86"/>
        <v>1.34843325</v>
      </c>
      <c r="AH84" s="127">
        <f t="shared" si="87"/>
        <v>4.3374568900000003</v>
      </c>
      <c r="AI84" s="123">
        <v>2.4039999999999999E-2</v>
      </c>
      <c r="AJ84" s="117">
        <f t="shared" si="88"/>
        <v>5.6858901400000006</v>
      </c>
      <c r="AK84" s="115">
        <f t="shared" si="158"/>
        <v>73</v>
      </c>
      <c r="AL84" s="124" t="s">
        <v>76</v>
      </c>
      <c r="AM84" s="121">
        <f t="shared" si="89"/>
        <v>46286</v>
      </c>
      <c r="AO84" s="207">
        <f t="shared" si="141"/>
        <v>46286</v>
      </c>
      <c r="AP84" s="206">
        <f>VLOOKUP($AO84,[2]Plan1!$EW$172:$EZ$293,2)</f>
        <v>7245.38</v>
      </c>
      <c r="AQ84" s="208">
        <f t="shared" si="148"/>
        <v>46224</v>
      </c>
      <c r="AR84" s="206">
        <f>VLOOKUP($AO84,[2]Plan1!$EW$172:$EZ$293,4)</f>
        <v>7245.38</v>
      </c>
      <c r="AS84" s="208">
        <f t="shared" si="149"/>
        <v>46255</v>
      </c>
      <c r="AT84" s="209">
        <f t="shared" si="15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42"/>
        <v>44107</v>
      </c>
      <c r="B85" s="103">
        <f t="shared" si="133"/>
        <v>1014.7044250599999</v>
      </c>
      <c r="C85" s="103">
        <f t="shared" si="151"/>
        <v>966.94463476999999</v>
      </c>
      <c r="D85" s="104">
        <f t="shared" si="143"/>
        <v>810.08299999999997</v>
      </c>
      <c r="E85" s="105">
        <f t="shared" si="109"/>
        <v>832.31299999999999</v>
      </c>
      <c r="F85" s="106">
        <f t="shared" si="110"/>
        <v>44064</v>
      </c>
      <c r="G85" s="107">
        <f t="shared" si="134"/>
        <v>2.7441632524074722E-2</v>
      </c>
      <c r="H85" s="108">
        <f t="shared" si="152"/>
        <v>44124</v>
      </c>
      <c r="I85" s="108">
        <f t="shared" si="135"/>
        <v>44124</v>
      </c>
      <c r="J85" s="109">
        <f t="shared" si="144"/>
        <v>20</v>
      </c>
      <c r="K85" s="109">
        <f t="shared" si="129"/>
        <v>10</v>
      </c>
      <c r="L85" s="8">
        <f t="shared" si="145"/>
        <v>1.0136279500000001</v>
      </c>
      <c r="M85" s="110">
        <f t="shared" si="132"/>
        <v>1.02227833</v>
      </c>
      <c r="N85" s="110">
        <f t="shared" si="112"/>
        <v>1.0319375823705874</v>
      </c>
      <c r="O85" s="103">
        <f t="shared" si="113"/>
        <v>1.04600077</v>
      </c>
      <c r="P85" s="103">
        <f t="shared" si="136"/>
        <v>1011.42483251</v>
      </c>
      <c r="Q85" s="11">
        <f t="shared" si="159"/>
        <v>0</v>
      </c>
      <c r="R85" s="30">
        <f t="shared" si="146"/>
        <v>0</v>
      </c>
      <c r="S85" s="103">
        <f t="shared" si="137"/>
        <v>0</v>
      </c>
      <c r="T85" s="113">
        <f t="shared" si="147"/>
        <v>8.5000000000000006E-2</v>
      </c>
      <c r="U85" s="111">
        <f t="shared" si="114"/>
        <v>10</v>
      </c>
      <c r="V85" s="111">
        <v>252</v>
      </c>
      <c r="W85" s="110">
        <f t="shared" si="138"/>
        <v>1.0032425469999999</v>
      </c>
      <c r="X85" s="103">
        <f t="shared" si="139"/>
        <v>3.2795925499999998</v>
      </c>
      <c r="Y85" s="103">
        <f t="shared" si="140"/>
        <v>0</v>
      </c>
      <c r="Z85" s="114" t="str">
        <f t="shared" si="153"/>
        <v>A+J=</v>
      </c>
      <c r="AA85" s="108">
        <f t="shared" si="154"/>
        <v>44124</v>
      </c>
      <c r="AB85" s="4"/>
      <c r="AC85" s="115">
        <f t="shared" si="155"/>
        <v>74</v>
      </c>
      <c r="AD85" s="121">
        <f t="shared" si="156"/>
        <v>46286</v>
      </c>
      <c r="AE85" s="117">
        <f t="shared" si="85"/>
        <v>171.57145824000034</v>
      </c>
      <c r="AF85" s="119">
        <f t="shared" si="157"/>
        <v>21</v>
      </c>
      <c r="AG85" s="128">
        <f t="shared" si="86"/>
        <v>1.2011912600000001</v>
      </c>
      <c r="AH85" s="127">
        <f t="shared" si="87"/>
        <v>4.5177445799999996</v>
      </c>
      <c r="AI85" s="123">
        <v>2.5656000000000002E-2</v>
      </c>
      <c r="AJ85" s="117">
        <f t="shared" si="88"/>
        <v>5.7189358399999994</v>
      </c>
      <c r="AK85" s="115">
        <f t="shared" si="158"/>
        <v>74</v>
      </c>
      <c r="AL85" s="124" t="s">
        <v>76</v>
      </c>
      <c r="AM85" s="121">
        <f t="shared" si="89"/>
        <v>46315</v>
      </c>
      <c r="AO85" s="207">
        <f t="shared" si="141"/>
        <v>46315</v>
      </c>
      <c r="AP85" s="206">
        <f>VLOOKUP($AO85,[2]Plan1!$EW$172:$EZ$293,2)</f>
        <v>7245.38</v>
      </c>
      <c r="AQ85" s="208">
        <f t="shared" si="148"/>
        <v>46254</v>
      </c>
      <c r="AR85" s="206">
        <f>VLOOKUP($AO85,[2]Plan1!$EW$172:$EZ$293,4)</f>
        <v>7245.38</v>
      </c>
      <c r="AS85" s="208">
        <f t="shared" si="149"/>
        <v>46285</v>
      </c>
      <c r="AT85" s="209">
        <f t="shared" si="15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42"/>
        <v>44108</v>
      </c>
      <c r="B86" s="103">
        <f t="shared" si="133"/>
        <v>1014.7044250599999</v>
      </c>
      <c r="C86" s="103">
        <f t="shared" si="151"/>
        <v>966.94463476999999</v>
      </c>
      <c r="D86" s="104">
        <f t="shared" si="143"/>
        <v>810.08299999999997</v>
      </c>
      <c r="E86" s="105">
        <f t="shared" si="109"/>
        <v>832.31299999999999</v>
      </c>
      <c r="F86" s="106">
        <f t="shared" si="110"/>
        <v>44064</v>
      </c>
      <c r="G86" s="107">
        <f t="shared" si="134"/>
        <v>2.7441632524074722E-2</v>
      </c>
      <c r="H86" s="108">
        <f t="shared" si="152"/>
        <v>44124</v>
      </c>
      <c r="I86" s="108">
        <f t="shared" si="135"/>
        <v>44124</v>
      </c>
      <c r="J86" s="109">
        <f t="shared" si="144"/>
        <v>20</v>
      </c>
      <c r="K86" s="109">
        <f t="shared" si="129"/>
        <v>10</v>
      </c>
      <c r="L86" s="8">
        <f t="shared" si="145"/>
        <v>1.0136279500000001</v>
      </c>
      <c r="M86" s="110">
        <f t="shared" si="132"/>
        <v>1.02227833</v>
      </c>
      <c r="N86" s="110">
        <f t="shared" si="112"/>
        <v>1.0319375823705874</v>
      </c>
      <c r="O86" s="103">
        <f t="shared" si="113"/>
        <v>1.04600077</v>
      </c>
      <c r="P86" s="103">
        <f t="shared" si="136"/>
        <v>1011.42483251</v>
      </c>
      <c r="Q86" s="11">
        <f t="shared" si="159"/>
        <v>0</v>
      </c>
      <c r="R86" s="30">
        <f t="shared" si="146"/>
        <v>0</v>
      </c>
      <c r="S86" s="103">
        <f t="shared" si="137"/>
        <v>0</v>
      </c>
      <c r="T86" s="113">
        <f t="shared" si="147"/>
        <v>8.5000000000000006E-2</v>
      </c>
      <c r="U86" s="111">
        <f t="shared" si="114"/>
        <v>10</v>
      </c>
      <c r="V86" s="111">
        <v>252</v>
      </c>
      <c r="W86" s="110">
        <f t="shared" si="138"/>
        <v>1.0032425469999999</v>
      </c>
      <c r="X86" s="103">
        <f t="shared" si="139"/>
        <v>3.2795925499999998</v>
      </c>
      <c r="Y86" s="103">
        <f t="shared" si="140"/>
        <v>0</v>
      </c>
      <c r="Z86" s="114" t="str">
        <f t="shared" si="153"/>
        <v>A+J=</v>
      </c>
      <c r="AA86" s="108">
        <f t="shared" si="154"/>
        <v>44124</v>
      </c>
      <c r="AB86" s="4"/>
      <c r="AC86" s="115">
        <f t="shared" si="155"/>
        <v>75</v>
      </c>
      <c r="AD86" s="121">
        <f t="shared" si="156"/>
        <v>46315</v>
      </c>
      <c r="AE86" s="117">
        <f t="shared" si="85"/>
        <v>166.91826873000034</v>
      </c>
      <c r="AF86" s="119">
        <f t="shared" si="157"/>
        <v>20</v>
      </c>
      <c r="AG86" s="128">
        <f t="shared" si="86"/>
        <v>1.1144609299999999</v>
      </c>
      <c r="AH86" s="127">
        <f t="shared" si="87"/>
        <v>4.6531895099999998</v>
      </c>
      <c r="AI86" s="123">
        <v>2.7120999999999999E-2</v>
      </c>
      <c r="AJ86" s="117">
        <f t="shared" si="88"/>
        <v>5.7676504399999997</v>
      </c>
      <c r="AK86" s="115">
        <f t="shared" si="158"/>
        <v>75</v>
      </c>
      <c r="AL86" s="124" t="s">
        <v>76</v>
      </c>
      <c r="AM86" s="121">
        <f t="shared" si="89"/>
        <v>46349</v>
      </c>
      <c r="AO86" s="207">
        <f t="shared" si="141"/>
        <v>46349</v>
      </c>
      <c r="AP86" s="206">
        <f>VLOOKUP($AO86,[2]Plan1!$EW$172:$EZ$293,2)</f>
        <v>7245.38</v>
      </c>
      <c r="AQ86" s="208">
        <f t="shared" si="148"/>
        <v>46288</v>
      </c>
      <c r="AR86" s="206">
        <f>VLOOKUP($AO86,[2]Plan1!$EW$172:$EZ$293,4)</f>
        <v>7245.38</v>
      </c>
      <c r="AS86" s="208">
        <f t="shared" si="149"/>
        <v>46318</v>
      </c>
      <c r="AT86" s="209">
        <f t="shared" si="15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42"/>
        <v>44109</v>
      </c>
      <c r="B87" s="103">
        <f t="shared" si="133"/>
        <v>1014.7044250599999</v>
      </c>
      <c r="C87" s="103">
        <f t="shared" si="151"/>
        <v>966.94463476999999</v>
      </c>
      <c r="D87" s="104">
        <f t="shared" si="143"/>
        <v>810.08299999999997</v>
      </c>
      <c r="E87" s="105">
        <f t="shared" si="109"/>
        <v>832.31299999999999</v>
      </c>
      <c r="F87" s="106">
        <f t="shared" si="110"/>
        <v>44064</v>
      </c>
      <c r="G87" s="107">
        <f t="shared" si="134"/>
        <v>2.7441632524074722E-2</v>
      </c>
      <c r="H87" s="108">
        <f t="shared" si="152"/>
        <v>44124</v>
      </c>
      <c r="I87" s="108">
        <f t="shared" si="135"/>
        <v>44124</v>
      </c>
      <c r="J87" s="109">
        <f t="shared" si="144"/>
        <v>20</v>
      </c>
      <c r="K87" s="109">
        <f t="shared" si="129"/>
        <v>10</v>
      </c>
      <c r="L87" s="8">
        <f t="shared" si="145"/>
        <v>1.0136279500000001</v>
      </c>
      <c r="M87" s="110">
        <f t="shared" si="132"/>
        <v>1.02227833</v>
      </c>
      <c r="N87" s="110">
        <f t="shared" si="112"/>
        <v>1.0319375823705874</v>
      </c>
      <c r="O87" s="103">
        <f t="shared" si="113"/>
        <v>1.04600077</v>
      </c>
      <c r="P87" s="103">
        <f t="shared" si="136"/>
        <v>1011.42483251</v>
      </c>
      <c r="Q87" s="11">
        <f t="shared" si="159"/>
        <v>0</v>
      </c>
      <c r="R87" s="30">
        <f t="shared" si="146"/>
        <v>0</v>
      </c>
      <c r="S87" s="103">
        <f t="shared" si="137"/>
        <v>0</v>
      </c>
      <c r="T87" s="113">
        <f t="shared" si="147"/>
        <v>8.5000000000000006E-2</v>
      </c>
      <c r="U87" s="111">
        <f t="shared" si="114"/>
        <v>10</v>
      </c>
      <c r="V87" s="111">
        <v>252</v>
      </c>
      <c r="W87" s="110">
        <f t="shared" si="138"/>
        <v>1.0032425469999999</v>
      </c>
      <c r="X87" s="103">
        <f t="shared" si="139"/>
        <v>3.2795925499999998</v>
      </c>
      <c r="Y87" s="103">
        <f t="shared" si="140"/>
        <v>0</v>
      </c>
      <c r="Z87" s="114" t="str">
        <f t="shared" si="153"/>
        <v>A+J=</v>
      </c>
      <c r="AA87" s="108">
        <f t="shared" si="154"/>
        <v>44124</v>
      </c>
      <c r="AB87" s="4"/>
      <c r="AC87" s="115">
        <f t="shared" si="155"/>
        <v>76</v>
      </c>
      <c r="AD87" s="121">
        <f t="shared" si="156"/>
        <v>46349</v>
      </c>
      <c r="AE87" s="117">
        <f t="shared" si="85"/>
        <v>162.49393310000033</v>
      </c>
      <c r="AF87" s="119">
        <f t="shared" si="157"/>
        <v>22</v>
      </c>
      <c r="AG87" s="128">
        <f t="shared" si="86"/>
        <v>1.19304582</v>
      </c>
      <c r="AH87" s="127">
        <f t="shared" si="87"/>
        <v>4.4243356299999999</v>
      </c>
      <c r="AI87" s="123">
        <v>2.6505999999999998E-2</v>
      </c>
      <c r="AJ87" s="117">
        <f t="shared" si="88"/>
        <v>5.6173814499999999</v>
      </c>
      <c r="AK87" s="115">
        <f t="shared" si="158"/>
        <v>76</v>
      </c>
      <c r="AL87" s="124" t="s">
        <v>76</v>
      </c>
      <c r="AM87" s="121">
        <f t="shared" si="89"/>
        <v>46377</v>
      </c>
      <c r="AO87" s="207">
        <f t="shared" si="141"/>
        <v>46377</v>
      </c>
      <c r="AP87" s="206">
        <f>VLOOKUP($AO87,[2]Plan1!$EW$172:$EZ$293,2)</f>
        <v>7245.38</v>
      </c>
      <c r="AQ87" s="208">
        <f t="shared" si="148"/>
        <v>46316</v>
      </c>
      <c r="AR87" s="206">
        <f>VLOOKUP($AO87,[2]Plan1!$EW$172:$EZ$293,4)</f>
        <v>7245.38</v>
      </c>
      <c r="AS87" s="208">
        <f t="shared" si="149"/>
        <v>46347</v>
      </c>
      <c r="AT87" s="209">
        <f t="shared" si="15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42"/>
        <v>44110</v>
      </c>
      <c r="B88" s="103">
        <f t="shared" si="133"/>
        <v>1016.4078419699999</v>
      </c>
      <c r="C88" s="103">
        <f t="shared" si="151"/>
        <v>966.94463476999999</v>
      </c>
      <c r="D88" s="104">
        <f t="shared" si="143"/>
        <v>810.08299999999997</v>
      </c>
      <c r="E88" s="105">
        <f t="shared" si="109"/>
        <v>832.31299999999999</v>
      </c>
      <c r="F88" s="106">
        <f t="shared" si="110"/>
        <v>44064</v>
      </c>
      <c r="G88" s="107">
        <f t="shared" si="134"/>
        <v>2.7441632524074722E-2</v>
      </c>
      <c r="H88" s="108">
        <f t="shared" si="152"/>
        <v>44124</v>
      </c>
      <c r="I88" s="108">
        <f t="shared" si="135"/>
        <v>44124</v>
      </c>
      <c r="J88" s="109">
        <f t="shared" si="144"/>
        <v>20</v>
      </c>
      <c r="K88" s="109">
        <f t="shared" si="129"/>
        <v>11</v>
      </c>
      <c r="L88" s="8">
        <f t="shared" si="145"/>
        <v>1.0150009200000001</v>
      </c>
      <c r="M88" s="110">
        <f t="shared" si="132"/>
        <v>1.02227833</v>
      </c>
      <c r="N88" s="110">
        <f t="shared" si="112"/>
        <v>1.0319375823705874</v>
      </c>
      <c r="O88" s="103">
        <f t="shared" si="113"/>
        <v>1.04741759</v>
      </c>
      <c r="P88" s="103">
        <f t="shared" si="136"/>
        <v>1012.79481901</v>
      </c>
      <c r="Q88" s="11">
        <f t="shared" si="159"/>
        <v>0</v>
      </c>
      <c r="R88" s="30">
        <f t="shared" si="146"/>
        <v>0</v>
      </c>
      <c r="S88" s="103">
        <f t="shared" si="137"/>
        <v>0</v>
      </c>
      <c r="T88" s="113">
        <f t="shared" si="147"/>
        <v>8.5000000000000006E-2</v>
      </c>
      <c r="U88" s="111">
        <f t="shared" si="114"/>
        <v>11</v>
      </c>
      <c r="V88" s="111">
        <v>252</v>
      </c>
      <c r="W88" s="110">
        <f t="shared" si="138"/>
        <v>1.0035673789999999</v>
      </c>
      <c r="X88" s="103">
        <f t="shared" si="139"/>
        <v>3.6130229599999999</v>
      </c>
      <c r="Y88" s="103">
        <f t="shared" si="140"/>
        <v>0</v>
      </c>
      <c r="Z88" s="114" t="str">
        <f t="shared" si="153"/>
        <v>A+J=</v>
      </c>
      <c r="AA88" s="108">
        <f t="shared" si="154"/>
        <v>44124</v>
      </c>
      <c r="AB88" s="4"/>
      <c r="AC88" s="115">
        <f t="shared" si="155"/>
        <v>77</v>
      </c>
      <c r="AD88" s="121">
        <f t="shared" si="156"/>
        <v>46377</v>
      </c>
      <c r="AE88" s="117">
        <f t="shared" si="85"/>
        <v>158.06126110000034</v>
      </c>
      <c r="AF88" s="119">
        <f t="shared" si="157"/>
        <v>20</v>
      </c>
      <c r="AG88" s="128">
        <f t="shared" si="86"/>
        <v>1.0554968899999999</v>
      </c>
      <c r="AH88" s="127">
        <f t="shared" si="87"/>
        <v>4.4326720000000002</v>
      </c>
      <c r="AI88" s="123">
        <v>2.7279000000000001E-2</v>
      </c>
      <c r="AJ88" s="117">
        <f t="shared" si="88"/>
        <v>5.4881688899999999</v>
      </c>
      <c r="AK88" s="115">
        <f t="shared" si="158"/>
        <v>77</v>
      </c>
      <c r="AL88" s="124" t="s">
        <v>76</v>
      </c>
      <c r="AM88" s="121">
        <f t="shared" si="89"/>
        <v>46407</v>
      </c>
      <c r="AO88" s="207">
        <f t="shared" si="141"/>
        <v>46407</v>
      </c>
      <c r="AP88" s="206">
        <f>VLOOKUP($AO88,[2]Plan1!$EW$172:$EZ$293,2)</f>
        <v>7245.38</v>
      </c>
      <c r="AQ88" s="208">
        <f t="shared" si="148"/>
        <v>46346</v>
      </c>
      <c r="AR88" s="206">
        <f>VLOOKUP($AO88,[2]Plan1!$EW$172:$EZ$293,4)</f>
        <v>7245.38</v>
      </c>
      <c r="AS88" s="208">
        <f t="shared" si="149"/>
        <v>46376</v>
      </c>
      <c r="AT88" s="209">
        <f t="shared" si="15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42"/>
        <v>44111</v>
      </c>
      <c r="B89" s="103">
        <f t="shared" si="133"/>
        <v>1018.11412017</v>
      </c>
      <c r="C89" s="103">
        <f t="shared" si="151"/>
        <v>966.94463476999999</v>
      </c>
      <c r="D89" s="104">
        <f t="shared" si="143"/>
        <v>810.08299999999997</v>
      </c>
      <c r="E89" s="105">
        <f t="shared" si="109"/>
        <v>832.31299999999999</v>
      </c>
      <c r="F89" s="106">
        <f t="shared" si="110"/>
        <v>44064</v>
      </c>
      <c r="G89" s="107">
        <f t="shared" si="134"/>
        <v>2.7441632524074722E-2</v>
      </c>
      <c r="H89" s="108">
        <f t="shared" si="152"/>
        <v>44124</v>
      </c>
      <c r="I89" s="108">
        <f t="shared" si="135"/>
        <v>44124</v>
      </c>
      <c r="J89" s="109">
        <f t="shared" si="144"/>
        <v>20</v>
      </c>
      <c r="K89" s="109">
        <f t="shared" si="129"/>
        <v>12</v>
      </c>
      <c r="L89" s="8">
        <f t="shared" si="145"/>
        <v>1.0163757499999999</v>
      </c>
      <c r="M89" s="110">
        <f t="shared" si="132"/>
        <v>1.02227833</v>
      </c>
      <c r="N89" s="110">
        <f t="shared" si="112"/>
        <v>1.0319375823705874</v>
      </c>
      <c r="O89" s="103">
        <f t="shared" si="113"/>
        <v>1.0488363300000001</v>
      </c>
      <c r="P89" s="103">
        <f t="shared" si="136"/>
        <v>1014.16666204</v>
      </c>
      <c r="Q89" s="11">
        <f t="shared" si="159"/>
        <v>0</v>
      </c>
      <c r="R89" s="30">
        <f t="shared" si="146"/>
        <v>0</v>
      </c>
      <c r="S89" s="103">
        <f t="shared" si="137"/>
        <v>0</v>
      </c>
      <c r="T89" s="113">
        <f t="shared" si="147"/>
        <v>8.5000000000000006E-2</v>
      </c>
      <c r="U89" s="111">
        <f t="shared" si="114"/>
        <v>12</v>
      </c>
      <c r="V89" s="111">
        <v>252</v>
      </c>
      <c r="W89" s="110">
        <f t="shared" si="138"/>
        <v>1.003892317</v>
      </c>
      <c r="X89" s="103">
        <f t="shared" si="139"/>
        <v>3.9474581299999998</v>
      </c>
      <c r="Y89" s="103">
        <f t="shared" si="140"/>
        <v>0</v>
      </c>
      <c r="Z89" s="114" t="str">
        <f t="shared" si="153"/>
        <v>A+J=</v>
      </c>
      <c r="AA89" s="108">
        <f t="shared" si="154"/>
        <v>44124</v>
      </c>
      <c r="AB89" s="4"/>
      <c r="AC89" s="115">
        <f t="shared" si="155"/>
        <v>78</v>
      </c>
      <c r="AD89" s="121">
        <f t="shared" si="156"/>
        <v>46407</v>
      </c>
      <c r="AE89" s="117">
        <f t="shared" si="85"/>
        <v>153.33712613000034</v>
      </c>
      <c r="AF89" s="119">
        <f t="shared" si="157"/>
        <v>20</v>
      </c>
      <c r="AG89" s="128">
        <f t="shared" si="86"/>
        <v>1.0267039899999999</v>
      </c>
      <c r="AH89" s="127">
        <f t="shared" si="87"/>
        <v>4.7241349699999997</v>
      </c>
      <c r="AI89" s="123">
        <v>2.9888000000000001E-2</v>
      </c>
      <c r="AJ89" s="117">
        <f t="shared" si="88"/>
        <v>5.7508389599999994</v>
      </c>
      <c r="AK89" s="115">
        <f t="shared" si="158"/>
        <v>78</v>
      </c>
      <c r="AL89" s="124" t="s">
        <v>76</v>
      </c>
      <c r="AM89" s="121">
        <f t="shared" si="89"/>
        <v>46440</v>
      </c>
      <c r="AO89" s="207">
        <f t="shared" si="141"/>
        <v>46440</v>
      </c>
      <c r="AP89" s="206">
        <f>VLOOKUP($AO89,[2]Plan1!$EW$172:$EZ$293,2)</f>
        <v>7245.38</v>
      </c>
      <c r="AQ89" s="208">
        <f t="shared" si="148"/>
        <v>46378</v>
      </c>
      <c r="AR89" s="206">
        <f>VLOOKUP($AO89,[2]Plan1!$EW$172:$EZ$293,4)</f>
        <v>7245.38</v>
      </c>
      <c r="AS89" s="208">
        <f t="shared" si="149"/>
        <v>46409</v>
      </c>
      <c r="AT89" s="209">
        <f t="shared" si="15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42"/>
        <v>44112</v>
      </c>
      <c r="B90" s="103">
        <f t="shared" si="133"/>
        <v>1019.82325989</v>
      </c>
      <c r="C90" s="103">
        <f t="shared" si="151"/>
        <v>966.94463476999999</v>
      </c>
      <c r="D90" s="104">
        <f t="shared" si="143"/>
        <v>810.08299999999997</v>
      </c>
      <c r="E90" s="105">
        <f t="shared" si="109"/>
        <v>832.31299999999999</v>
      </c>
      <c r="F90" s="106">
        <f t="shared" si="110"/>
        <v>44064</v>
      </c>
      <c r="G90" s="107">
        <f t="shared" si="134"/>
        <v>2.7441632524074722E-2</v>
      </c>
      <c r="H90" s="108">
        <f t="shared" si="152"/>
        <v>44124</v>
      </c>
      <c r="I90" s="108">
        <f t="shared" si="135"/>
        <v>44124</v>
      </c>
      <c r="J90" s="109">
        <f t="shared" si="144"/>
        <v>20</v>
      </c>
      <c r="K90" s="109">
        <f t="shared" si="129"/>
        <v>13</v>
      </c>
      <c r="L90" s="8">
        <f t="shared" si="145"/>
        <v>1.01775244</v>
      </c>
      <c r="M90" s="110">
        <f t="shared" si="132"/>
        <v>1.02227833</v>
      </c>
      <c r="N90" s="110">
        <f t="shared" si="112"/>
        <v>1.0319375823705874</v>
      </c>
      <c r="O90" s="103">
        <f t="shared" si="113"/>
        <v>1.0502569900000001</v>
      </c>
      <c r="P90" s="103">
        <f t="shared" si="136"/>
        <v>1015.54036161</v>
      </c>
      <c r="Q90" s="11">
        <f t="shared" si="159"/>
        <v>0</v>
      </c>
      <c r="R90" s="30">
        <f t="shared" si="146"/>
        <v>0</v>
      </c>
      <c r="S90" s="103">
        <f t="shared" si="137"/>
        <v>0</v>
      </c>
      <c r="T90" s="113">
        <f t="shared" si="147"/>
        <v>8.5000000000000006E-2</v>
      </c>
      <c r="U90" s="111">
        <f t="shared" si="114"/>
        <v>13</v>
      </c>
      <c r="V90" s="111">
        <v>252</v>
      </c>
      <c r="W90" s="110">
        <f t="shared" si="138"/>
        <v>1.0042173590000001</v>
      </c>
      <c r="X90" s="103">
        <f t="shared" si="139"/>
        <v>4.2828982800000004</v>
      </c>
      <c r="Y90" s="103">
        <f t="shared" si="140"/>
        <v>0</v>
      </c>
      <c r="Z90" s="114" t="str">
        <f t="shared" si="153"/>
        <v>A+J=</v>
      </c>
      <c r="AA90" s="108">
        <f t="shared" si="154"/>
        <v>44124</v>
      </c>
      <c r="AB90" s="4"/>
      <c r="AC90" s="115">
        <f t="shared" si="155"/>
        <v>79</v>
      </c>
      <c r="AD90" s="121">
        <f t="shared" si="156"/>
        <v>46440</v>
      </c>
      <c r="AE90" s="117">
        <f t="shared" ref="AE90:AE113" si="160">(AE89-AH90)</f>
        <v>148.80540071000036</v>
      </c>
      <c r="AF90" s="119">
        <f t="shared" si="157"/>
        <v>21</v>
      </c>
      <c r="AG90" s="128">
        <f t="shared" ref="AG90:AG113" si="161">TRUNC(AE89*(ROUND((1+T$10)^(AF90/252),9)-1),8)</f>
        <v>1.04598813</v>
      </c>
      <c r="AH90" s="127">
        <f t="shared" ref="AH90:AH113" si="162">TRUNC((AE89*AI90),8)</f>
        <v>4.5317254199999999</v>
      </c>
      <c r="AI90" s="123">
        <v>2.9554E-2</v>
      </c>
      <c r="AJ90" s="117">
        <f t="shared" ref="AJ90:AJ113" si="163">(AG90+AH90)</f>
        <v>5.5777135500000004</v>
      </c>
      <c r="AK90" s="115">
        <f t="shared" si="158"/>
        <v>79</v>
      </c>
      <c r="AL90" s="124" t="s">
        <v>76</v>
      </c>
      <c r="AM90" s="121">
        <f t="shared" ref="AM90:AM113" si="164">AD91</f>
        <v>46468</v>
      </c>
      <c r="AO90" s="207">
        <f t="shared" si="141"/>
        <v>46468</v>
      </c>
      <c r="AP90" s="206">
        <f>VLOOKUP($AO90,[2]Plan1!$EW$172:$EZ$293,2)</f>
        <v>7245.38</v>
      </c>
      <c r="AQ90" s="208">
        <f t="shared" si="148"/>
        <v>46409</v>
      </c>
      <c r="AR90" s="206">
        <f>VLOOKUP($AO90,[2]Plan1!$EW$172:$EZ$293,4)</f>
        <v>7245.38</v>
      </c>
      <c r="AS90" s="208">
        <f t="shared" si="149"/>
        <v>46440</v>
      </c>
      <c r="AT90" s="209">
        <f t="shared" si="15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42"/>
        <v>44113</v>
      </c>
      <c r="B91" s="103">
        <f t="shared" si="133"/>
        <v>1021.53525667</v>
      </c>
      <c r="C91" s="103">
        <f t="shared" si="151"/>
        <v>966.94463476999999</v>
      </c>
      <c r="D91" s="104">
        <f t="shared" si="143"/>
        <v>810.08299999999997</v>
      </c>
      <c r="E91" s="105">
        <f t="shared" si="109"/>
        <v>832.31299999999999</v>
      </c>
      <c r="F91" s="106">
        <f t="shared" si="110"/>
        <v>44064</v>
      </c>
      <c r="G91" s="107">
        <f t="shared" si="134"/>
        <v>2.7441632524074722E-2</v>
      </c>
      <c r="H91" s="108">
        <f t="shared" si="152"/>
        <v>44124</v>
      </c>
      <c r="I91" s="108">
        <f t="shared" si="135"/>
        <v>44124</v>
      </c>
      <c r="J91" s="109">
        <f t="shared" si="144"/>
        <v>20</v>
      </c>
      <c r="K91" s="109">
        <f t="shared" si="129"/>
        <v>14</v>
      </c>
      <c r="L91" s="8">
        <f t="shared" si="145"/>
        <v>1.0191309900000001</v>
      </c>
      <c r="M91" s="110">
        <f t="shared" si="132"/>
        <v>1.02227833</v>
      </c>
      <c r="N91" s="110">
        <f t="shared" si="112"/>
        <v>1.0319375823705874</v>
      </c>
      <c r="O91" s="103">
        <f t="shared" si="113"/>
        <v>1.05167956</v>
      </c>
      <c r="P91" s="103">
        <f t="shared" si="136"/>
        <v>1016.91590803</v>
      </c>
      <c r="Q91" s="11">
        <f t="shared" si="159"/>
        <v>0</v>
      </c>
      <c r="R91" s="30">
        <f t="shared" si="146"/>
        <v>0</v>
      </c>
      <c r="S91" s="103">
        <f t="shared" si="137"/>
        <v>0</v>
      </c>
      <c r="T91" s="113">
        <f t="shared" si="147"/>
        <v>8.5000000000000006E-2</v>
      </c>
      <c r="U91" s="111">
        <f t="shared" si="114"/>
        <v>14</v>
      </c>
      <c r="V91" s="111">
        <v>252</v>
      </c>
      <c r="W91" s="110">
        <f t="shared" si="138"/>
        <v>1.0045425079999999</v>
      </c>
      <c r="X91" s="103">
        <f t="shared" si="139"/>
        <v>4.6193486400000001</v>
      </c>
      <c r="Y91" s="103">
        <f t="shared" si="140"/>
        <v>0</v>
      </c>
      <c r="Z91" s="114" t="str">
        <f t="shared" si="153"/>
        <v>A+J=</v>
      </c>
      <c r="AA91" s="108">
        <f t="shared" si="154"/>
        <v>44124</v>
      </c>
      <c r="AB91" s="4"/>
      <c r="AC91" s="115">
        <f t="shared" si="155"/>
        <v>80</v>
      </c>
      <c r="AD91" s="121">
        <f t="shared" si="156"/>
        <v>46468</v>
      </c>
      <c r="AE91" s="117">
        <f t="shared" si="160"/>
        <v>144.27814520000035</v>
      </c>
      <c r="AF91" s="119">
        <f t="shared" si="157"/>
        <v>20</v>
      </c>
      <c r="AG91" s="128">
        <f t="shared" si="161"/>
        <v>0.96658155000000001</v>
      </c>
      <c r="AH91" s="127">
        <f t="shared" si="162"/>
        <v>4.5272555099999998</v>
      </c>
      <c r="AI91" s="123">
        <v>3.0424E-2</v>
      </c>
      <c r="AJ91" s="117">
        <f t="shared" si="163"/>
        <v>5.4938370599999997</v>
      </c>
      <c r="AK91" s="115">
        <f t="shared" si="158"/>
        <v>80</v>
      </c>
      <c r="AL91" s="124" t="s">
        <v>76</v>
      </c>
      <c r="AM91" s="121">
        <f t="shared" si="164"/>
        <v>46497</v>
      </c>
      <c r="AO91" s="207">
        <f t="shared" si="141"/>
        <v>46497</v>
      </c>
      <c r="AP91" s="206">
        <f>VLOOKUP($AO91,[2]Plan1!$EW$172:$EZ$293,2)</f>
        <v>7245.38</v>
      </c>
      <c r="AQ91" s="208">
        <f t="shared" si="148"/>
        <v>46438</v>
      </c>
      <c r="AR91" s="206">
        <f>VLOOKUP($AO91,[2]Plan1!$EW$172:$EZ$293,4)</f>
        <v>7245.38</v>
      </c>
      <c r="AS91" s="208">
        <f t="shared" si="149"/>
        <v>46466</v>
      </c>
      <c r="AT91" s="209">
        <f t="shared" si="15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42"/>
        <v>44114</v>
      </c>
      <c r="B92" s="103">
        <f t="shared" si="133"/>
        <v>1023.25014861</v>
      </c>
      <c r="C92" s="103">
        <f t="shared" si="151"/>
        <v>966.94463476999999</v>
      </c>
      <c r="D92" s="104">
        <f t="shared" si="143"/>
        <v>810.08299999999997</v>
      </c>
      <c r="E92" s="105">
        <f t="shared" si="109"/>
        <v>832.31299999999999</v>
      </c>
      <c r="F92" s="106">
        <f t="shared" si="110"/>
        <v>44064</v>
      </c>
      <c r="G92" s="107">
        <f t="shared" si="134"/>
        <v>2.7441632524074722E-2</v>
      </c>
      <c r="H92" s="108">
        <f t="shared" si="152"/>
        <v>44124</v>
      </c>
      <c r="I92" s="108">
        <f t="shared" si="135"/>
        <v>44124</v>
      </c>
      <c r="J92" s="109">
        <f t="shared" si="144"/>
        <v>20</v>
      </c>
      <c r="K92" s="109">
        <f t="shared" si="129"/>
        <v>15</v>
      </c>
      <c r="L92" s="8">
        <f t="shared" si="145"/>
        <v>1.0205114200000001</v>
      </c>
      <c r="M92" s="110">
        <f t="shared" si="132"/>
        <v>1.02227833</v>
      </c>
      <c r="N92" s="110">
        <f t="shared" si="112"/>
        <v>1.0319375823705874</v>
      </c>
      <c r="O92" s="103">
        <f t="shared" si="113"/>
        <v>1.05310408</v>
      </c>
      <c r="P92" s="103">
        <f t="shared" si="136"/>
        <v>1018.29334001</v>
      </c>
      <c r="Q92" s="11">
        <f t="shared" si="159"/>
        <v>0</v>
      </c>
      <c r="R92" s="30">
        <f t="shared" si="146"/>
        <v>0</v>
      </c>
      <c r="S92" s="103">
        <f t="shared" si="137"/>
        <v>0</v>
      </c>
      <c r="T92" s="113">
        <f t="shared" si="147"/>
        <v>8.5000000000000006E-2</v>
      </c>
      <c r="U92" s="111">
        <f t="shared" si="114"/>
        <v>15</v>
      </c>
      <c r="V92" s="111">
        <v>252</v>
      </c>
      <c r="W92" s="110">
        <f t="shared" si="138"/>
        <v>1.0048677610000001</v>
      </c>
      <c r="X92" s="103">
        <f t="shared" si="139"/>
        <v>4.9568085999999996</v>
      </c>
      <c r="Y92" s="103">
        <f t="shared" si="140"/>
        <v>0</v>
      </c>
      <c r="Z92" s="114" t="str">
        <f t="shared" si="153"/>
        <v>A+J=</v>
      </c>
      <c r="AA92" s="108">
        <f t="shared" si="154"/>
        <v>44124</v>
      </c>
      <c r="AB92" s="4"/>
      <c r="AC92" s="115">
        <f t="shared" si="155"/>
        <v>81</v>
      </c>
      <c r="AD92" s="121">
        <f t="shared" si="156"/>
        <v>46497</v>
      </c>
      <c r="AE92" s="117">
        <f t="shared" si="160"/>
        <v>139.72155282000034</v>
      </c>
      <c r="AF92" s="119">
        <f t="shared" si="157"/>
        <v>20</v>
      </c>
      <c r="AG92" s="128">
        <f t="shared" si="161"/>
        <v>0.93717426999999998</v>
      </c>
      <c r="AH92" s="127">
        <f t="shared" si="162"/>
        <v>4.5565923799999997</v>
      </c>
      <c r="AI92" s="123">
        <v>3.1581999999999999E-2</v>
      </c>
      <c r="AJ92" s="117">
        <f t="shared" si="163"/>
        <v>5.4937666499999995</v>
      </c>
      <c r="AK92" s="115">
        <f t="shared" si="158"/>
        <v>81</v>
      </c>
      <c r="AL92" s="124" t="s">
        <v>76</v>
      </c>
      <c r="AM92" s="121">
        <f t="shared" si="164"/>
        <v>46527</v>
      </c>
      <c r="AO92" s="207">
        <f t="shared" si="141"/>
        <v>46527</v>
      </c>
      <c r="AP92" s="206">
        <f>VLOOKUP($AO92,[2]Plan1!$EW$172:$EZ$293,2)</f>
        <v>7245.38</v>
      </c>
      <c r="AQ92" s="208">
        <f t="shared" si="148"/>
        <v>46466</v>
      </c>
      <c r="AR92" s="206">
        <f>VLOOKUP($AO92,[2]Plan1!$EW$172:$EZ$293,4)</f>
        <v>7245.38</v>
      </c>
      <c r="AS92" s="208">
        <f t="shared" si="149"/>
        <v>46497</v>
      </c>
      <c r="AT92" s="209">
        <f t="shared" si="15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42"/>
        <v>44115</v>
      </c>
      <c r="B93" s="103">
        <f t="shared" si="133"/>
        <v>1023.25014861</v>
      </c>
      <c r="C93" s="103">
        <f t="shared" si="151"/>
        <v>966.94463476999999</v>
      </c>
      <c r="D93" s="104">
        <f t="shared" si="143"/>
        <v>810.08299999999997</v>
      </c>
      <c r="E93" s="105">
        <f t="shared" si="109"/>
        <v>832.31299999999999</v>
      </c>
      <c r="F93" s="106">
        <f t="shared" si="110"/>
        <v>44064</v>
      </c>
      <c r="G93" s="107">
        <f t="shared" si="134"/>
        <v>2.7441632524074722E-2</v>
      </c>
      <c r="H93" s="108">
        <f t="shared" si="152"/>
        <v>44124</v>
      </c>
      <c r="I93" s="108">
        <f t="shared" si="135"/>
        <v>44124</v>
      </c>
      <c r="J93" s="109">
        <f t="shared" si="144"/>
        <v>20</v>
      </c>
      <c r="K93" s="109">
        <f t="shared" si="129"/>
        <v>15</v>
      </c>
      <c r="L93" s="8">
        <f t="shared" si="145"/>
        <v>1.0205114200000001</v>
      </c>
      <c r="M93" s="110">
        <f t="shared" si="132"/>
        <v>1.02227833</v>
      </c>
      <c r="N93" s="110">
        <f t="shared" si="112"/>
        <v>1.0319375823705874</v>
      </c>
      <c r="O93" s="103">
        <f t="shared" si="113"/>
        <v>1.05310408</v>
      </c>
      <c r="P93" s="103">
        <f t="shared" si="136"/>
        <v>1018.29334001</v>
      </c>
      <c r="Q93" s="11">
        <f t="shared" si="159"/>
        <v>0</v>
      </c>
      <c r="R93" s="30">
        <f t="shared" si="146"/>
        <v>0</v>
      </c>
      <c r="S93" s="103">
        <f t="shared" si="137"/>
        <v>0</v>
      </c>
      <c r="T93" s="113">
        <f t="shared" si="147"/>
        <v>8.5000000000000006E-2</v>
      </c>
      <c r="U93" s="111">
        <f t="shared" si="114"/>
        <v>15</v>
      </c>
      <c r="V93" s="111">
        <v>252</v>
      </c>
      <c r="W93" s="110">
        <f t="shared" si="138"/>
        <v>1.0048677610000001</v>
      </c>
      <c r="X93" s="103">
        <f t="shared" si="139"/>
        <v>4.9568085999999996</v>
      </c>
      <c r="Y93" s="103">
        <f t="shared" si="140"/>
        <v>0</v>
      </c>
      <c r="Z93" s="114" t="str">
        <f t="shared" si="153"/>
        <v>A+J=</v>
      </c>
      <c r="AA93" s="108">
        <f t="shared" si="154"/>
        <v>44124</v>
      </c>
      <c r="AB93" s="4"/>
      <c r="AC93" s="115">
        <f t="shared" si="155"/>
        <v>82</v>
      </c>
      <c r="AD93" s="121">
        <f t="shared" si="156"/>
        <v>46527</v>
      </c>
      <c r="AE93" s="117">
        <f t="shared" si="160"/>
        <v>134.63149666000035</v>
      </c>
      <c r="AF93" s="119">
        <f t="shared" si="157"/>
        <v>21</v>
      </c>
      <c r="AG93" s="128">
        <f t="shared" si="161"/>
        <v>0.95310958999999995</v>
      </c>
      <c r="AH93" s="127">
        <f t="shared" si="162"/>
        <v>5.0900561599999996</v>
      </c>
      <c r="AI93" s="123">
        <v>3.6429999999999997E-2</v>
      </c>
      <c r="AJ93" s="117">
        <f t="shared" si="163"/>
        <v>6.04316575</v>
      </c>
      <c r="AK93" s="115">
        <f t="shared" si="158"/>
        <v>82</v>
      </c>
      <c r="AL93" s="124" t="s">
        <v>76</v>
      </c>
      <c r="AM93" s="121">
        <f t="shared" si="164"/>
        <v>46559</v>
      </c>
      <c r="AO93" s="207">
        <f t="shared" si="141"/>
        <v>46559</v>
      </c>
      <c r="AP93" s="206">
        <f>VLOOKUP($AO93,[2]Plan1!$EW$172:$EZ$293,2)</f>
        <v>7245.38</v>
      </c>
      <c r="AQ93" s="208">
        <f t="shared" si="148"/>
        <v>46498</v>
      </c>
      <c r="AR93" s="206">
        <f>VLOOKUP($AO93,[2]Plan1!$EW$172:$EZ$293,4)</f>
        <v>7245.38</v>
      </c>
      <c r="AS93" s="208">
        <f t="shared" si="149"/>
        <v>46528</v>
      </c>
      <c r="AT93" s="209">
        <f t="shared" si="15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42"/>
        <v>44116</v>
      </c>
      <c r="B94" s="103">
        <f t="shared" si="133"/>
        <v>1023.25014861</v>
      </c>
      <c r="C94" s="103">
        <f t="shared" si="151"/>
        <v>966.94463476999999</v>
      </c>
      <c r="D94" s="104">
        <f t="shared" si="143"/>
        <v>810.08299999999997</v>
      </c>
      <c r="E94" s="105">
        <f t="shared" si="109"/>
        <v>832.31299999999999</v>
      </c>
      <c r="F94" s="106">
        <f t="shared" si="110"/>
        <v>44064</v>
      </c>
      <c r="G94" s="107">
        <f t="shared" si="134"/>
        <v>2.7441632524074722E-2</v>
      </c>
      <c r="H94" s="108">
        <f t="shared" si="152"/>
        <v>44124</v>
      </c>
      <c r="I94" s="108">
        <f t="shared" si="135"/>
        <v>44124</v>
      </c>
      <c r="J94" s="109">
        <f t="shared" si="144"/>
        <v>20</v>
      </c>
      <c r="K94" s="109">
        <f t="shared" si="129"/>
        <v>15</v>
      </c>
      <c r="L94" s="8">
        <f t="shared" si="145"/>
        <v>1.0205114200000001</v>
      </c>
      <c r="M94" s="110">
        <f t="shared" si="132"/>
        <v>1.02227833</v>
      </c>
      <c r="N94" s="110">
        <f t="shared" si="112"/>
        <v>1.0319375823705874</v>
      </c>
      <c r="O94" s="103">
        <f t="shared" si="113"/>
        <v>1.05310408</v>
      </c>
      <c r="P94" s="103">
        <f t="shared" si="136"/>
        <v>1018.29334001</v>
      </c>
      <c r="Q94" s="11">
        <f t="shared" si="159"/>
        <v>0</v>
      </c>
      <c r="R94" s="30">
        <f t="shared" si="146"/>
        <v>0</v>
      </c>
      <c r="S94" s="103">
        <f t="shared" si="137"/>
        <v>0</v>
      </c>
      <c r="T94" s="113">
        <f t="shared" si="147"/>
        <v>8.5000000000000006E-2</v>
      </c>
      <c r="U94" s="111">
        <f t="shared" si="114"/>
        <v>15</v>
      </c>
      <c r="V94" s="111">
        <v>252</v>
      </c>
      <c r="W94" s="110">
        <f t="shared" si="138"/>
        <v>1.0048677610000001</v>
      </c>
      <c r="X94" s="103">
        <f t="shared" si="139"/>
        <v>4.9568085999999996</v>
      </c>
      <c r="Y94" s="103">
        <f t="shared" si="140"/>
        <v>0</v>
      </c>
      <c r="Z94" s="114" t="str">
        <f t="shared" si="153"/>
        <v>A+J=</v>
      </c>
      <c r="AA94" s="108">
        <f t="shared" si="154"/>
        <v>44124</v>
      </c>
      <c r="AB94" s="4"/>
      <c r="AC94" s="115">
        <f t="shared" si="155"/>
        <v>83</v>
      </c>
      <c r="AD94" s="121">
        <f t="shared" si="156"/>
        <v>46559</v>
      </c>
      <c r="AE94" s="117">
        <f t="shared" si="160"/>
        <v>129.58470038000036</v>
      </c>
      <c r="AF94" s="119">
        <f t="shared" si="157"/>
        <v>21</v>
      </c>
      <c r="AG94" s="128">
        <f t="shared" si="161"/>
        <v>0.91838781000000003</v>
      </c>
      <c r="AH94" s="127">
        <f t="shared" si="162"/>
        <v>5.0467962799999997</v>
      </c>
      <c r="AI94" s="123">
        <v>3.7485999999999998E-2</v>
      </c>
      <c r="AJ94" s="117">
        <f t="shared" si="163"/>
        <v>5.9651840899999993</v>
      </c>
      <c r="AK94" s="115">
        <f t="shared" si="158"/>
        <v>83</v>
      </c>
      <c r="AL94" s="124" t="s">
        <v>76</v>
      </c>
      <c r="AM94" s="121">
        <f t="shared" si="164"/>
        <v>46588</v>
      </c>
      <c r="AO94" s="207">
        <f t="shared" si="141"/>
        <v>46588</v>
      </c>
      <c r="AP94" s="206">
        <f>VLOOKUP($AO94,[2]Plan1!$EW$172:$EZ$293,2)</f>
        <v>7245.38</v>
      </c>
      <c r="AQ94" s="208">
        <f t="shared" si="148"/>
        <v>46527</v>
      </c>
      <c r="AR94" s="206">
        <f>VLOOKUP($AO94,[2]Plan1!$EW$172:$EZ$293,4)</f>
        <v>7245.38</v>
      </c>
      <c r="AS94" s="208">
        <f t="shared" si="149"/>
        <v>46558</v>
      </c>
      <c r="AT94" s="209">
        <f t="shared" si="15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42"/>
        <v>44117</v>
      </c>
      <c r="B95" s="103">
        <f t="shared" si="133"/>
        <v>1023.25014861</v>
      </c>
      <c r="C95" s="103">
        <f t="shared" si="151"/>
        <v>966.94463476999999</v>
      </c>
      <c r="D95" s="104">
        <f t="shared" si="143"/>
        <v>810.08299999999997</v>
      </c>
      <c r="E95" s="105">
        <f t="shared" si="109"/>
        <v>832.31299999999999</v>
      </c>
      <c r="F95" s="106">
        <f t="shared" si="110"/>
        <v>44064</v>
      </c>
      <c r="G95" s="107">
        <f t="shared" si="134"/>
        <v>2.7441632524074722E-2</v>
      </c>
      <c r="H95" s="108">
        <f t="shared" si="152"/>
        <v>44124</v>
      </c>
      <c r="I95" s="108">
        <f t="shared" si="135"/>
        <v>44124</v>
      </c>
      <c r="J95" s="109">
        <f t="shared" si="144"/>
        <v>20</v>
      </c>
      <c r="K95" s="109">
        <f t="shared" si="129"/>
        <v>15</v>
      </c>
      <c r="L95" s="8">
        <f t="shared" si="145"/>
        <v>1.0205114200000001</v>
      </c>
      <c r="M95" s="110">
        <f t="shared" si="132"/>
        <v>1.02227833</v>
      </c>
      <c r="N95" s="110">
        <f t="shared" ref="N95:N158" si="165">IF(I95&gt;I94,N94*M95,N94)</f>
        <v>1.0319375823705874</v>
      </c>
      <c r="O95" s="103">
        <f t="shared" si="113"/>
        <v>1.05310408</v>
      </c>
      <c r="P95" s="103">
        <f t="shared" si="136"/>
        <v>1018.29334001</v>
      </c>
      <c r="Q95" s="11">
        <f t="shared" si="159"/>
        <v>0</v>
      </c>
      <c r="R95" s="30">
        <f t="shared" si="146"/>
        <v>0</v>
      </c>
      <c r="S95" s="103">
        <f t="shared" si="137"/>
        <v>0</v>
      </c>
      <c r="T95" s="113">
        <f t="shared" si="147"/>
        <v>8.5000000000000006E-2</v>
      </c>
      <c r="U95" s="111">
        <f t="shared" si="114"/>
        <v>15</v>
      </c>
      <c r="V95" s="111">
        <v>252</v>
      </c>
      <c r="W95" s="110">
        <f t="shared" si="138"/>
        <v>1.0048677610000001</v>
      </c>
      <c r="X95" s="103">
        <f t="shared" si="139"/>
        <v>4.9568085999999996</v>
      </c>
      <c r="Y95" s="103">
        <f t="shared" si="140"/>
        <v>0</v>
      </c>
      <c r="Z95" s="114" t="str">
        <f t="shared" si="153"/>
        <v>A+J=</v>
      </c>
      <c r="AA95" s="108">
        <f t="shared" si="154"/>
        <v>44124</v>
      </c>
      <c r="AB95" s="4"/>
      <c r="AC95" s="115">
        <f t="shared" si="155"/>
        <v>84</v>
      </c>
      <c r="AD95" s="121">
        <f t="shared" si="156"/>
        <v>46588</v>
      </c>
      <c r="AE95" s="117">
        <f t="shared" si="160"/>
        <v>124.72695872000035</v>
      </c>
      <c r="AF95" s="119">
        <f t="shared" si="157"/>
        <v>21</v>
      </c>
      <c r="AG95" s="128">
        <f t="shared" si="161"/>
        <v>0.88396112000000004</v>
      </c>
      <c r="AH95" s="127">
        <f t="shared" si="162"/>
        <v>4.8577416600000003</v>
      </c>
      <c r="AI95" s="123">
        <v>3.7486999999999999E-2</v>
      </c>
      <c r="AJ95" s="117">
        <f t="shared" si="163"/>
        <v>5.7417027800000007</v>
      </c>
      <c r="AK95" s="115">
        <f t="shared" si="158"/>
        <v>84</v>
      </c>
      <c r="AL95" s="124" t="s">
        <v>76</v>
      </c>
      <c r="AM95" s="121">
        <f t="shared" si="164"/>
        <v>46619</v>
      </c>
      <c r="AO95" s="207">
        <f t="shared" si="141"/>
        <v>46619</v>
      </c>
      <c r="AP95" s="206">
        <f>VLOOKUP($AO95,[2]Plan1!$EW$172:$EZ$293,2)</f>
        <v>7245.38</v>
      </c>
      <c r="AQ95" s="208">
        <f t="shared" si="148"/>
        <v>46558</v>
      </c>
      <c r="AR95" s="206">
        <f>VLOOKUP($AO95,[2]Plan1!$EW$172:$EZ$293,4)</f>
        <v>7245.38</v>
      </c>
      <c r="AS95" s="208">
        <f t="shared" si="149"/>
        <v>46588</v>
      </c>
      <c r="AT95" s="209">
        <f t="shared" si="15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42"/>
        <v>44118</v>
      </c>
      <c r="B96" s="103">
        <f t="shared" si="133"/>
        <v>1024.96790981</v>
      </c>
      <c r="C96" s="103">
        <f t="shared" si="151"/>
        <v>966.94463476999999</v>
      </c>
      <c r="D96" s="104">
        <f t="shared" si="143"/>
        <v>810.08299999999997</v>
      </c>
      <c r="E96" s="105">
        <f t="shared" si="109"/>
        <v>832.31299999999999</v>
      </c>
      <c r="F96" s="106">
        <f t="shared" si="110"/>
        <v>44064</v>
      </c>
      <c r="G96" s="107">
        <f t="shared" si="134"/>
        <v>2.7441632524074722E-2</v>
      </c>
      <c r="H96" s="108">
        <f t="shared" si="152"/>
        <v>44124</v>
      </c>
      <c r="I96" s="108">
        <f t="shared" si="135"/>
        <v>44124</v>
      </c>
      <c r="J96" s="109">
        <f t="shared" si="144"/>
        <v>20</v>
      </c>
      <c r="K96" s="109">
        <f t="shared" si="129"/>
        <v>16</v>
      </c>
      <c r="L96" s="8">
        <f t="shared" si="145"/>
        <v>1.0218937100000001</v>
      </c>
      <c r="M96" s="110">
        <f t="shared" si="132"/>
        <v>1.02227833</v>
      </c>
      <c r="N96" s="110">
        <f t="shared" si="165"/>
        <v>1.0319375823705874</v>
      </c>
      <c r="O96" s="103">
        <f t="shared" si="113"/>
        <v>1.0545305199999999</v>
      </c>
      <c r="P96" s="103">
        <f t="shared" si="136"/>
        <v>1019.67262851</v>
      </c>
      <c r="Q96" s="11">
        <f t="shared" si="159"/>
        <v>0</v>
      </c>
      <c r="R96" s="30">
        <f t="shared" si="146"/>
        <v>0</v>
      </c>
      <c r="S96" s="103">
        <f t="shared" si="137"/>
        <v>0</v>
      </c>
      <c r="T96" s="113">
        <f t="shared" si="147"/>
        <v>8.5000000000000006E-2</v>
      </c>
      <c r="U96" s="111">
        <f t="shared" si="114"/>
        <v>16</v>
      </c>
      <c r="V96" s="111">
        <v>252</v>
      </c>
      <c r="W96" s="110">
        <f t="shared" si="138"/>
        <v>1.0051931190000001</v>
      </c>
      <c r="X96" s="103">
        <f t="shared" si="139"/>
        <v>5.2952813000000001</v>
      </c>
      <c r="Y96" s="103">
        <f t="shared" si="140"/>
        <v>0</v>
      </c>
      <c r="Z96" s="114" t="str">
        <f t="shared" si="153"/>
        <v>A+J=</v>
      </c>
      <c r="AA96" s="108">
        <f t="shared" si="154"/>
        <v>44124</v>
      </c>
      <c r="AB96" s="4"/>
      <c r="AC96" s="115">
        <f t="shared" si="155"/>
        <v>85</v>
      </c>
      <c r="AD96" s="121">
        <f t="shared" si="156"/>
        <v>46619</v>
      </c>
      <c r="AE96" s="117">
        <f t="shared" si="160"/>
        <v>120.07676352000036</v>
      </c>
      <c r="AF96" s="119">
        <f t="shared" si="157"/>
        <v>23</v>
      </c>
      <c r="AG96" s="128">
        <f t="shared" si="161"/>
        <v>0.93215702</v>
      </c>
      <c r="AH96" s="127">
        <f t="shared" si="162"/>
        <v>4.6501951999999998</v>
      </c>
      <c r="AI96" s="123">
        <v>3.7282999999999997E-2</v>
      </c>
      <c r="AJ96" s="117">
        <f t="shared" si="163"/>
        <v>5.5823522199999998</v>
      </c>
      <c r="AK96" s="115">
        <f t="shared" si="158"/>
        <v>85</v>
      </c>
      <c r="AL96" s="124" t="s">
        <v>76</v>
      </c>
      <c r="AM96" s="121">
        <f t="shared" si="164"/>
        <v>46650</v>
      </c>
      <c r="AO96" s="207">
        <f t="shared" si="141"/>
        <v>46650</v>
      </c>
      <c r="AP96" s="206">
        <f>VLOOKUP($AO96,[2]Plan1!$EW$172:$EZ$293,2)</f>
        <v>7245.38</v>
      </c>
      <c r="AQ96" s="208">
        <f t="shared" si="148"/>
        <v>46588</v>
      </c>
      <c r="AR96" s="206">
        <f>VLOOKUP($AO96,[2]Plan1!$EW$172:$EZ$293,4)</f>
        <v>7245.38</v>
      </c>
      <c r="AS96" s="208">
        <f t="shared" si="149"/>
        <v>46619</v>
      </c>
      <c r="AT96" s="209">
        <f t="shared" si="15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42"/>
        <v>44119</v>
      </c>
      <c r="B97" s="103">
        <f t="shared" si="133"/>
        <v>1026.6885532700001</v>
      </c>
      <c r="C97" s="103">
        <f t="shared" si="151"/>
        <v>966.94463476999999</v>
      </c>
      <c r="D97" s="104">
        <f t="shared" si="143"/>
        <v>810.08299999999997</v>
      </c>
      <c r="E97" s="105">
        <f t="shared" si="109"/>
        <v>832.31299999999999</v>
      </c>
      <c r="F97" s="106">
        <f t="shared" si="110"/>
        <v>44064</v>
      </c>
      <c r="G97" s="107">
        <f t="shared" si="134"/>
        <v>2.7441632524074722E-2</v>
      </c>
      <c r="H97" s="108">
        <f t="shared" si="152"/>
        <v>44124</v>
      </c>
      <c r="I97" s="108">
        <f t="shared" si="135"/>
        <v>44124</v>
      </c>
      <c r="J97" s="109">
        <f t="shared" si="144"/>
        <v>20</v>
      </c>
      <c r="K97" s="109">
        <f t="shared" si="129"/>
        <v>17</v>
      </c>
      <c r="L97" s="8">
        <f t="shared" si="145"/>
        <v>1.02327787</v>
      </c>
      <c r="M97" s="110">
        <f t="shared" si="132"/>
        <v>1.02227833</v>
      </c>
      <c r="N97" s="110">
        <f t="shared" si="165"/>
        <v>1.0319375823705874</v>
      </c>
      <c r="O97" s="103">
        <f t="shared" si="113"/>
        <v>1.0559588900000001</v>
      </c>
      <c r="P97" s="103">
        <f t="shared" si="136"/>
        <v>1021.05378322</v>
      </c>
      <c r="Q97" s="11">
        <f t="shared" si="159"/>
        <v>0</v>
      </c>
      <c r="R97" s="30">
        <f t="shared" si="146"/>
        <v>0</v>
      </c>
      <c r="S97" s="103">
        <f t="shared" si="137"/>
        <v>0</v>
      </c>
      <c r="T97" s="113">
        <f t="shared" si="147"/>
        <v>8.5000000000000006E-2</v>
      </c>
      <c r="U97" s="111">
        <f t="shared" si="114"/>
        <v>17</v>
      </c>
      <c r="V97" s="111">
        <v>252</v>
      </c>
      <c r="W97" s="110">
        <f t="shared" si="138"/>
        <v>1.005518583</v>
      </c>
      <c r="X97" s="103">
        <f t="shared" si="139"/>
        <v>5.6347700500000002</v>
      </c>
      <c r="Y97" s="103">
        <f t="shared" si="140"/>
        <v>0</v>
      </c>
      <c r="Z97" s="114" t="str">
        <f t="shared" si="153"/>
        <v>A+J=</v>
      </c>
      <c r="AA97" s="108">
        <f t="shared" si="154"/>
        <v>44124</v>
      </c>
      <c r="AB97" s="4"/>
      <c r="AC97" s="115">
        <f t="shared" si="155"/>
        <v>86</v>
      </c>
      <c r="AD97" s="121">
        <f t="shared" si="156"/>
        <v>46650</v>
      </c>
      <c r="AE97" s="117">
        <f t="shared" si="160"/>
        <v>115.21125307000035</v>
      </c>
      <c r="AF97" s="119">
        <f t="shared" si="157"/>
        <v>20</v>
      </c>
      <c r="AG97" s="128">
        <f t="shared" si="161"/>
        <v>0.77997158</v>
      </c>
      <c r="AH97" s="127">
        <f t="shared" si="162"/>
        <v>4.8655104500000004</v>
      </c>
      <c r="AI97" s="123">
        <v>4.052E-2</v>
      </c>
      <c r="AJ97" s="117">
        <f t="shared" si="163"/>
        <v>5.6454820300000002</v>
      </c>
      <c r="AK97" s="115">
        <f t="shared" si="158"/>
        <v>86</v>
      </c>
      <c r="AL97" s="124" t="s">
        <v>76</v>
      </c>
      <c r="AM97" s="121">
        <f t="shared" si="164"/>
        <v>46680</v>
      </c>
      <c r="AO97" s="207">
        <f t="shared" si="141"/>
        <v>46680</v>
      </c>
      <c r="AP97" s="206">
        <f>VLOOKUP($AO97,[2]Plan1!$EW$172:$EZ$293,2)</f>
        <v>7245.38</v>
      </c>
      <c r="AQ97" s="208">
        <f t="shared" si="148"/>
        <v>46619</v>
      </c>
      <c r="AR97" s="206">
        <f>VLOOKUP($AO97,[2]Plan1!$EW$172:$EZ$293,4)</f>
        <v>7245.38</v>
      </c>
      <c r="AS97" s="208">
        <f t="shared" si="149"/>
        <v>46650</v>
      </c>
      <c r="AT97" s="209">
        <f t="shared" si="15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42"/>
        <v>44120</v>
      </c>
      <c r="B98" s="103">
        <f t="shared" si="133"/>
        <v>1028.4120812400001</v>
      </c>
      <c r="C98" s="103">
        <f t="shared" si="151"/>
        <v>966.94463476999999</v>
      </c>
      <c r="D98" s="104">
        <f t="shared" si="143"/>
        <v>810.08299999999997</v>
      </c>
      <c r="E98" s="105">
        <f t="shared" si="109"/>
        <v>832.31299999999999</v>
      </c>
      <c r="F98" s="106">
        <f t="shared" si="110"/>
        <v>44064</v>
      </c>
      <c r="G98" s="107">
        <f t="shared" si="134"/>
        <v>2.7441632524074722E-2</v>
      </c>
      <c r="H98" s="108">
        <f t="shared" si="152"/>
        <v>44124</v>
      </c>
      <c r="I98" s="108">
        <f t="shared" si="135"/>
        <v>44124</v>
      </c>
      <c r="J98" s="109">
        <f t="shared" si="144"/>
        <v>20</v>
      </c>
      <c r="K98" s="109">
        <f t="shared" si="129"/>
        <v>18</v>
      </c>
      <c r="L98" s="8">
        <f t="shared" si="145"/>
        <v>1.0246639099999999</v>
      </c>
      <c r="M98" s="110">
        <f t="shared" si="132"/>
        <v>1.02227833</v>
      </c>
      <c r="N98" s="110">
        <f t="shared" si="165"/>
        <v>1.0319375823705874</v>
      </c>
      <c r="O98" s="103">
        <f t="shared" si="113"/>
        <v>1.0573891900000001</v>
      </c>
      <c r="P98" s="103">
        <f t="shared" si="136"/>
        <v>1022.43680413</v>
      </c>
      <c r="Q98" s="11">
        <f t="shared" si="159"/>
        <v>0</v>
      </c>
      <c r="R98" s="30">
        <f t="shared" si="146"/>
        <v>0</v>
      </c>
      <c r="S98" s="103">
        <f t="shared" si="137"/>
        <v>0</v>
      </c>
      <c r="T98" s="113">
        <f t="shared" si="147"/>
        <v>8.5000000000000006E-2</v>
      </c>
      <c r="U98" s="111">
        <f t="shared" si="114"/>
        <v>18</v>
      </c>
      <c r="V98" s="111">
        <v>252</v>
      </c>
      <c r="W98" s="110">
        <f t="shared" si="138"/>
        <v>1.005844153</v>
      </c>
      <c r="X98" s="103">
        <f t="shared" si="139"/>
        <v>5.9752771100000004</v>
      </c>
      <c r="Y98" s="103">
        <f t="shared" si="140"/>
        <v>0</v>
      </c>
      <c r="Z98" s="114" t="str">
        <f t="shared" si="153"/>
        <v>A+J=</v>
      </c>
      <c r="AA98" s="108">
        <f t="shared" si="154"/>
        <v>44124</v>
      </c>
      <c r="AB98" s="4"/>
      <c r="AC98" s="115">
        <f t="shared" si="155"/>
        <v>87</v>
      </c>
      <c r="AD98" s="121">
        <f t="shared" si="156"/>
        <v>46680</v>
      </c>
      <c r="AE98" s="117">
        <f t="shared" si="160"/>
        <v>110.30406017000035</v>
      </c>
      <c r="AF98" s="119">
        <f t="shared" si="157"/>
        <v>21</v>
      </c>
      <c r="AG98" s="128">
        <f t="shared" si="161"/>
        <v>0.78591275000000005</v>
      </c>
      <c r="AH98" s="127">
        <f t="shared" si="162"/>
        <v>4.9071929000000001</v>
      </c>
      <c r="AI98" s="123">
        <v>4.2592999999999999E-2</v>
      </c>
      <c r="AJ98" s="117">
        <f t="shared" si="163"/>
        <v>5.6931056499999997</v>
      </c>
      <c r="AK98" s="115">
        <f t="shared" si="158"/>
        <v>87</v>
      </c>
      <c r="AL98" s="124" t="s">
        <v>76</v>
      </c>
      <c r="AM98" s="121">
        <f t="shared" si="164"/>
        <v>46713</v>
      </c>
      <c r="AO98" s="207">
        <f t="shared" si="141"/>
        <v>46713</v>
      </c>
      <c r="AP98" s="206">
        <f>VLOOKUP($AO98,[2]Plan1!$EW$172:$EZ$293,2)</f>
        <v>7245.38</v>
      </c>
      <c r="AQ98" s="208">
        <f t="shared" si="148"/>
        <v>46652</v>
      </c>
      <c r="AR98" s="206">
        <f>VLOOKUP($AO98,[2]Plan1!$EW$172:$EZ$293,4)</f>
        <v>7245.38</v>
      </c>
      <c r="AS98" s="208">
        <f t="shared" si="149"/>
        <v>46682</v>
      </c>
      <c r="AT98" s="209">
        <f t="shared" si="15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42"/>
        <v>44121</v>
      </c>
      <c r="B99" s="103">
        <f t="shared" si="133"/>
        <v>1030.1385134099999</v>
      </c>
      <c r="C99" s="103">
        <f t="shared" si="151"/>
        <v>966.94463476999999</v>
      </c>
      <c r="D99" s="104">
        <f t="shared" si="143"/>
        <v>810.08299999999997</v>
      </c>
      <c r="E99" s="105">
        <f t="shared" si="109"/>
        <v>832.31299999999999</v>
      </c>
      <c r="F99" s="106">
        <f t="shared" si="110"/>
        <v>44064</v>
      </c>
      <c r="G99" s="107">
        <f t="shared" si="134"/>
        <v>2.7441632524074722E-2</v>
      </c>
      <c r="H99" s="108">
        <f t="shared" si="152"/>
        <v>44124</v>
      </c>
      <c r="I99" s="108">
        <f t="shared" si="135"/>
        <v>44124</v>
      </c>
      <c r="J99" s="109">
        <f t="shared" si="144"/>
        <v>20</v>
      </c>
      <c r="K99" s="109">
        <f t="shared" si="129"/>
        <v>19</v>
      </c>
      <c r="L99" s="8">
        <f t="shared" si="145"/>
        <v>1.0260518300000001</v>
      </c>
      <c r="M99" s="110">
        <f t="shared" si="132"/>
        <v>1.02227833</v>
      </c>
      <c r="N99" s="110">
        <f t="shared" si="165"/>
        <v>1.0319375823705874</v>
      </c>
      <c r="O99" s="103">
        <f t="shared" si="113"/>
        <v>1.05882144</v>
      </c>
      <c r="P99" s="103">
        <f t="shared" si="136"/>
        <v>1023.8217105799999</v>
      </c>
      <c r="Q99" s="11">
        <f t="shared" si="159"/>
        <v>0</v>
      </c>
      <c r="R99" s="30">
        <f t="shared" si="146"/>
        <v>0</v>
      </c>
      <c r="S99" s="103">
        <f t="shared" si="137"/>
        <v>0</v>
      </c>
      <c r="T99" s="113">
        <f t="shared" si="147"/>
        <v>8.5000000000000006E-2</v>
      </c>
      <c r="U99" s="111">
        <f t="shared" si="114"/>
        <v>19</v>
      </c>
      <c r="V99" s="111">
        <v>252</v>
      </c>
      <c r="W99" s="110">
        <f t="shared" si="138"/>
        <v>1.0061698269999999</v>
      </c>
      <c r="X99" s="103">
        <f t="shared" si="139"/>
        <v>6.3168028300000003</v>
      </c>
      <c r="Y99" s="103">
        <f t="shared" si="140"/>
        <v>0</v>
      </c>
      <c r="Z99" s="114" t="str">
        <f t="shared" si="153"/>
        <v>A+J=</v>
      </c>
      <c r="AA99" s="108">
        <f t="shared" si="154"/>
        <v>44124</v>
      </c>
      <c r="AB99" s="4"/>
      <c r="AC99" s="115">
        <f t="shared" si="155"/>
        <v>88</v>
      </c>
      <c r="AD99" s="121">
        <f t="shared" si="156"/>
        <v>46713</v>
      </c>
      <c r="AE99" s="117">
        <f t="shared" si="160"/>
        <v>105.46513136000036</v>
      </c>
      <c r="AF99" s="119">
        <f t="shared" si="157"/>
        <v>21</v>
      </c>
      <c r="AG99" s="128">
        <f t="shared" si="161"/>
        <v>0.75243837000000002</v>
      </c>
      <c r="AH99" s="127">
        <f t="shared" si="162"/>
        <v>4.8389288099999996</v>
      </c>
      <c r="AI99" s="123">
        <v>4.3868999999999998E-2</v>
      </c>
      <c r="AJ99" s="117">
        <f t="shared" si="163"/>
        <v>5.5913671799999998</v>
      </c>
      <c r="AK99" s="115">
        <f t="shared" si="158"/>
        <v>88</v>
      </c>
      <c r="AL99" s="124" t="s">
        <v>76</v>
      </c>
      <c r="AM99" s="121">
        <f t="shared" si="164"/>
        <v>46741</v>
      </c>
      <c r="AO99" s="207">
        <f t="shared" si="141"/>
        <v>46741</v>
      </c>
      <c r="AP99" s="206">
        <f>VLOOKUP($AO99,[2]Plan1!$EW$172:$EZ$293,2)</f>
        <v>7245.38</v>
      </c>
      <c r="AQ99" s="208">
        <f t="shared" si="148"/>
        <v>46680</v>
      </c>
      <c r="AR99" s="206">
        <f>VLOOKUP($AO99,[2]Plan1!$EW$172:$EZ$293,4)</f>
        <v>7245.38</v>
      </c>
      <c r="AS99" s="208">
        <f t="shared" si="149"/>
        <v>46711</v>
      </c>
      <c r="AT99" s="209">
        <f t="shared" si="15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42"/>
        <v>44122</v>
      </c>
      <c r="B100" s="103">
        <f t="shared" si="133"/>
        <v>1030.1385134099999</v>
      </c>
      <c r="C100" s="103">
        <f t="shared" si="151"/>
        <v>966.94463476999999</v>
      </c>
      <c r="D100" s="104">
        <f t="shared" si="143"/>
        <v>810.08299999999997</v>
      </c>
      <c r="E100" s="105">
        <f t="shared" si="109"/>
        <v>832.31299999999999</v>
      </c>
      <c r="F100" s="106">
        <f t="shared" si="110"/>
        <v>44064</v>
      </c>
      <c r="G100" s="107">
        <f t="shared" si="134"/>
        <v>2.7441632524074722E-2</v>
      </c>
      <c r="H100" s="108">
        <f t="shared" si="152"/>
        <v>44124</v>
      </c>
      <c r="I100" s="108">
        <f t="shared" si="135"/>
        <v>44124</v>
      </c>
      <c r="J100" s="109">
        <f t="shared" si="144"/>
        <v>20</v>
      </c>
      <c r="K100" s="109">
        <f t="shared" si="129"/>
        <v>19</v>
      </c>
      <c r="L100" s="8">
        <f t="shared" si="145"/>
        <v>1.0260518300000001</v>
      </c>
      <c r="M100" s="110">
        <f t="shared" si="132"/>
        <v>1.02227833</v>
      </c>
      <c r="N100" s="110">
        <f t="shared" si="165"/>
        <v>1.0319375823705874</v>
      </c>
      <c r="O100" s="103">
        <f t="shared" si="113"/>
        <v>1.05882144</v>
      </c>
      <c r="P100" s="103">
        <f t="shared" si="136"/>
        <v>1023.8217105799999</v>
      </c>
      <c r="Q100" s="11">
        <f t="shared" si="159"/>
        <v>0</v>
      </c>
      <c r="R100" s="30">
        <f t="shared" si="146"/>
        <v>0</v>
      </c>
      <c r="S100" s="103">
        <f t="shared" si="137"/>
        <v>0</v>
      </c>
      <c r="T100" s="113">
        <f t="shared" si="147"/>
        <v>8.5000000000000006E-2</v>
      </c>
      <c r="U100" s="111">
        <f t="shared" si="114"/>
        <v>19</v>
      </c>
      <c r="V100" s="111">
        <v>252</v>
      </c>
      <c r="W100" s="110">
        <f t="shared" si="138"/>
        <v>1.0061698269999999</v>
      </c>
      <c r="X100" s="103">
        <f t="shared" si="139"/>
        <v>6.3168028300000003</v>
      </c>
      <c r="Y100" s="103">
        <f t="shared" si="140"/>
        <v>0</v>
      </c>
      <c r="Z100" s="114" t="str">
        <f t="shared" si="153"/>
        <v>A+J=</v>
      </c>
      <c r="AA100" s="108">
        <f t="shared" si="154"/>
        <v>44124</v>
      </c>
      <c r="AB100" s="4"/>
      <c r="AC100" s="115">
        <f t="shared" si="155"/>
        <v>89</v>
      </c>
      <c r="AD100" s="121">
        <f t="shared" si="156"/>
        <v>46741</v>
      </c>
      <c r="AE100" s="117">
        <f t="shared" si="160"/>
        <v>100.63503928000036</v>
      </c>
      <c r="AF100" s="119">
        <f t="shared" si="157"/>
        <v>20</v>
      </c>
      <c r="AG100" s="128">
        <f t="shared" si="161"/>
        <v>0.68506014999999998</v>
      </c>
      <c r="AH100" s="127">
        <f t="shared" si="162"/>
        <v>4.83009208</v>
      </c>
      <c r="AI100" s="123">
        <v>4.5797999999999998E-2</v>
      </c>
      <c r="AJ100" s="117">
        <f t="shared" si="163"/>
        <v>5.51515223</v>
      </c>
      <c r="AK100" s="115">
        <f t="shared" si="158"/>
        <v>89</v>
      </c>
      <c r="AL100" s="124" t="s">
        <v>76</v>
      </c>
      <c r="AM100" s="121">
        <f t="shared" si="164"/>
        <v>46772</v>
      </c>
      <c r="AO100" s="207">
        <f t="shared" si="141"/>
        <v>46772</v>
      </c>
      <c r="AP100" s="206">
        <f>VLOOKUP($AO100,[2]Plan1!$EW$172:$EZ$293,2)</f>
        <v>7245.38</v>
      </c>
      <c r="AQ100" s="208">
        <f t="shared" si="148"/>
        <v>46711</v>
      </c>
      <c r="AR100" s="206">
        <f>VLOOKUP($AO100,[2]Plan1!$EW$172:$EZ$293,4)</f>
        <v>7245.38</v>
      </c>
      <c r="AS100" s="208">
        <f t="shared" si="149"/>
        <v>46741</v>
      </c>
      <c r="AT100" s="209">
        <f t="shared" si="15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42"/>
        <v>44123</v>
      </c>
      <c r="B101" s="103">
        <f t="shared" si="133"/>
        <v>1030.1385134099999</v>
      </c>
      <c r="C101" s="103">
        <f t="shared" si="151"/>
        <v>966.94463476999999</v>
      </c>
      <c r="D101" s="104">
        <f t="shared" si="143"/>
        <v>810.08299999999997</v>
      </c>
      <c r="E101" s="105">
        <f t="shared" si="109"/>
        <v>832.31299999999999</v>
      </c>
      <c r="F101" s="106">
        <f t="shared" si="110"/>
        <v>44064</v>
      </c>
      <c r="G101" s="107">
        <f t="shared" si="134"/>
        <v>2.7441632524074722E-2</v>
      </c>
      <c r="H101" s="108">
        <f t="shared" si="152"/>
        <v>44124</v>
      </c>
      <c r="I101" s="108">
        <f t="shared" si="135"/>
        <v>44124</v>
      </c>
      <c r="J101" s="109">
        <f t="shared" si="144"/>
        <v>20</v>
      </c>
      <c r="K101" s="109">
        <f t="shared" si="129"/>
        <v>19</v>
      </c>
      <c r="L101" s="8">
        <f t="shared" si="145"/>
        <v>1.0260518300000001</v>
      </c>
      <c r="M101" s="110">
        <f t="shared" si="132"/>
        <v>1.02227833</v>
      </c>
      <c r="N101" s="110">
        <f t="shared" si="165"/>
        <v>1.0319375823705874</v>
      </c>
      <c r="O101" s="103">
        <f t="shared" si="113"/>
        <v>1.05882144</v>
      </c>
      <c r="P101" s="103">
        <f t="shared" si="136"/>
        <v>1023.8217105799999</v>
      </c>
      <c r="Q101" s="11">
        <f t="shared" si="159"/>
        <v>0</v>
      </c>
      <c r="R101" s="30">
        <f t="shared" si="146"/>
        <v>0</v>
      </c>
      <c r="S101" s="103">
        <f t="shared" si="137"/>
        <v>0</v>
      </c>
      <c r="T101" s="113">
        <f t="shared" si="147"/>
        <v>8.5000000000000006E-2</v>
      </c>
      <c r="U101" s="111">
        <f t="shared" ref="U101:U164" si="166">IF(Q100&gt;0,1,IF(K101=K100,U100,U100+1))</f>
        <v>19</v>
      </c>
      <c r="V101" s="111">
        <v>252</v>
      </c>
      <c r="W101" s="110">
        <f t="shared" si="138"/>
        <v>1.0061698269999999</v>
      </c>
      <c r="X101" s="103">
        <f t="shared" si="139"/>
        <v>6.3168028300000003</v>
      </c>
      <c r="Y101" s="103">
        <f t="shared" si="140"/>
        <v>0</v>
      </c>
      <c r="Z101" s="114" t="str">
        <f t="shared" si="153"/>
        <v>A+J=</v>
      </c>
      <c r="AA101" s="108">
        <f t="shared" si="154"/>
        <v>44124</v>
      </c>
      <c r="AB101" s="4"/>
      <c r="AC101" s="115">
        <f t="shared" si="155"/>
        <v>90</v>
      </c>
      <c r="AD101" s="121">
        <f t="shared" si="156"/>
        <v>46772</v>
      </c>
      <c r="AE101" s="117">
        <f t="shared" si="160"/>
        <v>95.63629561000036</v>
      </c>
      <c r="AF101" s="119">
        <f t="shared" si="157"/>
        <v>23</v>
      </c>
      <c r="AG101" s="128">
        <f t="shared" si="161"/>
        <v>0.75210410999999999</v>
      </c>
      <c r="AH101" s="127">
        <f t="shared" si="162"/>
        <v>4.9987436699999996</v>
      </c>
      <c r="AI101" s="123">
        <v>4.9672000000000001E-2</v>
      </c>
      <c r="AJ101" s="117">
        <f t="shared" si="163"/>
        <v>5.75084778</v>
      </c>
      <c r="AK101" s="115">
        <f t="shared" si="158"/>
        <v>90</v>
      </c>
      <c r="AL101" s="124" t="s">
        <v>76</v>
      </c>
      <c r="AM101" s="121">
        <f t="shared" si="164"/>
        <v>46804</v>
      </c>
      <c r="AO101" s="207">
        <f t="shared" si="141"/>
        <v>46804</v>
      </c>
      <c r="AP101" s="206">
        <f>VLOOKUP($AO101,[2]Plan1!$EW$172:$EZ$293,2)</f>
        <v>7245.38</v>
      </c>
      <c r="AQ101" s="208">
        <f t="shared" si="148"/>
        <v>46742</v>
      </c>
      <c r="AR101" s="206">
        <f>VLOOKUP($AO101,[2]Plan1!$EW$172:$EZ$293,4)</f>
        <v>7245.38</v>
      </c>
      <c r="AS101" s="208">
        <f t="shared" si="149"/>
        <v>46773</v>
      </c>
      <c r="AT101" s="209">
        <f t="shared" si="15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42"/>
        <v>44124</v>
      </c>
      <c r="B102" s="103">
        <f t="shared" si="133"/>
        <v>1031.86784539</v>
      </c>
      <c r="C102" s="103">
        <f t="shared" si="151"/>
        <v>966.94463476999999</v>
      </c>
      <c r="D102" s="104">
        <f t="shared" si="143"/>
        <v>810.08299999999997</v>
      </c>
      <c r="E102" s="105">
        <f t="shared" si="109"/>
        <v>832.31299999999999</v>
      </c>
      <c r="F102" s="106">
        <f t="shared" si="110"/>
        <v>44064</v>
      </c>
      <c r="G102" s="107">
        <f t="shared" si="134"/>
        <v>2.7441632524074722E-2</v>
      </c>
      <c r="H102" s="108">
        <f t="shared" si="152"/>
        <v>44155</v>
      </c>
      <c r="I102" s="108">
        <f t="shared" si="135"/>
        <v>44124</v>
      </c>
      <c r="J102" s="109">
        <f t="shared" si="144"/>
        <v>20</v>
      </c>
      <c r="K102" s="109">
        <f t="shared" si="129"/>
        <v>20</v>
      </c>
      <c r="L102" s="8">
        <f t="shared" si="145"/>
        <v>1.02744163</v>
      </c>
      <c r="M102" s="110">
        <f t="shared" si="132"/>
        <v>1.02227833</v>
      </c>
      <c r="N102" s="110">
        <f t="shared" si="165"/>
        <v>1.0319375823705874</v>
      </c>
      <c r="O102" s="103">
        <f t="shared" si="113"/>
        <v>1.0602556299999999</v>
      </c>
      <c r="P102" s="103">
        <f t="shared" si="136"/>
        <v>1025.2084929099999</v>
      </c>
      <c r="Q102" s="11">
        <f t="shared" si="159"/>
        <v>3</v>
      </c>
      <c r="R102" s="203">
        <f>S102/P102</f>
        <v>3.2306691740318624E-2</v>
      </c>
      <c r="S102" s="204">
        <v>33.121094749999997</v>
      </c>
      <c r="T102" s="113">
        <f t="shared" si="147"/>
        <v>8.5000000000000006E-2</v>
      </c>
      <c r="U102" s="111">
        <f t="shared" si="166"/>
        <v>20</v>
      </c>
      <c r="V102" s="111">
        <v>252</v>
      </c>
      <c r="W102" s="110">
        <f t="shared" si="138"/>
        <v>1.006495608</v>
      </c>
      <c r="X102" s="103">
        <f t="shared" si="139"/>
        <v>6.6593524799999999</v>
      </c>
      <c r="Y102" s="103">
        <f t="shared" si="140"/>
        <v>39.78044723</v>
      </c>
      <c r="Z102" s="114" t="str">
        <f t="shared" si="153"/>
        <v>A+J=</v>
      </c>
      <c r="AA102" s="108">
        <f t="shared" si="154"/>
        <v>44124</v>
      </c>
      <c r="AB102" s="4"/>
      <c r="AC102" s="115">
        <f t="shared" si="155"/>
        <v>91</v>
      </c>
      <c r="AD102" s="121">
        <f t="shared" si="156"/>
        <v>46804</v>
      </c>
      <c r="AE102" s="117">
        <f t="shared" si="160"/>
        <v>90.742108190000366</v>
      </c>
      <c r="AF102" s="119">
        <f t="shared" si="157"/>
        <v>22</v>
      </c>
      <c r="AG102" s="128">
        <f t="shared" si="161"/>
        <v>0.68355898000000004</v>
      </c>
      <c r="AH102" s="127">
        <f t="shared" si="162"/>
        <v>4.8941874199999997</v>
      </c>
      <c r="AI102" s="123">
        <v>5.1174999999999998E-2</v>
      </c>
      <c r="AJ102" s="117">
        <f t="shared" si="163"/>
        <v>5.5777463999999997</v>
      </c>
      <c r="AK102" s="115">
        <f t="shared" si="158"/>
        <v>91</v>
      </c>
      <c r="AL102" s="124" t="s">
        <v>76</v>
      </c>
      <c r="AM102" s="121">
        <f t="shared" si="164"/>
        <v>46832</v>
      </c>
      <c r="AO102" s="207">
        <f t="shared" si="141"/>
        <v>46832</v>
      </c>
      <c r="AP102" s="206">
        <f>VLOOKUP($AO102,[2]Plan1!$EW$172:$EZ$293,2)</f>
        <v>7245.38</v>
      </c>
      <c r="AQ102" s="208">
        <f t="shared" si="148"/>
        <v>46772</v>
      </c>
      <c r="AR102" s="206">
        <f>VLOOKUP($AO102,[2]Plan1!$EW$172:$EZ$293,4)</f>
        <v>7245.38</v>
      </c>
      <c r="AS102" s="208">
        <f t="shared" si="149"/>
        <v>46803</v>
      </c>
      <c r="AT102" s="209">
        <f t="shared" si="15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42"/>
        <v>44125</v>
      </c>
      <c r="B103" s="103">
        <f t="shared" si="133"/>
        <v>994.32726778999995</v>
      </c>
      <c r="C103" s="103">
        <f t="shared" si="151"/>
        <v>935.70585253000002</v>
      </c>
      <c r="D103" s="104">
        <f t="shared" si="143"/>
        <v>832.31299999999999</v>
      </c>
      <c r="E103" s="105">
        <f t="shared" si="109"/>
        <v>868.44200000000001</v>
      </c>
      <c r="F103" s="106">
        <f t="shared" si="110"/>
        <v>44094</v>
      </c>
      <c r="G103" s="107">
        <f t="shared" si="134"/>
        <v>4.3407948692379072E-2</v>
      </c>
      <c r="H103" s="108">
        <f t="shared" si="152"/>
        <v>44155</v>
      </c>
      <c r="I103" s="108">
        <f t="shared" si="135"/>
        <v>44155</v>
      </c>
      <c r="J103" s="109">
        <f t="shared" si="144"/>
        <v>22</v>
      </c>
      <c r="K103" s="109">
        <f t="shared" si="129"/>
        <v>1</v>
      </c>
      <c r="L103" s="8">
        <f t="shared" si="145"/>
        <v>1.00193333</v>
      </c>
      <c r="M103" s="110">
        <f t="shared" si="132"/>
        <v>1.02744163</v>
      </c>
      <c r="N103" s="110">
        <f t="shared" si="165"/>
        <v>1.0602556316890956</v>
      </c>
      <c r="O103" s="103">
        <f t="shared" si="113"/>
        <v>1.06230545</v>
      </c>
      <c r="P103" s="103">
        <f t="shared" si="136"/>
        <v>994.00542672999995</v>
      </c>
      <c r="Q103" s="11">
        <f t="shared" si="159"/>
        <v>0</v>
      </c>
      <c r="R103" s="30">
        <f t="shared" si="146"/>
        <v>0</v>
      </c>
      <c r="S103" s="103">
        <f t="shared" si="137"/>
        <v>0</v>
      </c>
      <c r="T103" s="113">
        <f t="shared" si="147"/>
        <v>8.5000000000000006E-2</v>
      </c>
      <c r="U103" s="111">
        <f t="shared" si="166"/>
        <v>1</v>
      </c>
      <c r="V103" s="111">
        <v>252</v>
      </c>
      <c r="W103" s="110">
        <f t="shared" si="138"/>
        <v>1.0003237819999999</v>
      </c>
      <c r="X103" s="103">
        <f t="shared" si="139"/>
        <v>0.32184106000000001</v>
      </c>
      <c r="Y103" s="103">
        <f t="shared" si="140"/>
        <v>0</v>
      </c>
      <c r="Z103" s="114" t="str">
        <f t="shared" si="153"/>
        <v>A+J=</v>
      </c>
      <c r="AA103" s="108">
        <f t="shared" si="154"/>
        <v>44155</v>
      </c>
      <c r="AB103" s="4"/>
      <c r="AC103" s="115">
        <f t="shared" si="155"/>
        <v>92</v>
      </c>
      <c r="AD103" s="121">
        <f t="shared" si="156"/>
        <v>46832</v>
      </c>
      <c r="AE103" s="117">
        <f t="shared" si="160"/>
        <v>85.778605620000363</v>
      </c>
      <c r="AF103" s="119">
        <f t="shared" si="157"/>
        <v>18</v>
      </c>
      <c r="AG103" s="128">
        <f t="shared" si="161"/>
        <v>0.53031075999999999</v>
      </c>
      <c r="AH103" s="127">
        <f t="shared" si="162"/>
        <v>4.9635025700000002</v>
      </c>
      <c r="AI103" s="123">
        <v>5.4698999999999998E-2</v>
      </c>
      <c r="AJ103" s="117">
        <f t="shared" si="163"/>
        <v>5.4938133300000001</v>
      </c>
      <c r="AK103" s="115">
        <f t="shared" si="158"/>
        <v>92</v>
      </c>
      <c r="AL103" s="124" t="s">
        <v>76</v>
      </c>
      <c r="AM103" s="121">
        <f t="shared" si="164"/>
        <v>46863</v>
      </c>
      <c r="AO103" s="207">
        <f t="shared" si="141"/>
        <v>46863</v>
      </c>
      <c r="AP103" s="206">
        <f>VLOOKUP($AO103,[2]Plan1!$EW$172:$EZ$293,2)</f>
        <v>7245.38</v>
      </c>
      <c r="AQ103" s="208">
        <f t="shared" si="148"/>
        <v>46803</v>
      </c>
      <c r="AR103" s="206">
        <f>VLOOKUP($AO103,[2]Plan1!$EW$172:$EZ$293,4)</f>
        <v>7245.38</v>
      </c>
      <c r="AS103" s="208">
        <f t="shared" si="149"/>
        <v>46832</v>
      </c>
      <c r="AT103" s="209">
        <f t="shared" si="15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42"/>
        <v>44126</v>
      </c>
      <c r="B104" s="103">
        <f t="shared" si="133"/>
        <v>996.57220221</v>
      </c>
      <c r="C104" s="103">
        <f t="shared" si="151"/>
        <v>935.70585253000002</v>
      </c>
      <c r="D104" s="104">
        <f t="shared" si="143"/>
        <v>832.31299999999999</v>
      </c>
      <c r="E104" s="105">
        <f t="shared" ref="E104:E167" si="167">IF($K104=1,VLOOKUP($A103,$AO$10:$AS$165,4),E103)</f>
        <v>868.44200000000001</v>
      </c>
      <c r="F104" s="106">
        <f t="shared" ref="F104:F167" si="168">IF($K104=1,VLOOKUP($A103,$AO$10:$AS$165,5),F103)</f>
        <v>44094</v>
      </c>
      <c r="G104" s="107">
        <f t="shared" si="134"/>
        <v>4.3407948692379072E-2</v>
      </c>
      <c r="H104" s="108">
        <f t="shared" si="152"/>
        <v>44155</v>
      </c>
      <c r="I104" s="108">
        <f t="shared" si="135"/>
        <v>44155</v>
      </c>
      <c r="J104" s="109">
        <f t="shared" si="144"/>
        <v>22</v>
      </c>
      <c r="K104" s="109">
        <f t="shared" si="129"/>
        <v>2</v>
      </c>
      <c r="L104" s="8">
        <f t="shared" si="145"/>
        <v>1.0038704000000001</v>
      </c>
      <c r="M104" s="110">
        <f t="shared" si="132"/>
        <v>1.02744163</v>
      </c>
      <c r="N104" s="110">
        <f t="shared" si="165"/>
        <v>1.0602556316890956</v>
      </c>
      <c r="O104" s="103">
        <f t="shared" si="113"/>
        <v>1.0643592399999999</v>
      </c>
      <c r="P104" s="103">
        <f t="shared" si="136"/>
        <v>995.92717005999998</v>
      </c>
      <c r="Q104" s="11">
        <f t="shared" si="159"/>
        <v>0</v>
      </c>
      <c r="R104" s="30">
        <f t="shared" si="146"/>
        <v>0</v>
      </c>
      <c r="S104" s="103">
        <f t="shared" si="137"/>
        <v>0</v>
      </c>
      <c r="T104" s="113">
        <f t="shared" si="147"/>
        <v>8.5000000000000006E-2</v>
      </c>
      <c r="U104" s="111">
        <f t="shared" si="166"/>
        <v>2</v>
      </c>
      <c r="V104" s="111">
        <v>252</v>
      </c>
      <c r="W104" s="110">
        <f t="shared" si="138"/>
        <v>1.00064767</v>
      </c>
      <c r="X104" s="103">
        <f t="shared" si="139"/>
        <v>0.64503215000000003</v>
      </c>
      <c r="Y104" s="103">
        <f t="shared" si="140"/>
        <v>0</v>
      </c>
      <c r="Z104" s="114" t="str">
        <f t="shared" si="153"/>
        <v>A+J=</v>
      </c>
      <c r="AA104" s="108">
        <f t="shared" si="154"/>
        <v>44155</v>
      </c>
      <c r="AB104" s="4"/>
      <c r="AC104" s="115">
        <f t="shared" si="155"/>
        <v>93</v>
      </c>
      <c r="AD104" s="121">
        <f t="shared" si="156"/>
        <v>46863</v>
      </c>
      <c r="AE104" s="117">
        <f t="shared" si="160"/>
        <v>80.897888740000369</v>
      </c>
      <c r="AF104" s="119">
        <f t="shared" si="157"/>
        <v>22</v>
      </c>
      <c r="AG104" s="128">
        <f t="shared" si="161"/>
        <v>0.61310129000000002</v>
      </c>
      <c r="AH104" s="127">
        <f t="shared" si="162"/>
        <v>4.8807168799999996</v>
      </c>
      <c r="AI104" s="123">
        <v>5.6898999999999998E-2</v>
      </c>
      <c r="AJ104" s="117">
        <f t="shared" si="163"/>
        <v>5.4938181699999999</v>
      </c>
      <c r="AK104" s="115">
        <f t="shared" si="158"/>
        <v>93</v>
      </c>
      <c r="AL104" s="124" t="s">
        <v>76</v>
      </c>
      <c r="AM104" s="121">
        <f t="shared" si="164"/>
        <v>46895</v>
      </c>
      <c r="AO104" s="207">
        <f t="shared" si="141"/>
        <v>46895</v>
      </c>
      <c r="AP104" s="206">
        <f>VLOOKUP($AO104,[2]Plan1!$EW$172:$EZ$293,2)</f>
        <v>7245.38</v>
      </c>
      <c r="AQ104" s="208">
        <f t="shared" si="148"/>
        <v>46834</v>
      </c>
      <c r="AR104" s="206">
        <f>VLOOKUP($AO104,[2]Plan1!$EW$172:$EZ$293,4)</f>
        <v>7245.38</v>
      </c>
      <c r="AS104" s="208">
        <f t="shared" si="149"/>
        <v>46865</v>
      </c>
      <c r="AT104" s="209">
        <f t="shared" si="15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42"/>
        <v>44127</v>
      </c>
      <c r="B105" s="103">
        <f t="shared" si="133"/>
        <v>998.82219424999994</v>
      </c>
      <c r="C105" s="103">
        <f t="shared" si="151"/>
        <v>935.70585253000002</v>
      </c>
      <c r="D105" s="104">
        <f t="shared" si="143"/>
        <v>832.31299999999999</v>
      </c>
      <c r="E105" s="105">
        <f t="shared" si="167"/>
        <v>868.44200000000001</v>
      </c>
      <c r="F105" s="106">
        <f t="shared" si="168"/>
        <v>44094</v>
      </c>
      <c r="G105" s="107">
        <f t="shared" si="134"/>
        <v>4.3407948692379072E-2</v>
      </c>
      <c r="H105" s="108">
        <f t="shared" si="152"/>
        <v>44155</v>
      </c>
      <c r="I105" s="108">
        <f t="shared" si="135"/>
        <v>44155</v>
      </c>
      <c r="J105" s="109">
        <f t="shared" si="144"/>
        <v>22</v>
      </c>
      <c r="K105" s="109">
        <f t="shared" si="129"/>
        <v>3</v>
      </c>
      <c r="L105" s="8">
        <f t="shared" si="145"/>
        <v>1.0058112100000001</v>
      </c>
      <c r="M105" s="110">
        <f t="shared" si="132"/>
        <v>1.02744163</v>
      </c>
      <c r="N105" s="110">
        <f t="shared" si="165"/>
        <v>1.0602556316890956</v>
      </c>
      <c r="O105" s="103">
        <f t="shared" ref="O105:O168" si="169">TRUNC(TRUNC((L105*N105),15),8)</f>
        <v>1.06641699</v>
      </c>
      <c r="P105" s="103">
        <f t="shared" si="136"/>
        <v>997.85261877999994</v>
      </c>
      <c r="Q105" s="11">
        <f t="shared" si="159"/>
        <v>0</v>
      </c>
      <c r="R105" s="30">
        <f t="shared" si="146"/>
        <v>0</v>
      </c>
      <c r="S105" s="103">
        <f t="shared" si="137"/>
        <v>0</v>
      </c>
      <c r="T105" s="113">
        <f t="shared" si="147"/>
        <v>8.5000000000000006E-2</v>
      </c>
      <c r="U105" s="111">
        <f t="shared" si="166"/>
        <v>3</v>
      </c>
      <c r="V105" s="111">
        <v>252</v>
      </c>
      <c r="W105" s="110">
        <f t="shared" si="138"/>
        <v>1.000971662</v>
      </c>
      <c r="X105" s="103">
        <f t="shared" si="139"/>
        <v>0.96957546999999999</v>
      </c>
      <c r="Y105" s="103">
        <f t="shared" si="140"/>
        <v>0</v>
      </c>
      <c r="Z105" s="114" t="str">
        <f t="shared" si="153"/>
        <v>A+J=</v>
      </c>
      <c r="AA105" s="108">
        <f t="shared" si="154"/>
        <v>44155</v>
      </c>
      <c r="AB105" s="4"/>
      <c r="AC105" s="115">
        <f t="shared" si="155"/>
        <v>94</v>
      </c>
      <c r="AD105" s="121">
        <f t="shared" si="156"/>
        <v>46895</v>
      </c>
      <c r="AE105" s="117">
        <f t="shared" si="160"/>
        <v>75.380167350000363</v>
      </c>
      <c r="AF105" s="119">
        <f t="shared" si="157"/>
        <v>20</v>
      </c>
      <c r="AG105" s="128">
        <f t="shared" si="161"/>
        <v>0.52548097000000005</v>
      </c>
      <c r="AH105" s="127">
        <f t="shared" si="162"/>
        <v>5.5177213900000002</v>
      </c>
      <c r="AI105" s="123">
        <v>6.8206000000000003E-2</v>
      </c>
      <c r="AJ105" s="117">
        <f t="shared" si="163"/>
        <v>6.0432023600000004</v>
      </c>
      <c r="AK105" s="115">
        <f t="shared" si="158"/>
        <v>94</v>
      </c>
      <c r="AL105" s="124" t="s">
        <v>76</v>
      </c>
      <c r="AM105" s="121">
        <f t="shared" si="164"/>
        <v>46924</v>
      </c>
      <c r="AO105" s="207">
        <f t="shared" si="141"/>
        <v>46924</v>
      </c>
      <c r="AP105" s="206">
        <f>VLOOKUP($AO105,[2]Plan1!$EW$172:$EZ$293,2)</f>
        <v>7245.38</v>
      </c>
      <c r="AQ105" s="208">
        <f t="shared" si="148"/>
        <v>46863</v>
      </c>
      <c r="AR105" s="206">
        <f>VLOOKUP($AO105,[2]Plan1!$EW$172:$EZ$293,4)</f>
        <v>7245.38</v>
      </c>
      <c r="AS105" s="208">
        <f t="shared" si="149"/>
        <v>46893</v>
      </c>
      <c r="AT105" s="209">
        <f t="shared" si="15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42"/>
        <v>44128</v>
      </c>
      <c r="B106" s="103">
        <f t="shared" si="133"/>
        <v>1001.07728659</v>
      </c>
      <c r="C106" s="103">
        <f t="shared" si="151"/>
        <v>935.70585253000002</v>
      </c>
      <c r="D106" s="104">
        <f t="shared" si="143"/>
        <v>832.31299999999999</v>
      </c>
      <c r="E106" s="105">
        <f t="shared" si="167"/>
        <v>868.44200000000001</v>
      </c>
      <c r="F106" s="106">
        <f t="shared" si="168"/>
        <v>44094</v>
      </c>
      <c r="G106" s="107">
        <f t="shared" si="134"/>
        <v>4.3407948692379072E-2</v>
      </c>
      <c r="H106" s="108">
        <f t="shared" si="152"/>
        <v>44155</v>
      </c>
      <c r="I106" s="108">
        <f t="shared" si="135"/>
        <v>44155</v>
      </c>
      <c r="J106" s="109">
        <f t="shared" si="144"/>
        <v>22</v>
      </c>
      <c r="K106" s="109">
        <f t="shared" si="129"/>
        <v>4</v>
      </c>
      <c r="L106" s="8">
        <f t="shared" si="145"/>
        <v>1.0077557800000001</v>
      </c>
      <c r="M106" s="110">
        <f t="shared" ref="M106:M169" si="170">IF(I106&gt;I105,L105,M105)</f>
        <v>1.02744163</v>
      </c>
      <c r="N106" s="110">
        <f t="shared" si="165"/>
        <v>1.0602556316890956</v>
      </c>
      <c r="O106" s="103">
        <f t="shared" si="169"/>
        <v>1.06847874</v>
      </c>
      <c r="P106" s="103">
        <f t="shared" si="136"/>
        <v>999.78181031999998</v>
      </c>
      <c r="Q106" s="11">
        <f t="shared" si="159"/>
        <v>0</v>
      </c>
      <c r="R106" s="30">
        <f t="shared" si="146"/>
        <v>0</v>
      </c>
      <c r="S106" s="103">
        <f t="shared" si="137"/>
        <v>0</v>
      </c>
      <c r="T106" s="113">
        <f t="shared" si="147"/>
        <v>8.5000000000000006E-2</v>
      </c>
      <c r="U106" s="111">
        <f t="shared" si="166"/>
        <v>4</v>
      </c>
      <c r="V106" s="111">
        <v>252</v>
      </c>
      <c r="W106" s="110">
        <f t="shared" si="138"/>
        <v>1.001295759</v>
      </c>
      <c r="X106" s="103">
        <f t="shared" si="139"/>
        <v>1.29547627</v>
      </c>
      <c r="Y106" s="103">
        <f t="shared" si="140"/>
        <v>0</v>
      </c>
      <c r="Z106" s="114" t="str">
        <f t="shared" si="153"/>
        <v>A+J=</v>
      </c>
      <c r="AA106" s="108">
        <f t="shared" si="154"/>
        <v>44155</v>
      </c>
      <c r="AB106" s="4"/>
      <c r="AC106" s="115">
        <f t="shared" si="155"/>
        <v>95</v>
      </c>
      <c r="AD106" s="121">
        <f t="shared" si="156"/>
        <v>46924</v>
      </c>
      <c r="AE106" s="117">
        <f t="shared" si="160"/>
        <v>69.969605080000363</v>
      </c>
      <c r="AF106" s="119">
        <f t="shared" si="157"/>
        <v>20</v>
      </c>
      <c r="AG106" s="128">
        <f t="shared" si="161"/>
        <v>0.48964001000000001</v>
      </c>
      <c r="AH106" s="127">
        <f t="shared" si="162"/>
        <v>5.4105622699999998</v>
      </c>
      <c r="AI106" s="123">
        <v>7.1776999999999994E-2</v>
      </c>
      <c r="AJ106" s="117">
        <f t="shared" si="163"/>
        <v>5.9002022800000002</v>
      </c>
      <c r="AK106" s="115">
        <f t="shared" si="158"/>
        <v>95</v>
      </c>
      <c r="AL106" s="124" t="s">
        <v>76</v>
      </c>
      <c r="AM106" s="121">
        <f t="shared" si="164"/>
        <v>46954</v>
      </c>
      <c r="AO106" s="207">
        <f t="shared" ref="AO106:AO120" si="171">AJ267</f>
        <v>46954</v>
      </c>
      <c r="AP106" s="206">
        <f>VLOOKUP($AO106,[2]Plan1!$EW$172:$EZ$293,2)</f>
        <v>7245.38</v>
      </c>
      <c r="AQ106" s="208">
        <f t="shared" si="148"/>
        <v>46893</v>
      </c>
      <c r="AR106" s="206">
        <f>VLOOKUP($AO106,[2]Plan1!$EW$172:$EZ$293,4)</f>
        <v>7245.38</v>
      </c>
      <c r="AS106" s="208">
        <f t="shared" si="149"/>
        <v>46924</v>
      </c>
      <c r="AT106" s="209">
        <f t="shared" si="15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42"/>
        <v>44129</v>
      </c>
      <c r="B107" s="103">
        <f t="shared" si="133"/>
        <v>1001.07728659</v>
      </c>
      <c r="C107" s="103">
        <f t="shared" si="151"/>
        <v>935.70585253000002</v>
      </c>
      <c r="D107" s="104">
        <f t="shared" si="143"/>
        <v>832.31299999999999</v>
      </c>
      <c r="E107" s="105">
        <f t="shared" si="167"/>
        <v>868.44200000000001</v>
      </c>
      <c r="F107" s="106">
        <f t="shared" si="168"/>
        <v>44094</v>
      </c>
      <c r="G107" s="107">
        <f t="shared" si="134"/>
        <v>4.3407948692379072E-2</v>
      </c>
      <c r="H107" s="108">
        <f t="shared" si="152"/>
        <v>44155</v>
      </c>
      <c r="I107" s="108">
        <f t="shared" si="135"/>
        <v>44155</v>
      </c>
      <c r="J107" s="109">
        <f t="shared" si="144"/>
        <v>22</v>
      </c>
      <c r="K107" s="109">
        <f t="shared" si="129"/>
        <v>4</v>
      </c>
      <c r="L107" s="8">
        <f t="shared" si="145"/>
        <v>1.0077557800000001</v>
      </c>
      <c r="M107" s="110">
        <f t="shared" si="170"/>
        <v>1.02744163</v>
      </c>
      <c r="N107" s="110">
        <f t="shared" si="165"/>
        <v>1.0602556316890956</v>
      </c>
      <c r="O107" s="103">
        <f t="shared" si="169"/>
        <v>1.06847874</v>
      </c>
      <c r="P107" s="103">
        <f t="shared" si="136"/>
        <v>999.78181031999998</v>
      </c>
      <c r="Q107" s="11">
        <f t="shared" si="159"/>
        <v>0</v>
      </c>
      <c r="R107" s="30">
        <f t="shared" si="146"/>
        <v>0</v>
      </c>
      <c r="S107" s="103">
        <f t="shared" si="137"/>
        <v>0</v>
      </c>
      <c r="T107" s="113">
        <f t="shared" si="147"/>
        <v>8.5000000000000006E-2</v>
      </c>
      <c r="U107" s="111">
        <f t="shared" si="166"/>
        <v>4</v>
      </c>
      <c r="V107" s="111">
        <v>252</v>
      </c>
      <c r="W107" s="110">
        <f t="shared" si="138"/>
        <v>1.001295759</v>
      </c>
      <c r="X107" s="103">
        <f t="shared" si="139"/>
        <v>1.29547627</v>
      </c>
      <c r="Y107" s="103">
        <f t="shared" si="140"/>
        <v>0</v>
      </c>
      <c r="Z107" s="114" t="str">
        <f t="shared" si="153"/>
        <v>A+J=</v>
      </c>
      <c r="AA107" s="108">
        <f t="shared" si="154"/>
        <v>44155</v>
      </c>
      <c r="AB107" s="4"/>
      <c r="AC107" s="115">
        <f t="shared" si="155"/>
        <v>96</v>
      </c>
      <c r="AD107" s="121">
        <f t="shared" si="156"/>
        <v>46954</v>
      </c>
      <c r="AE107" s="117">
        <f t="shared" si="160"/>
        <v>64.748403180000366</v>
      </c>
      <c r="AF107" s="119">
        <f t="shared" si="157"/>
        <v>22</v>
      </c>
      <c r="AG107" s="128">
        <f t="shared" si="161"/>
        <v>0.50010670000000002</v>
      </c>
      <c r="AH107" s="127">
        <f t="shared" si="162"/>
        <v>5.2212018999999996</v>
      </c>
      <c r="AI107" s="123">
        <v>7.4621000000000007E-2</v>
      </c>
      <c r="AJ107" s="117">
        <f t="shared" si="163"/>
        <v>5.7213085999999995</v>
      </c>
      <c r="AK107" s="115">
        <f t="shared" si="158"/>
        <v>96</v>
      </c>
      <c r="AL107" s="124" t="s">
        <v>76</v>
      </c>
      <c r="AM107" s="121">
        <f t="shared" si="164"/>
        <v>46986</v>
      </c>
      <c r="AO107" s="207">
        <f t="shared" si="171"/>
        <v>46986</v>
      </c>
      <c r="AP107" s="206">
        <f>VLOOKUP($AO107,[2]Plan1!$EW$172:$EZ$293,2)</f>
        <v>7245.38</v>
      </c>
      <c r="AQ107" s="208">
        <f t="shared" si="148"/>
        <v>46925</v>
      </c>
      <c r="AR107" s="206">
        <f>VLOOKUP($AO107,[2]Plan1!$EW$172:$EZ$293,4)</f>
        <v>7245.38</v>
      </c>
      <c r="AS107" s="208">
        <f t="shared" si="149"/>
        <v>46955</v>
      </c>
      <c r="AT107" s="209">
        <f t="shared" si="15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42"/>
        <v>44130</v>
      </c>
      <c r="B108" s="103">
        <f t="shared" si="133"/>
        <v>1001.07728659</v>
      </c>
      <c r="C108" s="103">
        <f t="shared" si="151"/>
        <v>935.70585253000002</v>
      </c>
      <c r="D108" s="104">
        <f t="shared" si="143"/>
        <v>832.31299999999999</v>
      </c>
      <c r="E108" s="105">
        <f t="shared" si="167"/>
        <v>868.44200000000001</v>
      </c>
      <c r="F108" s="106">
        <f t="shared" si="168"/>
        <v>44094</v>
      </c>
      <c r="G108" s="107">
        <f t="shared" si="134"/>
        <v>4.3407948692379072E-2</v>
      </c>
      <c r="H108" s="108">
        <f t="shared" si="152"/>
        <v>44155</v>
      </c>
      <c r="I108" s="108">
        <f t="shared" si="135"/>
        <v>44155</v>
      </c>
      <c r="J108" s="109">
        <f t="shared" si="144"/>
        <v>22</v>
      </c>
      <c r="K108" s="109">
        <f t="shared" ref="K108:K171" si="172">(J108-(NETWORKDAYS(A108,I108,AD$171:AD$502)-1))</f>
        <v>4</v>
      </c>
      <c r="L108" s="8">
        <f t="shared" si="145"/>
        <v>1.0077557800000001</v>
      </c>
      <c r="M108" s="110">
        <f t="shared" si="170"/>
        <v>1.02744163</v>
      </c>
      <c r="N108" s="110">
        <f t="shared" si="165"/>
        <v>1.0602556316890956</v>
      </c>
      <c r="O108" s="103">
        <f t="shared" si="169"/>
        <v>1.06847874</v>
      </c>
      <c r="P108" s="103">
        <f t="shared" si="136"/>
        <v>999.78181031999998</v>
      </c>
      <c r="Q108" s="11">
        <f t="shared" si="159"/>
        <v>0</v>
      </c>
      <c r="R108" s="30">
        <f t="shared" si="146"/>
        <v>0</v>
      </c>
      <c r="S108" s="103">
        <f t="shared" si="137"/>
        <v>0</v>
      </c>
      <c r="T108" s="113">
        <f t="shared" si="147"/>
        <v>8.5000000000000006E-2</v>
      </c>
      <c r="U108" s="111">
        <f t="shared" si="166"/>
        <v>4</v>
      </c>
      <c r="V108" s="111">
        <v>252</v>
      </c>
      <c r="W108" s="110">
        <f t="shared" si="138"/>
        <v>1.001295759</v>
      </c>
      <c r="X108" s="103">
        <f t="shared" si="139"/>
        <v>1.29547627</v>
      </c>
      <c r="Y108" s="103">
        <f t="shared" si="140"/>
        <v>0</v>
      </c>
      <c r="Z108" s="114" t="str">
        <f t="shared" si="153"/>
        <v>A+J=</v>
      </c>
      <c r="AA108" s="108">
        <f t="shared" si="154"/>
        <v>44155</v>
      </c>
      <c r="AB108" s="4"/>
      <c r="AC108" s="115">
        <f t="shared" si="155"/>
        <v>97</v>
      </c>
      <c r="AD108" s="121">
        <f t="shared" ref="AD108:AD120" si="173">VLOOKUP(AC108,$AG$171:$AK$330,4,FALSE)</f>
        <v>46986</v>
      </c>
      <c r="AE108" s="117">
        <f t="shared" si="160"/>
        <v>59.649207440000367</v>
      </c>
      <c r="AF108" s="119">
        <f t="shared" ref="AF108:AF120" si="174">NETWORKDAYS(AD107,AD108,AD$171:AD$502)-1</f>
        <v>22</v>
      </c>
      <c r="AG108" s="128">
        <f t="shared" si="161"/>
        <v>0.46278824000000002</v>
      </c>
      <c r="AH108" s="127">
        <f t="shared" si="162"/>
        <v>5.0991957399999999</v>
      </c>
      <c r="AI108" s="123">
        <v>7.8754000000000005E-2</v>
      </c>
      <c r="AJ108" s="117">
        <f t="shared" si="163"/>
        <v>5.5619839799999999</v>
      </c>
      <c r="AK108" s="115">
        <f t="shared" si="158"/>
        <v>97</v>
      </c>
      <c r="AL108" s="124" t="s">
        <v>76</v>
      </c>
      <c r="AM108" s="121">
        <f t="shared" si="164"/>
        <v>47016</v>
      </c>
      <c r="AO108" s="207">
        <f t="shared" si="171"/>
        <v>47016</v>
      </c>
      <c r="AP108" s="206">
        <f>VLOOKUP($AO108,[2]Plan1!$EW$172:$EZ$293,2)</f>
        <v>7245.38</v>
      </c>
      <c r="AQ108" s="208">
        <f t="shared" si="148"/>
        <v>46954</v>
      </c>
      <c r="AR108" s="206">
        <f>VLOOKUP($AO108,[2]Plan1!$EW$172:$EZ$293,4)</f>
        <v>7245.38</v>
      </c>
      <c r="AS108" s="208">
        <f t="shared" si="149"/>
        <v>46985</v>
      </c>
      <c r="AT108" s="209">
        <f t="shared" si="15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42"/>
        <v>44131</v>
      </c>
      <c r="B109" s="103">
        <f t="shared" si="133"/>
        <v>1003.337446</v>
      </c>
      <c r="C109" s="103">
        <f t="shared" si="151"/>
        <v>935.70585253000002</v>
      </c>
      <c r="D109" s="104">
        <f t="shared" si="143"/>
        <v>832.31299999999999</v>
      </c>
      <c r="E109" s="105">
        <f t="shared" si="167"/>
        <v>868.44200000000001</v>
      </c>
      <c r="F109" s="106">
        <f t="shared" si="168"/>
        <v>44094</v>
      </c>
      <c r="G109" s="107">
        <f t="shared" si="134"/>
        <v>4.3407948692379072E-2</v>
      </c>
      <c r="H109" s="108">
        <f t="shared" si="152"/>
        <v>44155</v>
      </c>
      <c r="I109" s="108">
        <f t="shared" si="135"/>
        <v>44155</v>
      </c>
      <c r="J109" s="109">
        <f t="shared" si="144"/>
        <v>22</v>
      </c>
      <c r="K109" s="109">
        <f t="shared" si="172"/>
        <v>5</v>
      </c>
      <c r="L109" s="8">
        <f t="shared" si="145"/>
        <v>1.0097041</v>
      </c>
      <c r="M109" s="110">
        <f t="shared" si="170"/>
        <v>1.02744163</v>
      </c>
      <c r="N109" s="110">
        <f t="shared" si="165"/>
        <v>1.0602556316890956</v>
      </c>
      <c r="O109" s="103">
        <f t="shared" si="169"/>
        <v>1.0705444500000001</v>
      </c>
      <c r="P109" s="103">
        <f t="shared" si="136"/>
        <v>1001.7147072499999</v>
      </c>
      <c r="Q109" s="11">
        <f t="shared" si="159"/>
        <v>0</v>
      </c>
      <c r="R109" s="30">
        <f t="shared" si="146"/>
        <v>0</v>
      </c>
      <c r="S109" s="103">
        <f t="shared" si="137"/>
        <v>0</v>
      </c>
      <c r="T109" s="113">
        <f t="shared" si="147"/>
        <v>8.5000000000000006E-2</v>
      </c>
      <c r="U109" s="111">
        <f t="shared" si="166"/>
        <v>5</v>
      </c>
      <c r="V109" s="111">
        <v>252</v>
      </c>
      <c r="W109" s="110">
        <f t="shared" si="138"/>
        <v>1.0016199610000001</v>
      </c>
      <c r="X109" s="103">
        <f t="shared" si="139"/>
        <v>1.6227387499999999</v>
      </c>
      <c r="Y109" s="103">
        <f t="shared" si="140"/>
        <v>0</v>
      </c>
      <c r="Z109" s="114" t="str">
        <f t="shared" si="153"/>
        <v>A+J=</v>
      </c>
      <c r="AA109" s="108">
        <f t="shared" si="154"/>
        <v>44155</v>
      </c>
      <c r="AB109" s="4"/>
      <c r="AC109" s="115">
        <f t="shared" si="155"/>
        <v>98</v>
      </c>
      <c r="AD109" s="121">
        <f t="shared" si="173"/>
        <v>47016</v>
      </c>
      <c r="AE109" s="117">
        <f t="shared" si="160"/>
        <v>54.431094780000365</v>
      </c>
      <c r="AF109" s="119">
        <f t="shared" si="174"/>
        <v>21</v>
      </c>
      <c r="AG109" s="128">
        <f t="shared" si="161"/>
        <v>0.40689665000000003</v>
      </c>
      <c r="AH109" s="127">
        <f t="shared" si="162"/>
        <v>5.2181126600000001</v>
      </c>
      <c r="AI109" s="123">
        <v>8.7480000000000002E-2</v>
      </c>
      <c r="AJ109" s="117">
        <f t="shared" si="163"/>
        <v>5.6250093100000003</v>
      </c>
      <c r="AK109" s="115">
        <f t="shared" si="158"/>
        <v>98</v>
      </c>
      <c r="AL109" s="124" t="s">
        <v>76</v>
      </c>
      <c r="AM109" s="121">
        <f t="shared" si="164"/>
        <v>47046</v>
      </c>
      <c r="AO109" s="207">
        <f t="shared" si="171"/>
        <v>47046</v>
      </c>
      <c r="AP109" s="206">
        <f>VLOOKUP($AO109,[2]Plan1!$EW$172:$EZ$293,2)</f>
        <v>7245.38</v>
      </c>
      <c r="AQ109" s="208">
        <f t="shared" si="148"/>
        <v>46985</v>
      </c>
      <c r="AR109" s="206">
        <f>VLOOKUP($AO109,[2]Plan1!$EW$172:$EZ$293,4)</f>
        <v>7245.38</v>
      </c>
      <c r="AS109" s="208">
        <f t="shared" si="149"/>
        <v>47016</v>
      </c>
      <c r="AT109" s="209">
        <f t="shared" si="15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42"/>
        <v>44132</v>
      </c>
      <c r="B110" s="103">
        <f t="shared" si="133"/>
        <v>1005.6027329599999</v>
      </c>
      <c r="C110" s="103">
        <f t="shared" si="151"/>
        <v>935.70585253000002</v>
      </c>
      <c r="D110" s="104">
        <f t="shared" si="143"/>
        <v>832.31299999999999</v>
      </c>
      <c r="E110" s="105">
        <f t="shared" si="167"/>
        <v>868.44200000000001</v>
      </c>
      <c r="F110" s="106">
        <f t="shared" si="168"/>
        <v>44094</v>
      </c>
      <c r="G110" s="107">
        <f t="shared" si="134"/>
        <v>4.3407948692379072E-2</v>
      </c>
      <c r="H110" s="108">
        <f t="shared" si="152"/>
        <v>44155</v>
      </c>
      <c r="I110" s="108">
        <f t="shared" si="135"/>
        <v>44155</v>
      </c>
      <c r="J110" s="109">
        <f t="shared" si="144"/>
        <v>22</v>
      </c>
      <c r="K110" s="109">
        <f t="shared" si="172"/>
        <v>6</v>
      </c>
      <c r="L110" s="8">
        <f t="shared" si="145"/>
        <v>1.0116562</v>
      </c>
      <c r="M110" s="110">
        <f t="shared" si="170"/>
        <v>1.02744163</v>
      </c>
      <c r="N110" s="110">
        <f t="shared" si="165"/>
        <v>1.0602556316890956</v>
      </c>
      <c r="O110" s="103">
        <f t="shared" si="169"/>
        <v>1.07261418</v>
      </c>
      <c r="P110" s="103">
        <f t="shared" si="136"/>
        <v>1003.65136573</v>
      </c>
      <c r="Q110" s="11">
        <f t="shared" si="159"/>
        <v>0</v>
      </c>
      <c r="R110" s="30">
        <f t="shared" si="146"/>
        <v>0</v>
      </c>
      <c r="S110" s="103">
        <f t="shared" si="137"/>
        <v>0</v>
      </c>
      <c r="T110" s="113">
        <f t="shared" si="147"/>
        <v>8.5000000000000006E-2</v>
      </c>
      <c r="U110" s="111">
        <f t="shared" si="166"/>
        <v>6</v>
      </c>
      <c r="V110" s="111">
        <v>252</v>
      </c>
      <c r="W110" s="110">
        <f t="shared" si="138"/>
        <v>1.0019442679999999</v>
      </c>
      <c r="X110" s="103">
        <f t="shared" si="139"/>
        <v>1.95136723</v>
      </c>
      <c r="Y110" s="103">
        <f t="shared" si="140"/>
        <v>0</v>
      </c>
      <c r="Z110" s="114" t="str">
        <f t="shared" si="153"/>
        <v>A+J=</v>
      </c>
      <c r="AA110" s="108">
        <f t="shared" si="154"/>
        <v>44155</v>
      </c>
      <c r="AB110" s="4"/>
      <c r="AC110" s="115">
        <f t="shared" si="155"/>
        <v>99</v>
      </c>
      <c r="AD110" s="121">
        <f t="shared" si="173"/>
        <v>47046</v>
      </c>
      <c r="AE110" s="117">
        <f t="shared" si="160"/>
        <v>49.173704200000365</v>
      </c>
      <c r="AF110" s="119">
        <f t="shared" si="174"/>
        <v>21</v>
      </c>
      <c r="AG110" s="128">
        <f t="shared" si="161"/>
        <v>0.37130132999999998</v>
      </c>
      <c r="AH110" s="127">
        <f t="shared" si="162"/>
        <v>5.25739058</v>
      </c>
      <c r="AI110" s="123">
        <v>9.6587999999999993E-2</v>
      </c>
      <c r="AJ110" s="117">
        <f t="shared" si="163"/>
        <v>5.6286919099999997</v>
      </c>
      <c r="AK110" s="115">
        <f t="shared" si="158"/>
        <v>99</v>
      </c>
      <c r="AL110" s="124" t="s">
        <v>76</v>
      </c>
      <c r="AM110" s="121">
        <f t="shared" si="164"/>
        <v>47078</v>
      </c>
      <c r="AO110" s="207">
        <f t="shared" si="171"/>
        <v>47078</v>
      </c>
      <c r="AP110" s="206">
        <f>VLOOKUP($AO110,[2]Plan1!$EW$172:$EZ$293,2)</f>
        <v>7245.38</v>
      </c>
      <c r="AQ110" s="208">
        <f t="shared" si="148"/>
        <v>47017</v>
      </c>
      <c r="AR110" s="206">
        <f>VLOOKUP($AO110,[2]Plan1!$EW$172:$EZ$293,4)</f>
        <v>7245.38</v>
      </c>
      <c r="AS110" s="208">
        <f t="shared" si="149"/>
        <v>47047</v>
      </c>
      <c r="AT110" s="209">
        <f t="shared" si="15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42"/>
        <v>44133</v>
      </c>
      <c r="B111" s="103">
        <f t="shared" si="133"/>
        <v>1007.8731141899999</v>
      </c>
      <c r="C111" s="103">
        <f t="shared" si="151"/>
        <v>935.70585253000002</v>
      </c>
      <c r="D111" s="104">
        <f t="shared" si="143"/>
        <v>832.31299999999999</v>
      </c>
      <c r="E111" s="105">
        <f t="shared" si="167"/>
        <v>868.44200000000001</v>
      </c>
      <c r="F111" s="106">
        <f t="shared" si="168"/>
        <v>44094</v>
      </c>
      <c r="G111" s="107">
        <f t="shared" si="134"/>
        <v>4.3407948692379072E-2</v>
      </c>
      <c r="H111" s="108">
        <f t="shared" si="152"/>
        <v>44155</v>
      </c>
      <c r="I111" s="108">
        <f t="shared" si="135"/>
        <v>44155</v>
      </c>
      <c r="J111" s="109">
        <f t="shared" si="144"/>
        <v>22</v>
      </c>
      <c r="K111" s="109">
        <f t="shared" si="172"/>
        <v>7</v>
      </c>
      <c r="L111" s="8">
        <f t="shared" si="145"/>
        <v>1.01361206</v>
      </c>
      <c r="M111" s="110">
        <f t="shared" si="170"/>
        <v>1.02744163</v>
      </c>
      <c r="N111" s="110">
        <f t="shared" si="165"/>
        <v>1.0602556316890956</v>
      </c>
      <c r="O111" s="103">
        <f t="shared" si="169"/>
        <v>1.0746878900000001</v>
      </c>
      <c r="P111" s="103">
        <f t="shared" si="136"/>
        <v>1005.59174831</v>
      </c>
      <c r="Q111" s="11">
        <f t="shared" si="159"/>
        <v>0</v>
      </c>
      <c r="R111" s="30">
        <f t="shared" si="146"/>
        <v>0</v>
      </c>
      <c r="S111" s="103">
        <f t="shared" si="137"/>
        <v>0</v>
      </c>
      <c r="T111" s="113">
        <f t="shared" si="147"/>
        <v>8.5000000000000006E-2</v>
      </c>
      <c r="U111" s="111">
        <f t="shared" si="166"/>
        <v>7</v>
      </c>
      <c r="V111" s="111">
        <v>252</v>
      </c>
      <c r="W111" s="110">
        <f t="shared" si="138"/>
        <v>1.00226868</v>
      </c>
      <c r="X111" s="103">
        <f t="shared" si="139"/>
        <v>2.2813658800000001</v>
      </c>
      <c r="Y111" s="103">
        <f t="shared" si="140"/>
        <v>0</v>
      </c>
      <c r="Z111" s="114" t="str">
        <f t="shared" si="153"/>
        <v>A+J=</v>
      </c>
      <c r="AA111" s="108">
        <f t="shared" si="154"/>
        <v>44155</v>
      </c>
      <c r="AB111" s="4"/>
      <c r="AC111" s="115">
        <f t="shared" si="155"/>
        <v>100</v>
      </c>
      <c r="AD111" s="121">
        <f t="shared" si="173"/>
        <v>47078</v>
      </c>
      <c r="AE111" s="117">
        <f t="shared" si="160"/>
        <v>43.967143230000367</v>
      </c>
      <c r="AF111" s="119">
        <f t="shared" si="174"/>
        <v>19</v>
      </c>
      <c r="AG111" s="128">
        <f t="shared" si="161"/>
        <v>0.30339324000000001</v>
      </c>
      <c r="AH111" s="127">
        <f t="shared" si="162"/>
        <v>5.20656097</v>
      </c>
      <c r="AI111" s="123">
        <v>0.105881</v>
      </c>
      <c r="AJ111" s="117">
        <f t="shared" si="163"/>
        <v>5.5099542100000001</v>
      </c>
      <c r="AK111" s="115">
        <f t="shared" si="158"/>
        <v>100</v>
      </c>
      <c r="AL111" s="124" t="s">
        <v>76</v>
      </c>
      <c r="AM111" s="121">
        <f t="shared" si="164"/>
        <v>47107</v>
      </c>
      <c r="AO111" s="207">
        <f t="shared" si="171"/>
        <v>47107</v>
      </c>
      <c r="AP111" s="206">
        <f>VLOOKUP($AO111,[2]Plan1!$EW$172:$EZ$293,2)</f>
        <v>7245.38</v>
      </c>
      <c r="AQ111" s="208">
        <f t="shared" si="148"/>
        <v>47046</v>
      </c>
      <c r="AR111" s="206">
        <f>VLOOKUP($AO111,[2]Plan1!$EW$172:$EZ$293,4)</f>
        <v>7245.38</v>
      </c>
      <c r="AS111" s="208">
        <f t="shared" si="149"/>
        <v>47077</v>
      </c>
      <c r="AT111" s="209">
        <f t="shared" si="15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42"/>
        <v>44134</v>
      </c>
      <c r="B112" s="103">
        <f t="shared" si="133"/>
        <v>1010.1486314799999</v>
      </c>
      <c r="C112" s="103">
        <f t="shared" si="151"/>
        <v>935.70585253000002</v>
      </c>
      <c r="D112" s="104">
        <f t="shared" si="143"/>
        <v>832.31299999999999</v>
      </c>
      <c r="E112" s="105">
        <f t="shared" si="167"/>
        <v>868.44200000000001</v>
      </c>
      <c r="F112" s="106">
        <f t="shared" si="168"/>
        <v>44094</v>
      </c>
      <c r="G112" s="107">
        <f t="shared" si="134"/>
        <v>4.3407948692379072E-2</v>
      </c>
      <c r="H112" s="108">
        <f t="shared" si="152"/>
        <v>44155</v>
      </c>
      <c r="I112" s="108">
        <f t="shared" si="135"/>
        <v>44155</v>
      </c>
      <c r="J112" s="109">
        <f t="shared" si="144"/>
        <v>22</v>
      </c>
      <c r="K112" s="109">
        <f t="shared" si="172"/>
        <v>8</v>
      </c>
      <c r="L112" s="8">
        <f t="shared" si="145"/>
        <v>1.0155717099999999</v>
      </c>
      <c r="M112" s="110">
        <f t="shared" si="170"/>
        <v>1.02744163</v>
      </c>
      <c r="N112" s="110">
        <f t="shared" si="165"/>
        <v>1.0602556316890956</v>
      </c>
      <c r="O112" s="103">
        <f t="shared" si="169"/>
        <v>1.07676562</v>
      </c>
      <c r="P112" s="103">
        <f t="shared" si="136"/>
        <v>1007.53589243</v>
      </c>
      <c r="Q112" s="11">
        <f t="shared" si="159"/>
        <v>0</v>
      </c>
      <c r="R112" s="30">
        <f t="shared" si="146"/>
        <v>0</v>
      </c>
      <c r="S112" s="103">
        <f t="shared" si="137"/>
        <v>0</v>
      </c>
      <c r="T112" s="113">
        <f t="shared" si="147"/>
        <v>8.5000000000000006E-2</v>
      </c>
      <c r="U112" s="111">
        <f t="shared" si="166"/>
        <v>8</v>
      </c>
      <c r="V112" s="111">
        <v>252</v>
      </c>
      <c r="W112" s="110">
        <f t="shared" si="138"/>
        <v>1.0025931969999999</v>
      </c>
      <c r="X112" s="103">
        <f t="shared" si="139"/>
        <v>2.6127390500000001</v>
      </c>
      <c r="Y112" s="103">
        <f t="shared" si="140"/>
        <v>0</v>
      </c>
      <c r="Z112" s="114" t="str">
        <f t="shared" si="153"/>
        <v>A+J=</v>
      </c>
      <c r="AA112" s="108">
        <f t="shared" si="154"/>
        <v>44155</v>
      </c>
      <c r="AB112" s="4"/>
      <c r="AC112" s="115">
        <f t="shared" si="155"/>
        <v>101</v>
      </c>
      <c r="AD112" s="121">
        <f t="shared" si="173"/>
        <v>47107</v>
      </c>
      <c r="AE112" s="117">
        <f t="shared" si="160"/>
        <v>38.847697010000367</v>
      </c>
      <c r="AF112" s="119">
        <f t="shared" si="174"/>
        <v>21</v>
      </c>
      <c r="AG112" s="128">
        <f t="shared" si="161"/>
        <v>0.29992154999999998</v>
      </c>
      <c r="AH112" s="127">
        <f t="shared" si="162"/>
        <v>5.1194462200000004</v>
      </c>
      <c r="AI112" s="123">
        <v>0.116438</v>
      </c>
      <c r="AJ112" s="117">
        <f t="shared" si="163"/>
        <v>5.41936777</v>
      </c>
      <c r="AK112" s="115">
        <f t="shared" si="158"/>
        <v>101</v>
      </c>
      <c r="AL112" s="124" t="s">
        <v>76</v>
      </c>
      <c r="AM112" s="121">
        <f t="shared" si="164"/>
        <v>47140</v>
      </c>
      <c r="AO112" s="207">
        <f t="shared" si="171"/>
        <v>47140</v>
      </c>
      <c r="AP112" s="206">
        <f>VLOOKUP($AO112,[2]Plan1!$EW$172:$EZ$293,2)</f>
        <v>7245.38</v>
      </c>
      <c r="AQ112" s="208">
        <f t="shared" si="148"/>
        <v>47079</v>
      </c>
      <c r="AR112" s="206">
        <f>VLOOKUP($AO112,[2]Plan1!$EW$172:$EZ$293,4)</f>
        <v>7245.38</v>
      </c>
      <c r="AS112" s="208">
        <f t="shared" si="149"/>
        <v>47109</v>
      </c>
      <c r="AT112" s="209">
        <f t="shared" si="15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42"/>
        <v>44135</v>
      </c>
      <c r="B113" s="103">
        <f t="shared" si="133"/>
        <v>1012.42928909</v>
      </c>
      <c r="C113" s="103">
        <f t="shared" si="151"/>
        <v>935.70585253000002</v>
      </c>
      <c r="D113" s="104">
        <f t="shared" si="143"/>
        <v>832.31299999999999</v>
      </c>
      <c r="E113" s="105">
        <f t="shared" si="167"/>
        <v>868.44200000000001</v>
      </c>
      <c r="F113" s="106">
        <f t="shared" si="168"/>
        <v>44094</v>
      </c>
      <c r="G113" s="107">
        <f t="shared" si="134"/>
        <v>4.3407948692379072E-2</v>
      </c>
      <c r="H113" s="108">
        <f t="shared" si="152"/>
        <v>44155</v>
      </c>
      <c r="I113" s="108">
        <f t="shared" si="135"/>
        <v>44155</v>
      </c>
      <c r="J113" s="109">
        <f t="shared" si="144"/>
        <v>22</v>
      </c>
      <c r="K113" s="109">
        <f t="shared" si="172"/>
        <v>9</v>
      </c>
      <c r="L113" s="8">
        <f t="shared" si="145"/>
        <v>1.0175351500000001</v>
      </c>
      <c r="M113" s="110">
        <f t="shared" si="170"/>
        <v>1.02744163</v>
      </c>
      <c r="N113" s="110">
        <f t="shared" si="165"/>
        <v>1.0602556316890956</v>
      </c>
      <c r="O113" s="103">
        <f t="shared" si="169"/>
        <v>1.0788473700000001</v>
      </c>
      <c r="P113" s="103">
        <f t="shared" si="136"/>
        <v>1009.4837980900001</v>
      </c>
      <c r="Q113" s="11">
        <f t="shared" si="159"/>
        <v>0</v>
      </c>
      <c r="R113" s="30">
        <f t="shared" si="146"/>
        <v>0</v>
      </c>
      <c r="S113" s="103">
        <f t="shared" si="137"/>
        <v>0</v>
      </c>
      <c r="T113" s="113">
        <f t="shared" si="147"/>
        <v>8.5000000000000006E-2</v>
      </c>
      <c r="U113" s="111">
        <f t="shared" si="166"/>
        <v>9</v>
      </c>
      <c r="V113" s="111">
        <v>252</v>
      </c>
      <c r="W113" s="110">
        <f t="shared" si="138"/>
        <v>1.0029178190000001</v>
      </c>
      <c r="X113" s="103">
        <f t="shared" si="139"/>
        <v>2.9454910000000001</v>
      </c>
      <c r="Y113" s="103">
        <f t="shared" si="140"/>
        <v>0</v>
      </c>
      <c r="Z113" s="114" t="str">
        <f t="shared" si="153"/>
        <v>A+J=</v>
      </c>
      <c r="AA113" s="108">
        <f t="shared" si="154"/>
        <v>44155</v>
      </c>
      <c r="AB113" s="4"/>
      <c r="AC113" s="115">
        <f t="shared" si="155"/>
        <v>102</v>
      </c>
      <c r="AD113" s="121">
        <f t="shared" si="173"/>
        <v>47140</v>
      </c>
      <c r="AE113" s="117">
        <f t="shared" si="160"/>
        <v>33.484267420000364</v>
      </c>
      <c r="AF113" s="119">
        <f t="shared" si="174"/>
        <v>21</v>
      </c>
      <c r="AG113" s="128">
        <f t="shared" si="161"/>
        <v>0.26499929</v>
      </c>
      <c r="AH113" s="127">
        <f t="shared" si="162"/>
        <v>5.36342959</v>
      </c>
      <c r="AI113" s="123">
        <v>0.13806299999999999</v>
      </c>
      <c r="AJ113" s="117">
        <f t="shared" si="163"/>
        <v>5.6284288799999995</v>
      </c>
      <c r="AK113" s="115">
        <f t="shared" si="158"/>
        <v>102</v>
      </c>
      <c r="AL113" s="124" t="s">
        <v>76</v>
      </c>
      <c r="AM113" s="121">
        <f t="shared" si="164"/>
        <v>47169</v>
      </c>
      <c r="AO113" s="207">
        <f t="shared" si="171"/>
        <v>47169</v>
      </c>
      <c r="AP113" s="206">
        <f>VLOOKUP($AO113,[2]Plan1!$EW$172:$EZ$293,2)</f>
        <v>7245.38</v>
      </c>
      <c r="AQ113" s="208">
        <f t="shared" si="148"/>
        <v>47107</v>
      </c>
      <c r="AR113" s="206">
        <f>VLOOKUP($AO113,[2]Plan1!$EW$172:$EZ$293,4)</f>
        <v>7245.38</v>
      </c>
      <c r="AS113" s="208">
        <f t="shared" si="149"/>
        <v>47138</v>
      </c>
      <c r="AT113" s="209">
        <f t="shared" si="15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42"/>
        <v>44136</v>
      </c>
      <c r="B114" s="103">
        <f t="shared" si="133"/>
        <v>1012.42928909</v>
      </c>
      <c r="C114" s="103">
        <f t="shared" si="151"/>
        <v>935.70585253000002</v>
      </c>
      <c r="D114" s="104">
        <f t="shared" si="143"/>
        <v>832.31299999999999</v>
      </c>
      <c r="E114" s="105">
        <f t="shared" si="167"/>
        <v>868.44200000000001</v>
      </c>
      <c r="F114" s="106">
        <f t="shared" si="168"/>
        <v>44094</v>
      </c>
      <c r="G114" s="107">
        <f t="shared" si="134"/>
        <v>4.3407948692379072E-2</v>
      </c>
      <c r="H114" s="108">
        <f t="shared" si="152"/>
        <v>44155</v>
      </c>
      <c r="I114" s="108">
        <f t="shared" si="135"/>
        <v>44155</v>
      </c>
      <c r="J114" s="109">
        <f t="shared" si="144"/>
        <v>22</v>
      </c>
      <c r="K114" s="109">
        <f t="shared" si="172"/>
        <v>9</v>
      </c>
      <c r="L114" s="8">
        <f t="shared" si="145"/>
        <v>1.0175351500000001</v>
      </c>
      <c r="M114" s="110">
        <f t="shared" si="170"/>
        <v>1.02744163</v>
      </c>
      <c r="N114" s="110">
        <f t="shared" si="165"/>
        <v>1.0602556316890956</v>
      </c>
      <c r="O114" s="103">
        <f t="shared" si="169"/>
        <v>1.0788473700000001</v>
      </c>
      <c r="P114" s="103">
        <f t="shared" si="136"/>
        <v>1009.4837980900001</v>
      </c>
      <c r="Q114" s="11">
        <f t="shared" si="159"/>
        <v>0</v>
      </c>
      <c r="R114" s="30">
        <f t="shared" si="146"/>
        <v>0</v>
      </c>
      <c r="S114" s="103">
        <f t="shared" si="137"/>
        <v>0</v>
      </c>
      <c r="T114" s="113">
        <f t="shared" si="147"/>
        <v>8.5000000000000006E-2</v>
      </c>
      <c r="U114" s="111">
        <f t="shared" si="166"/>
        <v>9</v>
      </c>
      <c r="V114" s="111">
        <v>252</v>
      </c>
      <c r="W114" s="110">
        <f t="shared" si="138"/>
        <v>1.0029178190000001</v>
      </c>
      <c r="X114" s="103">
        <f t="shared" si="139"/>
        <v>2.9454910000000001</v>
      </c>
      <c r="Y114" s="103">
        <f t="shared" si="140"/>
        <v>0</v>
      </c>
      <c r="Z114" s="114" t="str">
        <f t="shared" si="153"/>
        <v>A+J=</v>
      </c>
      <c r="AA114" s="108">
        <f t="shared" si="154"/>
        <v>44155</v>
      </c>
      <c r="AB114" s="4"/>
      <c r="AC114" s="115">
        <f t="shared" si="155"/>
        <v>103</v>
      </c>
      <c r="AD114" s="121">
        <f t="shared" si="173"/>
        <v>47169</v>
      </c>
      <c r="AE114" s="117">
        <f t="shared" ref="AE114:AE120" si="175">(AE113-AH114)</f>
        <v>28.235541540000362</v>
      </c>
      <c r="AF114" s="119">
        <f t="shared" si="174"/>
        <v>19</v>
      </c>
      <c r="AG114" s="128">
        <f t="shared" ref="AG114:AG120" si="176">TRUNC(AE113*(ROUND((1+T$10)^(AF114/252),9)-1),8)</f>
        <v>0.20659213000000001</v>
      </c>
      <c r="AH114" s="127">
        <f t="shared" ref="AH114:AH120" si="177">TRUNC((AE113*AI114),8)</f>
        <v>5.2487258800000003</v>
      </c>
      <c r="AI114" s="123">
        <v>0.156752</v>
      </c>
      <c r="AJ114" s="117">
        <f t="shared" ref="AJ114:AJ120" si="178">(AG114+AH114)</f>
        <v>5.4553180100000001</v>
      </c>
      <c r="AK114" s="115">
        <f t="shared" si="158"/>
        <v>103</v>
      </c>
      <c r="AL114" s="124" t="s">
        <v>76</v>
      </c>
      <c r="AM114" s="121">
        <f t="shared" ref="AM114:AM120" si="179">AD115</f>
        <v>47197</v>
      </c>
      <c r="AO114" s="207">
        <f t="shared" si="171"/>
        <v>47197</v>
      </c>
      <c r="AP114" s="206">
        <f>VLOOKUP($AO114,[2]Plan1!$EW$172:$EZ$293,2)</f>
        <v>7245.38</v>
      </c>
      <c r="AQ114" s="208">
        <f t="shared" si="148"/>
        <v>47138</v>
      </c>
      <c r="AR114" s="206">
        <f>VLOOKUP($AO114,[2]Plan1!$EW$172:$EZ$293,4)</f>
        <v>7245.38</v>
      </c>
      <c r="AS114" s="208">
        <f t="shared" si="149"/>
        <v>47169</v>
      </c>
      <c r="AT114" s="209">
        <f t="shared" si="15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42"/>
        <v>44137</v>
      </c>
      <c r="B115" s="103">
        <f t="shared" si="133"/>
        <v>1012.42928909</v>
      </c>
      <c r="C115" s="103">
        <f t="shared" si="151"/>
        <v>935.70585253000002</v>
      </c>
      <c r="D115" s="104">
        <f t="shared" si="143"/>
        <v>832.31299999999999</v>
      </c>
      <c r="E115" s="105">
        <f t="shared" si="167"/>
        <v>868.44200000000001</v>
      </c>
      <c r="F115" s="106">
        <f t="shared" si="168"/>
        <v>44094</v>
      </c>
      <c r="G115" s="107">
        <f t="shared" si="134"/>
        <v>4.3407948692379072E-2</v>
      </c>
      <c r="H115" s="108">
        <f t="shared" si="152"/>
        <v>44155</v>
      </c>
      <c r="I115" s="108">
        <f t="shared" si="135"/>
        <v>44155</v>
      </c>
      <c r="J115" s="109">
        <f t="shared" si="144"/>
        <v>22</v>
      </c>
      <c r="K115" s="109">
        <f t="shared" si="172"/>
        <v>9</v>
      </c>
      <c r="L115" s="8">
        <f t="shared" si="145"/>
        <v>1.0175351500000001</v>
      </c>
      <c r="M115" s="110">
        <f t="shared" si="170"/>
        <v>1.02744163</v>
      </c>
      <c r="N115" s="110">
        <f t="shared" si="165"/>
        <v>1.0602556316890956</v>
      </c>
      <c r="O115" s="103">
        <f t="shared" si="169"/>
        <v>1.0788473700000001</v>
      </c>
      <c r="P115" s="103">
        <f t="shared" si="136"/>
        <v>1009.4837980900001</v>
      </c>
      <c r="Q115" s="11">
        <f t="shared" si="159"/>
        <v>0</v>
      </c>
      <c r="R115" s="30">
        <f t="shared" si="146"/>
        <v>0</v>
      </c>
      <c r="S115" s="103">
        <f t="shared" si="137"/>
        <v>0</v>
      </c>
      <c r="T115" s="113">
        <f t="shared" si="147"/>
        <v>8.5000000000000006E-2</v>
      </c>
      <c r="U115" s="111">
        <f t="shared" si="166"/>
        <v>9</v>
      </c>
      <c r="V115" s="111">
        <v>252</v>
      </c>
      <c r="W115" s="110">
        <f t="shared" si="138"/>
        <v>1.0029178190000001</v>
      </c>
      <c r="X115" s="103">
        <f t="shared" si="139"/>
        <v>2.9454910000000001</v>
      </c>
      <c r="Y115" s="103">
        <f t="shared" si="140"/>
        <v>0</v>
      </c>
      <c r="Z115" s="114" t="str">
        <f t="shared" si="153"/>
        <v>A+J=</v>
      </c>
      <c r="AA115" s="108">
        <f t="shared" si="154"/>
        <v>44155</v>
      </c>
      <c r="AB115" s="4"/>
      <c r="AC115" s="115">
        <f t="shared" si="155"/>
        <v>104</v>
      </c>
      <c r="AD115" s="121">
        <f t="shared" si="173"/>
        <v>47197</v>
      </c>
      <c r="AE115" s="117">
        <f t="shared" si="175"/>
        <v>23.063439750000363</v>
      </c>
      <c r="AF115" s="119">
        <f t="shared" si="174"/>
        <v>20</v>
      </c>
      <c r="AG115" s="128">
        <f t="shared" si="176"/>
        <v>0.18340699999999999</v>
      </c>
      <c r="AH115" s="127">
        <f t="shared" si="177"/>
        <v>5.1721017900000001</v>
      </c>
      <c r="AI115" s="123">
        <v>0.18317700000000001</v>
      </c>
      <c r="AJ115" s="117">
        <f t="shared" si="178"/>
        <v>5.35550879</v>
      </c>
      <c r="AK115" s="115">
        <f t="shared" si="158"/>
        <v>104</v>
      </c>
      <c r="AL115" s="124" t="s">
        <v>76</v>
      </c>
      <c r="AM115" s="121">
        <f t="shared" si="179"/>
        <v>47228</v>
      </c>
      <c r="AO115" s="207">
        <f t="shared" si="171"/>
        <v>47228</v>
      </c>
      <c r="AP115" s="206">
        <f>VLOOKUP($AO115,[2]Plan1!$EW$172:$EZ$293,2)</f>
        <v>7245.38</v>
      </c>
      <c r="AQ115" s="208">
        <f t="shared" si="148"/>
        <v>47169</v>
      </c>
      <c r="AR115" s="206">
        <f>VLOOKUP($AO115,[2]Plan1!$EW$172:$EZ$293,4)</f>
        <v>7245.38</v>
      </c>
      <c r="AS115" s="208">
        <f t="shared" si="149"/>
        <v>47197</v>
      </c>
      <c r="AT115" s="209">
        <f t="shared" si="15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42"/>
        <v>44138</v>
      </c>
      <c r="B116" s="103">
        <f t="shared" si="133"/>
        <v>1012.42928909</v>
      </c>
      <c r="C116" s="103">
        <f t="shared" si="151"/>
        <v>935.70585253000002</v>
      </c>
      <c r="D116" s="104">
        <f t="shared" si="143"/>
        <v>832.31299999999999</v>
      </c>
      <c r="E116" s="105">
        <f t="shared" si="167"/>
        <v>868.44200000000001</v>
      </c>
      <c r="F116" s="106">
        <f t="shared" si="168"/>
        <v>44094</v>
      </c>
      <c r="G116" s="107">
        <f t="shared" si="134"/>
        <v>4.3407948692379072E-2</v>
      </c>
      <c r="H116" s="108">
        <f t="shared" si="152"/>
        <v>44155</v>
      </c>
      <c r="I116" s="108">
        <f t="shared" si="135"/>
        <v>44155</v>
      </c>
      <c r="J116" s="109">
        <f t="shared" si="144"/>
        <v>22</v>
      </c>
      <c r="K116" s="109">
        <f t="shared" si="172"/>
        <v>9</v>
      </c>
      <c r="L116" s="8">
        <f t="shared" si="145"/>
        <v>1.0175351500000001</v>
      </c>
      <c r="M116" s="110">
        <f t="shared" si="170"/>
        <v>1.02744163</v>
      </c>
      <c r="N116" s="110">
        <f t="shared" si="165"/>
        <v>1.0602556316890956</v>
      </c>
      <c r="O116" s="103">
        <f t="shared" si="169"/>
        <v>1.0788473700000001</v>
      </c>
      <c r="P116" s="103">
        <f t="shared" si="136"/>
        <v>1009.4837980900001</v>
      </c>
      <c r="Q116" s="11">
        <f t="shared" si="159"/>
        <v>0</v>
      </c>
      <c r="R116" s="30">
        <f t="shared" si="146"/>
        <v>0</v>
      </c>
      <c r="S116" s="103">
        <f t="shared" si="137"/>
        <v>0</v>
      </c>
      <c r="T116" s="113">
        <f t="shared" si="147"/>
        <v>8.5000000000000006E-2</v>
      </c>
      <c r="U116" s="111">
        <f t="shared" si="166"/>
        <v>9</v>
      </c>
      <c r="V116" s="111">
        <v>252</v>
      </c>
      <c r="W116" s="110">
        <f t="shared" si="138"/>
        <v>1.0029178190000001</v>
      </c>
      <c r="X116" s="103">
        <f t="shared" si="139"/>
        <v>2.9454910000000001</v>
      </c>
      <c r="Y116" s="103">
        <f t="shared" si="140"/>
        <v>0</v>
      </c>
      <c r="Z116" s="114" t="str">
        <f t="shared" si="153"/>
        <v>A+J=</v>
      </c>
      <c r="AA116" s="108">
        <f t="shared" si="154"/>
        <v>44155</v>
      </c>
      <c r="AB116" s="4"/>
      <c r="AC116" s="115">
        <f t="shared" si="155"/>
        <v>105</v>
      </c>
      <c r="AD116" s="121">
        <f t="shared" si="173"/>
        <v>47228</v>
      </c>
      <c r="AE116" s="117">
        <f t="shared" si="175"/>
        <v>17.910167840000362</v>
      </c>
      <c r="AF116" s="119">
        <f t="shared" si="174"/>
        <v>22</v>
      </c>
      <c r="AG116" s="128">
        <f t="shared" si="176"/>
        <v>0.16484557999999999</v>
      </c>
      <c r="AH116" s="127">
        <f t="shared" si="177"/>
        <v>5.15327191</v>
      </c>
      <c r="AI116" s="123">
        <v>0.223439</v>
      </c>
      <c r="AJ116" s="117">
        <f t="shared" si="178"/>
        <v>5.3181174899999997</v>
      </c>
      <c r="AK116" s="115">
        <f t="shared" si="158"/>
        <v>105</v>
      </c>
      <c r="AL116" s="124" t="s">
        <v>76</v>
      </c>
      <c r="AM116" s="121">
        <f t="shared" si="179"/>
        <v>47259</v>
      </c>
      <c r="AO116" s="207">
        <f t="shared" si="171"/>
        <v>47259</v>
      </c>
      <c r="AP116" s="206">
        <f>VLOOKUP($AO116,[2]Plan1!$EW$172:$EZ$293,2)</f>
        <v>7245.38</v>
      </c>
      <c r="AQ116" s="208">
        <f t="shared" si="148"/>
        <v>47198</v>
      </c>
      <c r="AR116" s="206">
        <f>VLOOKUP($AO116,[2]Plan1!$EW$172:$EZ$293,4)</f>
        <v>7245.38</v>
      </c>
      <c r="AS116" s="208">
        <f t="shared" si="149"/>
        <v>47229</v>
      </c>
      <c r="AT116" s="209">
        <f t="shared" si="15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42"/>
        <v>44139</v>
      </c>
      <c r="B117" s="103">
        <f t="shared" si="133"/>
        <v>1014.71508293</v>
      </c>
      <c r="C117" s="103">
        <f t="shared" si="151"/>
        <v>935.70585253000002</v>
      </c>
      <c r="D117" s="104">
        <f t="shared" si="143"/>
        <v>832.31299999999999</v>
      </c>
      <c r="E117" s="105">
        <f t="shared" si="167"/>
        <v>868.44200000000001</v>
      </c>
      <c r="F117" s="106">
        <f t="shared" si="168"/>
        <v>44094</v>
      </c>
      <c r="G117" s="107">
        <f t="shared" si="134"/>
        <v>4.3407948692379072E-2</v>
      </c>
      <c r="H117" s="108">
        <f t="shared" si="152"/>
        <v>44155</v>
      </c>
      <c r="I117" s="108">
        <f t="shared" si="135"/>
        <v>44155</v>
      </c>
      <c r="J117" s="109">
        <f t="shared" si="144"/>
        <v>22</v>
      </c>
      <c r="K117" s="109">
        <f t="shared" si="172"/>
        <v>10</v>
      </c>
      <c r="L117" s="8">
        <f t="shared" si="145"/>
        <v>1.01950238</v>
      </c>
      <c r="M117" s="110">
        <f t="shared" si="170"/>
        <v>1.02744163</v>
      </c>
      <c r="N117" s="110">
        <f t="shared" si="165"/>
        <v>1.0602556316890956</v>
      </c>
      <c r="O117" s="103">
        <f t="shared" si="169"/>
        <v>1.08093313</v>
      </c>
      <c r="P117" s="103">
        <f t="shared" si="136"/>
        <v>1011.43545593</v>
      </c>
      <c r="Q117" s="11">
        <f t="shared" si="159"/>
        <v>0</v>
      </c>
      <c r="R117" s="30">
        <f t="shared" si="146"/>
        <v>0</v>
      </c>
      <c r="S117" s="103">
        <f t="shared" si="137"/>
        <v>0</v>
      </c>
      <c r="T117" s="113">
        <f t="shared" si="147"/>
        <v>8.5000000000000006E-2</v>
      </c>
      <c r="U117" s="111">
        <f t="shared" si="166"/>
        <v>10</v>
      </c>
      <c r="V117" s="111">
        <v>252</v>
      </c>
      <c r="W117" s="110">
        <f t="shared" si="138"/>
        <v>1.0032425469999999</v>
      </c>
      <c r="X117" s="103">
        <f t="shared" si="139"/>
        <v>3.2796270000000001</v>
      </c>
      <c r="Y117" s="103">
        <f t="shared" si="140"/>
        <v>0</v>
      </c>
      <c r="Z117" s="114" t="str">
        <f t="shared" si="153"/>
        <v>A+J=</v>
      </c>
      <c r="AA117" s="108">
        <f t="shared" si="154"/>
        <v>44155</v>
      </c>
      <c r="AB117" s="4"/>
      <c r="AC117" s="115">
        <f t="shared" si="155"/>
        <v>106</v>
      </c>
      <c r="AD117" s="121">
        <f t="shared" si="173"/>
        <v>47259</v>
      </c>
      <c r="AE117" s="117">
        <f t="shared" si="175"/>
        <v>12.176585810000361</v>
      </c>
      <c r="AF117" s="119">
        <f t="shared" si="174"/>
        <v>20</v>
      </c>
      <c r="AG117" s="128">
        <f t="shared" si="176"/>
        <v>0.11633742</v>
      </c>
      <c r="AH117" s="127">
        <f t="shared" si="177"/>
        <v>5.73358203</v>
      </c>
      <c r="AI117" s="123">
        <v>0.32013000000000003</v>
      </c>
      <c r="AJ117" s="117">
        <f t="shared" si="178"/>
        <v>5.8499194499999998</v>
      </c>
      <c r="AK117" s="115">
        <f t="shared" si="158"/>
        <v>106</v>
      </c>
      <c r="AL117" s="124" t="s">
        <v>76</v>
      </c>
      <c r="AM117" s="121">
        <f t="shared" si="179"/>
        <v>47289</v>
      </c>
      <c r="AO117" s="207">
        <f t="shared" si="171"/>
        <v>47289</v>
      </c>
      <c r="AP117" s="206">
        <f>VLOOKUP($AO117,[2]Plan1!$EW$172:$EZ$293,2)</f>
        <v>7245.38</v>
      </c>
      <c r="AQ117" s="208">
        <f t="shared" si="148"/>
        <v>47228</v>
      </c>
      <c r="AR117" s="206">
        <f>VLOOKUP($AO117,[2]Plan1!$EW$172:$EZ$293,4)</f>
        <v>7245.38</v>
      </c>
      <c r="AS117" s="208">
        <f t="shared" si="149"/>
        <v>47258</v>
      </c>
      <c r="AT117" s="209">
        <f t="shared" si="15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42"/>
        <v>44140</v>
      </c>
      <c r="B118" s="103">
        <f t="shared" si="133"/>
        <v>1017.0060528</v>
      </c>
      <c r="C118" s="103">
        <f t="shared" si="151"/>
        <v>935.70585253000002</v>
      </c>
      <c r="D118" s="104">
        <f t="shared" si="143"/>
        <v>832.31299999999999</v>
      </c>
      <c r="E118" s="105">
        <f t="shared" si="167"/>
        <v>868.44200000000001</v>
      </c>
      <c r="F118" s="106">
        <f t="shared" si="168"/>
        <v>44094</v>
      </c>
      <c r="G118" s="107">
        <f t="shared" si="134"/>
        <v>4.3407948692379072E-2</v>
      </c>
      <c r="H118" s="108">
        <f t="shared" si="152"/>
        <v>44155</v>
      </c>
      <c r="I118" s="108">
        <f t="shared" si="135"/>
        <v>44155</v>
      </c>
      <c r="J118" s="109">
        <f t="shared" si="144"/>
        <v>22</v>
      </c>
      <c r="K118" s="109">
        <f t="shared" si="172"/>
        <v>11</v>
      </c>
      <c r="L118" s="8">
        <f t="shared" si="145"/>
        <v>1.02147342</v>
      </c>
      <c r="M118" s="110">
        <f t="shared" si="170"/>
        <v>1.02744163</v>
      </c>
      <c r="N118" s="110">
        <f t="shared" si="165"/>
        <v>1.0602556316890956</v>
      </c>
      <c r="O118" s="103">
        <f t="shared" si="169"/>
        <v>1.08302294</v>
      </c>
      <c r="P118" s="103">
        <f t="shared" si="136"/>
        <v>1013.3909033800001</v>
      </c>
      <c r="Q118" s="11">
        <f t="shared" si="159"/>
        <v>0</v>
      </c>
      <c r="R118" s="30">
        <f t="shared" si="146"/>
        <v>0</v>
      </c>
      <c r="S118" s="103">
        <f t="shared" si="137"/>
        <v>0</v>
      </c>
      <c r="T118" s="113">
        <f t="shared" si="147"/>
        <v>8.5000000000000006E-2</v>
      </c>
      <c r="U118" s="111">
        <f t="shared" si="166"/>
        <v>11</v>
      </c>
      <c r="V118" s="111">
        <v>252</v>
      </c>
      <c r="W118" s="110">
        <f t="shared" si="138"/>
        <v>1.0035673789999999</v>
      </c>
      <c r="X118" s="103">
        <f t="shared" si="139"/>
        <v>3.6151494199999998</v>
      </c>
      <c r="Y118" s="103">
        <f t="shared" si="140"/>
        <v>0</v>
      </c>
      <c r="Z118" s="114" t="str">
        <f t="shared" si="153"/>
        <v>A+J=</v>
      </c>
      <c r="AA118" s="108">
        <f t="shared" si="154"/>
        <v>44155</v>
      </c>
      <c r="AB118" s="4"/>
      <c r="AC118" s="115">
        <f t="shared" si="155"/>
        <v>107</v>
      </c>
      <c r="AD118" s="121">
        <f t="shared" si="173"/>
        <v>47289</v>
      </c>
      <c r="AE118" s="117">
        <f t="shared" si="175"/>
        <v>7.0627120100003609</v>
      </c>
      <c r="AF118" s="119">
        <f t="shared" si="174"/>
        <v>21</v>
      </c>
      <c r="AG118" s="128">
        <f t="shared" si="176"/>
        <v>8.3062490000000003E-2</v>
      </c>
      <c r="AH118" s="127">
        <f t="shared" si="177"/>
        <v>5.1138738000000004</v>
      </c>
      <c r="AI118" s="123">
        <v>0.41997600000000002</v>
      </c>
      <c r="AJ118" s="117">
        <f t="shared" si="178"/>
        <v>5.19693629</v>
      </c>
      <c r="AK118" s="115">
        <f t="shared" si="158"/>
        <v>107</v>
      </c>
      <c r="AL118" s="124" t="s">
        <v>76</v>
      </c>
      <c r="AM118" s="121">
        <f t="shared" si="179"/>
        <v>47319</v>
      </c>
      <c r="AO118" s="207">
        <f t="shared" si="171"/>
        <v>47319</v>
      </c>
      <c r="AP118" s="206">
        <f>VLOOKUP($AO118,[2]Plan1!$EW$172:$EZ$293,2)</f>
        <v>7245.38</v>
      </c>
      <c r="AQ118" s="208">
        <f t="shared" si="148"/>
        <v>47258</v>
      </c>
      <c r="AR118" s="206">
        <f>VLOOKUP($AO118,[2]Plan1!$EW$172:$EZ$293,4)</f>
        <v>7245.38</v>
      </c>
      <c r="AS118" s="208">
        <f t="shared" si="149"/>
        <v>47289</v>
      </c>
      <c r="AT118" s="209">
        <f t="shared" si="15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42"/>
        <v>44141</v>
      </c>
      <c r="B119" s="103">
        <f t="shared" si="133"/>
        <v>1019.30218625</v>
      </c>
      <c r="C119" s="103">
        <f t="shared" si="151"/>
        <v>935.70585253000002</v>
      </c>
      <c r="D119" s="104">
        <f t="shared" si="143"/>
        <v>832.31299999999999</v>
      </c>
      <c r="E119" s="105">
        <f t="shared" si="167"/>
        <v>868.44200000000001</v>
      </c>
      <c r="F119" s="106">
        <f t="shared" si="168"/>
        <v>44094</v>
      </c>
      <c r="G119" s="107">
        <f t="shared" si="134"/>
        <v>4.3407948692379072E-2</v>
      </c>
      <c r="H119" s="108">
        <f t="shared" si="152"/>
        <v>44155</v>
      </c>
      <c r="I119" s="108">
        <f t="shared" si="135"/>
        <v>44155</v>
      </c>
      <c r="J119" s="109">
        <f t="shared" si="144"/>
        <v>22</v>
      </c>
      <c r="K119" s="109">
        <f t="shared" si="172"/>
        <v>12</v>
      </c>
      <c r="L119" s="8">
        <f t="shared" si="145"/>
        <v>1.0234482600000001</v>
      </c>
      <c r="M119" s="110">
        <f t="shared" si="170"/>
        <v>1.02744163</v>
      </c>
      <c r="N119" s="110">
        <f t="shared" si="165"/>
        <v>1.0602556316890956</v>
      </c>
      <c r="O119" s="103">
        <f t="shared" si="169"/>
        <v>1.0851167799999999</v>
      </c>
      <c r="P119" s="103">
        <f t="shared" si="136"/>
        <v>1015.3501217199999</v>
      </c>
      <c r="Q119" s="11">
        <f t="shared" si="159"/>
        <v>0</v>
      </c>
      <c r="R119" s="30">
        <f t="shared" si="146"/>
        <v>0</v>
      </c>
      <c r="S119" s="103">
        <f t="shared" si="137"/>
        <v>0</v>
      </c>
      <c r="T119" s="113">
        <f t="shared" si="147"/>
        <v>8.5000000000000006E-2</v>
      </c>
      <c r="U119" s="111">
        <f t="shared" si="166"/>
        <v>12</v>
      </c>
      <c r="V119" s="111">
        <v>252</v>
      </c>
      <c r="W119" s="110">
        <f t="shared" si="138"/>
        <v>1.003892317</v>
      </c>
      <c r="X119" s="103">
        <f t="shared" si="139"/>
        <v>3.9520645299999999</v>
      </c>
      <c r="Y119" s="103">
        <f t="shared" si="140"/>
        <v>0</v>
      </c>
      <c r="Z119" s="114" t="str">
        <f t="shared" si="153"/>
        <v>A+J=</v>
      </c>
      <c r="AA119" s="108">
        <f t="shared" si="154"/>
        <v>44155</v>
      </c>
      <c r="AB119" s="4"/>
      <c r="AC119" s="115">
        <f t="shared" si="155"/>
        <v>108</v>
      </c>
      <c r="AD119" s="121">
        <f t="shared" si="173"/>
        <v>47319</v>
      </c>
      <c r="AE119" s="117">
        <f t="shared" si="175"/>
        <v>2.4585583100003605</v>
      </c>
      <c r="AF119" s="119">
        <f t="shared" si="174"/>
        <v>22</v>
      </c>
      <c r="AG119" s="128">
        <f t="shared" si="176"/>
        <v>5.0480619999999997E-2</v>
      </c>
      <c r="AH119" s="127">
        <f t="shared" si="177"/>
        <v>4.6041537000000003</v>
      </c>
      <c r="AI119" s="123">
        <v>0.65189600000000003</v>
      </c>
      <c r="AJ119" s="117">
        <f t="shared" si="178"/>
        <v>4.6546343200000004</v>
      </c>
      <c r="AK119" s="115">
        <f t="shared" si="158"/>
        <v>108</v>
      </c>
      <c r="AL119" s="124" t="s">
        <v>76</v>
      </c>
      <c r="AM119" s="121">
        <f t="shared" si="179"/>
        <v>47350</v>
      </c>
      <c r="AO119" s="207">
        <f t="shared" si="171"/>
        <v>47350</v>
      </c>
      <c r="AP119" s="206">
        <f>VLOOKUP($AO119,[2]Plan1!$EW$172:$EZ$293,2)</f>
        <v>7245.38</v>
      </c>
      <c r="AQ119" s="208">
        <f t="shared" si="148"/>
        <v>47289</v>
      </c>
      <c r="AR119" s="206">
        <f>VLOOKUP($AO119,[2]Plan1!$EW$172:$EZ$293,4)</f>
        <v>7245.38</v>
      </c>
      <c r="AS119" s="208">
        <f t="shared" si="149"/>
        <v>47319</v>
      </c>
      <c r="AT119" s="209">
        <f t="shared" si="15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42"/>
        <v>44142</v>
      </c>
      <c r="B120" s="103">
        <f t="shared" si="133"/>
        <v>1021.60350435</v>
      </c>
      <c r="C120" s="103">
        <f t="shared" si="151"/>
        <v>935.70585253000002</v>
      </c>
      <c r="D120" s="104">
        <f t="shared" si="143"/>
        <v>832.31299999999999</v>
      </c>
      <c r="E120" s="105">
        <f t="shared" si="167"/>
        <v>868.44200000000001</v>
      </c>
      <c r="F120" s="106">
        <f t="shared" si="168"/>
        <v>44094</v>
      </c>
      <c r="G120" s="107">
        <f t="shared" si="134"/>
        <v>4.3407948692379072E-2</v>
      </c>
      <c r="H120" s="108">
        <f t="shared" si="152"/>
        <v>44155</v>
      </c>
      <c r="I120" s="108">
        <f t="shared" si="135"/>
        <v>44155</v>
      </c>
      <c r="J120" s="109">
        <f t="shared" si="144"/>
        <v>22</v>
      </c>
      <c r="K120" s="109">
        <f t="shared" si="172"/>
        <v>13</v>
      </c>
      <c r="L120" s="8">
        <f t="shared" si="145"/>
        <v>1.0254269300000001</v>
      </c>
      <c r="M120" s="110">
        <f t="shared" si="170"/>
        <v>1.02744163</v>
      </c>
      <c r="N120" s="110">
        <f t="shared" si="165"/>
        <v>1.0602556316890956</v>
      </c>
      <c r="O120" s="103">
        <f t="shared" si="169"/>
        <v>1.08721467</v>
      </c>
      <c r="P120" s="103">
        <f t="shared" si="136"/>
        <v>1017.31312967</v>
      </c>
      <c r="Q120" s="11">
        <f t="shared" si="159"/>
        <v>0</v>
      </c>
      <c r="R120" s="30">
        <f t="shared" si="146"/>
        <v>0</v>
      </c>
      <c r="S120" s="103">
        <f t="shared" si="137"/>
        <v>0</v>
      </c>
      <c r="T120" s="113">
        <f t="shared" si="147"/>
        <v>8.5000000000000006E-2</v>
      </c>
      <c r="U120" s="111">
        <f t="shared" si="166"/>
        <v>13</v>
      </c>
      <c r="V120" s="111">
        <v>252</v>
      </c>
      <c r="W120" s="110">
        <f t="shared" si="138"/>
        <v>1.0042173590000001</v>
      </c>
      <c r="X120" s="103">
        <f t="shared" si="139"/>
        <v>4.2903746800000002</v>
      </c>
      <c r="Y120" s="103">
        <f t="shared" si="140"/>
        <v>0</v>
      </c>
      <c r="Z120" s="114" t="str">
        <f t="shared" si="153"/>
        <v>A+J=</v>
      </c>
      <c r="AA120" s="108">
        <f t="shared" si="154"/>
        <v>44155</v>
      </c>
      <c r="AB120" s="4"/>
      <c r="AC120" s="115">
        <f t="shared" si="155"/>
        <v>109</v>
      </c>
      <c r="AD120" s="121">
        <f t="shared" si="173"/>
        <v>47350</v>
      </c>
      <c r="AE120" s="117">
        <f t="shared" si="175"/>
        <v>3.6060043839825084E-13</v>
      </c>
      <c r="AF120" s="119">
        <f t="shared" si="174"/>
        <v>21</v>
      </c>
      <c r="AG120" s="128">
        <f t="shared" si="176"/>
        <v>1.6771029999999999E-2</v>
      </c>
      <c r="AH120" s="127">
        <f t="shared" si="177"/>
        <v>2.4585583099999999</v>
      </c>
      <c r="AI120" s="123">
        <v>1</v>
      </c>
      <c r="AJ120" s="117">
        <f t="shared" si="178"/>
        <v>2.47532934</v>
      </c>
      <c r="AK120" s="115">
        <f t="shared" si="158"/>
        <v>109</v>
      </c>
      <c r="AL120" s="124" t="s">
        <v>76</v>
      </c>
      <c r="AM120" s="121">
        <f t="shared" si="179"/>
        <v>0</v>
      </c>
      <c r="AO120" s="207">
        <f t="shared" si="171"/>
        <v>0</v>
      </c>
      <c r="AP120" s="206" t="e">
        <f>VLOOKUP($AO120,[2]Plan1!$EW$172:$EZ$293,2)</f>
        <v>#N/A</v>
      </c>
      <c r="AQ120" s="208" t="e">
        <f t="shared" si="148"/>
        <v>#NUM!</v>
      </c>
      <c r="AR120" s="206" t="e">
        <f>VLOOKUP($AO120,[2]Plan1!$EW$172:$EZ$293,4)</f>
        <v>#N/A</v>
      </c>
      <c r="AS120" s="208" t="e">
        <f t="shared" si="149"/>
        <v>#NUM!</v>
      </c>
      <c r="AT120" s="209" t="e">
        <f t="shared" si="150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42"/>
        <v>44143</v>
      </c>
      <c r="B121" s="103">
        <f t="shared" si="133"/>
        <v>1021.60350435</v>
      </c>
      <c r="C121" s="103">
        <f t="shared" si="151"/>
        <v>935.70585253000002</v>
      </c>
      <c r="D121" s="104">
        <f t="shared" si="143"/>
        <v>832.31299999999999</v>
      </c>
      <c r="E121" s="105">
        <f t="shared" si="167"/>
        <v>868.44200000000001</v>
      </c>
      <c r="F121" s="106">
        <f t="shared" si="168"/>
        <v>44094</v>
      </c>
      <c r="G121" s="107">
        <f t="shared" si="134"/>
        <v>4.3407948692379072E-2</v>
      </c>
      <c r="H121" s="108">
        <f t="shared" si="152"/>
        <v>44155</v>
      </c>
      <c r="I121" s="108">
        <f t="shared" si="135"/>
        <v>44155</v>
      </c>
      <c r="J121" s="109">
        <f t="shared" si="144"/>
        <v>22</v>
      </c>
      <c r="K121" s="109">
        <f t="shared" si="172"/>
        <v>13</v>
      </c>
      <c r="L121" s="8">
        <f t="shared" si="145"/>
        <v>1.0254269300000001</v>
      </c>
      <c r="M121" s="110">
        <f t="shared" si="170"/>
        <v>1.02744163</v>
      </c>
      <c r="N121" s="110">
        <f t="shared" si="165"/>
        <v>1.0602556316890956</v>
      </c>
      <c r="O121" s="103">
        <f t="shared" si="169"/>
        <v>1.08721467</v>
      </c>
      <c r="P121" s="103">
        <f t="shared" si="136"/>
        <v>1017.31312967</v>
      </c>
      <c r="Q121" s="11">
        <f t="shared" si="159"/>
        <v>0</v>
      </c>
      <c r="R121" s="30">
        <f t="shared" si="146"/>
        <v>0</v>
      </c>
      <c r="S121" s="103">
        <f t="shared" si="137"/>
        <v>0</v>
      </c>
      <c r="T121" s="113">
        <f t="shared" si="147"/>
        <v>8.5000000000000006E-2</v>
      </c>
      <c r="U121" s="111">
        <f t="shared" si="166"/>
        <v>13</v>
      </c>
      <c r="V121" s="111">
        <v>252</v>
      </c>
      <c r="W121" s="110">
        <f t="shared" si="138"/>
        <v>1.0042173590000001</v>
      </c>
      <c r="X121" s="103">
        <f t="shared" si="139"/>
        <v>4.2903746800000002</v>
      </c>
      <c r="Y121" s="103">
        <f t="shared" si="140"/>
        <v>0</v>
      </c>
      <c r="Z121" s="114" t="str">
        <f t="shared" si="153"/>
        <v>A+J=</v>
      </c>
      <c r="AA121" s="108">
        <f t="shared" si="154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42"/>
        <v>44144</v>
      </c>
      <c r="B122" s="103">
        <f t="shared" si="133"/>
        <v>1021.60350435</v>
      </c>
      <c r="C122" s="103">
        <f t="shared" si="151"/>
        <v>935.70585253000002</v>
      </c>
      <c r="D122" s="104">
        <f t="shared" si="143"/>
        <v>832.31299999999999</v>
      </c>
      <c r="E122" s="105">
        <f t="shared" si="167"/>
        <v>868.44200000000001</v>
      </c>
      <c r="F122" s="106">
        <f t="shared" si="168"/>
        <v>44094</v>
      </c>
      <c r="G122" s="107">
        <f t="shared" si="134"/>
        <v>4.3407948692379072E-2</v>
      </c>
      <c r="H122" s="108">
        <f t="shared" si="152"/>
        <v>44155</v>
      </c>
      <c r="I122" s="108">
        <f t="shared" si="135"/>
        <v>44155</v>
      </c>
      <c r="J122" s="109">
        <f t="shared" si="144"/>
        <v>22</v>
      </c>
      <c r="K122" s="109">
        <f t="shared" si="172"/>
        <v>13</v>
      </c>
      <c r="L122" s="8">
        <f t="shared" si="145"/>
        <v>1.0254269300000001</v>
      </c>
      <c r="M122" s="110">
        <f t="shared" si="170"/>
        <v>1.02744163</v>
      </c>
      <c r="N122" s="110">
        <f t="shared" si="165"/>
        <v>1.0602556316890956</v>
      </c>
      <c r="O122" s="103">
        <f t="shared" si="169"/>
        <v>1.08721467</v>
      </c>
      <c r="P122" s="103">
        <f t="shared" si="136"/>
        <v>1017.31312967</v>
      </c>
      <c r="Q122" s="11">
        <f t="shared" si="159"/>
        <v>0</v>
      </c>
      <c r="R122" s="30">
        <f t="shared" si="146"/>
        <v>0</v>
      </c>
      <c r="S122" s="103">
        <f t="shared" si="137"/>
        <v>0</v>
      </c>
      <c r="T122" s="113">
        <f t="shared" si="147"/>
        <v>8.5000000000000006E-2</v>
      </c>
      <c r="U122" s="111">
        <f t="shared" si="166"/>
        <v>13</v>
      </c>
      <c r="V122" s="111">
        <v>252</v>
      </c>
      <c r="W122" s="110">
        <f t="shared" si="138"/>
        <v>1.0042173590000001</v>
      </c>
      <c r="X122" s="103">
        <f t="shared" si="139"/>
        <v>4.2903746800000002</v>
      </c>
      <c r="Y122" s="103">
        <f t="shared" si="140"/>
        <v>0</v>
      </c>
      <c r="Z122" s="114" t="str">
        <f t="shared" si="153"/>
        <v>A+J=</v>
      </c>
      <c r="AA122" s="108">
        <f t="shared" si="154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42"/>
        <v>44145</v>
      </c>
      <c r="B123" s="103">
        <f t="shared" si="133"/>
        <v>1023.91002385</v>
      </c>
      <c r="C123" s="103">
        <f t="shared" si="151"/>
        <v>935.70585253000002</v>
      </c>
      <c r="D123" s="104">
        <f t="shared" si="143"/>
        <v>832.31299999999999</v>
      </c>
      <c r="E123" s="105">
        <f t="shared" si="167"/>
        <v>868.44200000000001</v>
      </c>
      <c r="F123" s="106">
        <f t="shared" si="168"/>
        <v>44094</v>
      </c>
      <c r="G123" s="107">
        <f t="shared" si="134"/>
        <v>4.3407948692379072E-2</v>
      </c>
      <c r="H123" s="108">
        <f t="shared" si="152"/>
        <v>44155</v>
      </c>
      <c r="I123" s="108">
        <f t="shared" si="135"/>
        <v>44155</v>
      </c>
      <c r="J123" s="109">
        <f t="shared" si="144"/>
        <v>22</v>
      </c>
      <c r="K123" s="109">
        <f t="shared" si="172"/>
        <v>14</v>
      </c>
      <c r="L123" s="8">
        <f t="shared" si="145"/>
        <v>1.0274094199999999</v>
      </c>
      <c r="M123" s="110">
        <f t="shared" si="170"/>
        <v>1.02744163</v>
      </c>
      <c r="N123" s="110">
        <f t="shared" si="165"/>
        <v>1.0602556316890956</v>
      </c>
      <c r="O123" s="103">
        <f t="shared" si="169"/>
        <v>1.08931662</v>
      </c>
      <c r="P123" s="103">
        <f t="shared" si="136"/>
        <v>1019.27993659</v>
      </c>
      <c r="Q123" s="11">
        <f t="shared" si="159"/>
        <v>0</v>
      </c>
      <c r="R123" s="30">
        <f t="shared" si="146"/>
        <v>0</v>
      </c>
      <c r="S123" s="103">
        <f t="shared" si="137"/>
        <v>0</v>
      </c>
      <c r="T123" s="113">
        <f t="shared" si="147"/>
        <v>8.5000000000000006E-2</v>
      </c>
      <c r="U123" s="111">
        <f t="shared" si="166"/>
        <v>14</v>
      </c>
      <c r="V123" s="111">
        <v>252</v>
      </c>
      <c r="W123" s="110">
        <f t="shared" si="138"/>
        <v>1.0045425079999999</v>
      </c>
      <c r="X123" s="103">
        <f t="shared" si="139"/>
        <v>4.6300872599999998</v>
      </c>
      <c r="Y123" s="103">
        <f t="shared" si="140"/>
        <v>0</v>
      </c>
      <c r="Z123" s="114" t="str">
        <f t="shared" si="153"/>
        <v>A+J=</v>
      </c>
      <c r="AA123" s="108">
        <f t="shared" si="154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42"/>
        <v>44146</v>
      </c>
      <c r="B124" s="103">
        <f t="shared" si="133"/>
        <v>1026.2217460300001</v>
      </c>
      <c r="C124" s="103">
        <f t="shared" si="151"/>
        <v>935.70585253000002</v>
      </c>
      <c r="D124" s="104">
        <f t="shared" si="143"/>
        <v>832.31299999999999</v>
      </c>
      <c r="E124" s="105">
        <f t="shared" si="167"/>
        <v>868.44200000000001</v>
      </c>
      <c r="F124" s="106">
        <f t="shared" si="168"/>
        <v>44094</v>
      </c>
      <c r="G124" s="107">
        <f t="shared" si="134"/>
        <v>4.3407948692379072E-2</v>
      </c>
      <c r="H124" s="108">
        <f t="shared" si="152"/>
        <v>44155</v>
      </c>
      <c r="I124" s="108">
        <f t="shared" si="135"/>
        <v>44155</v>
      </c>
      <c r="J124" s="109">
        <f t="shared" si="144"/>
        <v>22</v>
      </c>
      <c r="K124" s="109">
        <f t="shared" si="172"/>
        <v>15</v>
      </c>
      <c r="L124" s="8">
        <f t="shared" si="145"/>
        <v>1.02939574</v>
      </c>
      <c r="M124" s="110">
        <f t="shared" si="170"/>
        <v>1.02744163</v>
      </c>
      <c r="N124" s="110">
        <f t="shared" si="165"/>
        <v>1.0602556316890956</v>
      </c>
      <c r="O124" s="103">
        <f t="shared" si="169"/>
        <v>1.0914226300000001</v>
      </c>
      <c r="P124" s="103">
        <f t="shared" si="136"/>
        <v>1021.25054247</v>
      </c>
      <c r="Q124" s="11">
        <f t="shared" si="159"/>
        <v>0</v>
      </c>
      <c r="R124" s="30">
        <f t="shared" si="146"/>
        <v>0</v>
      </c>
      <c r="S124" s="103">
        <f t="shared" si="137"/>
        <v>0</v>
      </c>
      <c r="T124" s="113">
        <f t="shared" si="147"/>
        <v>8.5000000000000006E-2</v>
      </c>
      <c r="U124" s="111">
        <f t="shared" si="166"/>
        <v>15</v>
      </c>
      <c r="V124" s="111">
        <v>252</v>
      </c>
      <c r="W124" s="110">
        <f t="shared" si="138"/>
        <v>1.0048677610000001</v>
      </c>
      <c r="X124" s="103">
        <f t="shared" si="139"/>
        <v>4.9712035600000002</v>
      </c>
      <c r="Y124" s="103">
        <f t="shared" si="140"/>
        <v>0</v>
      </c>
      <c r="Z124" s="114" t="str">
        <f t="shared" si="153"/>
        <v>A+J=</v>
      </c>
      <c r="AA124" s="108">
        <f t="shared" si="154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42"/>
        <v>44147</v>
      </c>
      <c r="B125" s="103">
        <f t="shared" si="133"/>
        <v>1028.53867623</v>
      </c>
      <c r="C125" s="103">
        <f t="shared" si="151"/>
        <v>935.70585253000002</v>
      </c>
      <c r="D125" s="104">
        <f t="shared" si="143"/>
        <v>832.31299999999999</v>
      </c>
      <c r="E125" s="105">
        <f t="shared" si="167"/>
        <v>868.44200000000001</v>
      </c>
      <c r="F125" s="106">
        <f t="shared" si="168"/>
        <v>44094</v>
      </c>
      <c r="G125" s="107">
        <f t="shared" si="134"/>
        <v>4.3407948692379072E-2</v>
      </c>
      <c r="H125" s="108">
        <f t="shared" si="152"/>
        <v>44155</v>
      </c>
      <c r="I125" s="108">
        <f t="shared" si="135"/>
        <v>44155</v>
      </c>
      <c r="J125" s="109">
        <f t="shared" si="144"/>
        <v>22</v>
      </c>
      <c r="K125" s="109">
        <f t="shared" si="172"/>
        <v>16</v>
      </c>
      <c r="L125" s="8">
        <f t="shared" si="145"/>
        <v>1.0313859000000001</v>
      </c>
      <c r="M125" s="110">
        <f t="shared" si="170"/>
        <v>1.02744163</v>
      </c>
      <c r="N125" s="110">
        <f t="shared" si="165"/>
        <v>1.0602556316890956</v>
      </c>
      <c r="O125" s="103">
        <f t="shared" si="169"/>
        <v>1.0935326999999999</v>
      </c>
      <c r="P125" s="103">
        <f t="shared" si="136"/>
        <v>1023.22494732</v>
      </c>
      <c r="Q125" s="11">
        <f t="shared" si="159"/>
        <v>0</v>
      </c>
      <c r="R125" s="30">
        <f t="shared" si="146"/>
        <v>0</v>
      </c>
      <c r="S125" s="103">
        <f t="shared" si="137"/>
        <v>0</v>
      </c>
      <c r="T125" s="113">
        <f t="shared" si="147"/>
        <v>8.5000000000000006E-2</v>
      </c>
      <c r="U125" s="111">
        <f t="shared" si="166"/>
        <v>16</v>
      </c>
      <c r="V125" s="111">
        <v>252</v>
      </c>
      <c r="W125" s="110">
        <f t="shared" si="138"/>
        <v>1.0051931190000001</v>
      </c>
      <c r="X125" s="103">
        <f t="shared" si="139"/>
        <v>5.31372891</v>
      </c>
      <c r="Y125" s="103">
        <f t="shared" si="140"/>
        <v>0</v>
      </c>
      <c r="Z125" s="114" t="str">
        <f t="shared" si="153"/>
        <v>A+J=</v>
      </c>
      <c r="AA125" s="108">
        <f t="shared" si="154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42"/>
        <v>44148</v>
      </c>
      <c r="B126" s="103">
        <f t="shared" si="133"/>
        <v>1030.8608480299999</v>
      </c>
      <c r="C126" s="103">
        <f t="shared" si="151"/>
        <v>935.70585253000002</v>
      </c>
      <c r="D126" s="104">
        <f t="shared" si="143"/>
        <v>832.31299999999999</v>
      </c>
      <c r="E126" s="105">
        <f t="shared" si="167"/>
        <v>868.44200000000001</v>
      </c>
      <c r="F126" s="106">
        <f t="shared" si="168"/>
        <v>44094</v>
      </c>
      <c r="G126" s="107">
        <f t="shared" si="134"/>
        <v>4.3407948692379072E-2</v>
      </c>
      <c r="H126" s="108">
        <f t="shared" si="152"/>
        <v>44155</v>
      </c>
      <c r="I126" s="108">
        <f t="shared" si="135"/>
        <v>44155</v>
      </c>
      <c r="J126" s="109">
        <f t="shared" si="144"/>
        <v>22</v>
      </c>
      <c r="K126" s="109">
        <f t="shared" si="172"/>
        <v>17</v>
      </c>
      <c r="L126" s="8">
        <f t="shared" si="145"/>
        <v>1.0333799100000001</v>
      </c>
      <c r="M126" s="110">
        <f t="shared" si="170"/>
        <v>1.02744163</v>
      </c>
      <c r="N126" s="110">
        <f t="shared" si="165"/>
        <v>1.0602556316890956</v>
      </c>
      <c r="O126" s="103">
        <f t="shared" si="169"/>
        <v>1.09564686</v>
      </c>
      <c r="P126" s="103">
        <f t="shared" si="136"/>
        <v>1025.2031792</v>
      </c>
      <c r="Q126" s="11">
        <f t="shared" si="159"/>
        <v>0</v>
      </c>
      <c r="R126" s="30">
        <f t="shared" si="146"/>
        <v>0</v>
      </c>
      <c r="S126" s="103">
        <f t="shared" si="137"/>
        <v>0</v>
      </c>
      <c r="T126" s="113">
        <f t="shared" si="147"/>
        <v>8.5000000000000006E-2</v>
      </c>
      <c r="U126" s="111">
        <f t="shared" si="166"/>
        <v>17</v>
      </c>
      <c r="V126" s="111">
        <v>252</v>
      </c>
      <c r="W126" s="110">
        <f t="shared" si="138"/>
        <v>1.005518583</v>
      </c>
      <c r="X126" s="103">
        <f t="shared" si="139"/>
        <v>5.6576688300000004</v>
      </c>
      <c r="Y126" s="103">
        <f t="shared" si="140"/>
        <v>0</v>
      </c>
      <c r="Z126" s="114" t="str">
        <f t="shared" si="153"/>
        <v>A+J=</v>
      </c>
      <c r="AA126" s="108">
        <f t="shared" si="154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42"/>
        <v>44149</v>
      </c>
      <c r="B127" s="103">
        <f t="shared" si="133"/>
        <v>1033.1882752200002</v>
      </c>
      <c r="C127" s="103">
        <f t="shared" si="151"/>
        <v>935.70585253000002</v>
      </c>
      <c r="D127" s="104">
        <f t="shared" si="143"/>
        <v>832.31299999999999</v>
      </c>
      <c r="E127" s="105">
        <f t="shared" si="167"/>
        <v>868.44200000000001</v>
      </c>
      <c r="F127" s="106">
        <f t="shared" si="168"/>
        <v>44094</v>
      </c>
      <c r="G127" s="107">
        <f t="shared" si="134"/>
        <v>4.3407948692379072E-2</v>
      </c>
      <c r="H127" s="108">
        <f t="shared" si="152"/>
        <v>44155</v>
      </c>
      <c r="I127" s="108">
        <f t="shared" si="135"/>
        <v>44155</v>
      </c>
      <c r="J127" s="109">
        <f t="shared" si="144"/>
        <v>22</v>
      </c>
      <c r="K127" s="109">
        <f t="shared" si="172"/>
        <v>18</v>
      </c>
      <c r="L127" s="8">
        <f t="shared" si="145"/>
        <v>1.0353777799999999</v>
      </c>
      <c r="M127" s="110">
        <f t="shared" si="170"/>
        <v>1.02744163</v>
      </c>
      <c r="N127" s="110">
        <f t="shared" si="165"/>
        <v>1.0602556316890956</v>
      </c>
      <c r="O127" s="103">
        <f t="shared" si="169"/>
        <v>1.09776512</v>
      </c>
      <c r="P127" s="103">
        <f t="shared" si="136"/>
        <v>1027.18524748</v>
      </c>
      <c r="Q127" s="11">
        <f t="shared" si="159"/>
        <v>0</v>
      </c>
      <c r="R127" s="30">
        <f t="shared" si="146"/>
        <v>0</v>
      </c>
      <c r="S127" s="103">
        <f t="shared" si="137"/>
        <v>0</v>
      </c>
      <c r="T127" s="113">
        <f t="shared" si="147"/>
        <v>8.5000000000000006E-2</v>
      </c>
      <c r="U127" s="111">
        <f t="shared" si="166"/>
        <v>18</v>
      </c>
      <c r="V127" s="111">
        <v>252</v>
      </c>
      <c r="W127" s="110">
        <f t="shared" si="138"/>
        <v>1.005844153</v>
      </c>
      <c r="X127" s="103">
        <f t="shared" si="139"/>
        <v>6.0030277400000003</v>
      </c>
      <c r="Y127" s="103">
        <f t="shared" si="140"/>
        <v>0</v>
      </c>
      <c r="Z127" s="114" t="str">
        <f t="shared" si="153"/>
        <v>A+J=</v>
      </c>
      <c r="AA127" s="108">
        <f t="shared" si="154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42"/>
        <v>44150</v>
      </c>
      <c r="B128" s="103">
        <f t="shared" si="133"/>
        <v>1033.1882752200002</v>
      </c>
      <c r="C128" s="103">
        <f t="shared" si="151"/>
        <v>935.70585253000002</v>
      </c>
      <c r="D128" s="104">
        <f t="shared" si="143"/>
        <v>832.31299999999999</v>
      </c>
      <c r="E128" s="105">
        <f t="shared" si="167"/>
        <v>868.44200000000001</v>
      </c>
      <c r="F128" s="106">
        <f t="shared" si="168"/>
        <v>44094</v>
      </c>
      <c r="G128" s="107">
        <f t="shared" si="134"/>
        <v>4.3407948692379072E-2</v>
      </c>
      <c r="H128" s="108">
        <f t="shared" si="152"/>
        <v>44155</v>
      </c>
      <c r="I128" s="108">
        <f t="shared" si="135"/>
        <v>44155</v>
      </c>
      <c r="J128" s="109">
        <f t="shared" si="144"/>
        <v>22</v>
      </c>
      <c r="K128" s="109">
        <f t="shared" si="172"/>
        <v>18</v>
      </c>
      <c r="L128" s="8">
        <f t="shared" si="145"/>
        <v>1.0353777799999999</v>
      </c>
      <c r="M128" s="110">
        <f t="shared" si="170"/>
        <v>1.02744163</v>
      </c>
      <c r="N128" s="110">
        <f t="shared" si="165"/>
        <v>1.0602556316890956</v>
      </c>
      <c r="O128" s="103">
        <f t="shared" si="169"/>
        <v>1.09776512</v>
      </c>
      <c r="P128" s="103">
        <f t="shared" si="136"/>
        <v>1027.18524748</v>
      </c>
      <c r="Q128" s="11">
        <f t="shared" si="159"/>
        <v>0</v>
      </c>
      <c r="R128" s="30">
        <f t="shared" si="146"/>
        <v>0</v>
      </c>
      <c r="S128" s="103">
        <f t="shared" si="137"/>
        <v>0</v>
      </c>
      <c r="T128" s="113">
        <f t="shared" si="147"/>
        <v>8.5000000000000006E-2</v>
      </c>
      <c r="U128" s="111">
        <f t="shared" si="166"/>
        <v>18</v>
      </c>
      <c r="V128" s="111">
        <v>252</v>
      </c>
      <c r="W128" s="110">
        <f t="shared" si="138"/>
        <v>1.005844153</v>
      </c>
      <c r="X128" s="103">
        <f t="shared" si="139"/>
        <v>6.0030277400000003</v>
      </c>
      <c r="Y128" s="103">
        <f t="shared" si="140"/>
        <v>0</v>
      </c>
      <c r="Z128" s="114" t="str">
        <f t="shared" si="153"/>
        <v>A+J=</v>
      </c>
      <c r="AA128" s="108">
        <f t="shared" si="154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42"/>
        <v>44151</v>
      </c>
      <c r="B129" s="103">
        <f t="shared" si="133"/>
        <v>1033.1882752200002</v>
      </c>
      <c r="C129" s="103">
        <f t="shared" si="151"/>
        <v>935.70585253000002</v>
      </c>
      <c r="D129" s="104">
        <f t="shared" si="143"/>
        <v>832.31299999999999</v>
      </c>
      <c r="E129" s="105">
        <f t="shared" si="167"/>
        <v>868.44200000000001</v>
      </c>
      <c r="F129" s="106">
        <f t="shared" si="168"/>
        <v>44094</v>
      </c>
      <c r="G129" s="107">
        <f t="shared" si="134"/>
        <v>4.3407948692379072E-2</v>
      </c>
      <c r="H129" s="108">
        <f t="shared" si="152"/>
        <v>44155</v>
      </c>
      <c r="I129" s="108">
        <f t="shared" si="135"/>
        <v>44155</v>
      </c>
      <c r="J129" s="109">
        <f t="shared" si="144"/>
        <v>22</v>
      </c>
      <c r="K129" s="109">
        <f t="shared" si="172"/>
        <v>18</v>
      </c>
      <c r="L129" s="8">
        <f t="shared" si="145"/>
        <v>1.0353777799999999</v>
      </c>
      <c r="M129" s="110">
        <f t="shared" si="170"/>
        <v>1.02744163</v>
      </c>
      <c r="N129" s="110">
        <f t="shared" si="165"/>
        <v>1.0602556316890956</v>
      </c>
      <c r="O129" s="103">
        <f t="shared" si="169"/>
        <v>1.09776512</v>
      </c>
      <c r="P129" s="103">
        <f t="shared" si="136"/>
        <v>1027.18524748</v>
      </c>
      <c r="Q129" s="11">
        <f t="shared" si="159"/>
        <v>0</v>
      </c>
      <c r="R129" s="30">
        <f t="shared" si="146"/>
        <v>0</v>
      </c>
      <c r="S129" s="103">
        <f t="shared" si="137"/>
        <v>0</v>
      </c>
      <c r="T129" s="113">
        <f t="shared" si="147"/>
        <v>8.5000000000000006E-2</v>
      </c>
      <c r="U129" s="111">
        <f t="shared" si="166"/>
        <v>18</v>
      </c>
      <c r="V129" s="111">
        <v>252</v>
      </c>
      <c r="W129" s="110">
        <f t="shared" si="138"/>
        <v>1.005844153</v>
      </c>
      <c r="X129" s="103">
        <f t="shared" si="139"/>
        <v>6.0030277400000003</v>
      </c>
      <c r="Y129" s="103">
        <f t="shared" si="140"/>
        <v>0</v>
      </c>
      <c r="Z129" s="114" t="str">
        <f t="shared" si="153"/>
        <v>A+J=</v>
      </c>
      <c r="AA129" s="108">
        <f t="shared" si="154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42"/>
        <v>44152</v>
      </c>
      <c r="B130" s="103">
        <f t="shared" si="133"/>
        <v>1035.52094128</v>
      </c>
      <c r="C130" s="103">
        <f t="shared" si="151"/>
        <v>935.70585253000002</v>
      </c>
      <c r="D130" s="104">
        <f t="shared" si="143"/>
        <v>832.31299999999999</v>
      </c>
      <c r="E130" s="105">
        <f t="shared" si="167"/>
        <v>868.44200000000001</v>
      </c>
      <c r="F130" s="106">
        <f t="shared" si="168"/>
        <v>44094</v>
      </c>
      <c r="G130" s="107">
        <f t="shared" si="134"/>
        <v>4.3407948692379072E-2</v>
      </c>
      <c r="H130" s="108">
        <f t="shared" si="152"/>
        <v>44155</v>
      </c>
      <c r="I130" s="108">
        <f t="shared" si="135"/>
        <v>44155</v>
      </c>
      <c r="J130" s="109">
        <f t="shared" si="144"/>
        <v>22</v>
      </c>
      <c r="K130" s="109">
        <f t="shared" si="172"/>
        <v>19</v>
      </c>
      <c r="L130" s="8">
        <f t="shared" si="145"/>
        <v>1.0373795100000001</v>
      </c>
      <c r="M130" s="110">
        <f t="shared" si="170"/>
        <v>1.02744163</v>
      </c>
      <c r="N130" s="110">
        <f t="shared" si="165"/>
        <v>1.0602556316890956</v>
      </c>
      <c r="O130" s="103">
        <f t="shared" si="169"/>
        <v>1.0998874599999999</v>
      </c>
      <c r="P130" s="103">
        <f t="shared" si="136"/>
        <v>1029.1711334399999</v>
      </c>
      <c r="Q130" s="11">
        <f t="shared" si="159"/>
        <v>0</v>
      </c>
      <c r="R130" s="30">
        <f t="shared" si="146"/>
        <v>0</v>
      </c>
      <c r="S130" s="103">
        <f t="shared" si="137"/>
        <v>0</v>
      </c>
      <c r="T130" s="113">
        <f t="shared" si="147"/>
        <v>8.5000000000000006E-2</v>
      </c>
      <c r="U130" s="111">
        <f t="shared" si="166"/>
        <v>19</v>
      </c>
      <c r="V130" s="111">
        <v>252</v>
      </c>
      <c r="W130" s="110">
        <f t="shared" si="138"/>
        <v>1.0061698269999999</v>
      </c>
      <c r="X130" s="103">
        <f t="shared" si="139"/>
        <v>6.3498078400000004</v>
      </c>
      <c r="Y130" s="103">
        <f t="shared" si="140"/>
        <v>0</v>
      </c>
      <c r="Z130" s="114" t="str">
        <f t="shared" si="153"/>
        <v>A+J=</v>
      </c>
      <c r="AA130" s="108">
        <f t="shared" si="154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42"/>
        <v>44153</v>
      </c>
      <c r="B131" s="103">
        <f t="shared" si="133"/>
        <v>1037.85888191</v>
      </c>
      <c r="C131" s="103">
        <f t="shared" si="151"/>
        <v>935.70585253000002</v>
      </c>
      <c r="D131" s="104">
        <f t="shared" si="143"/>
        <v>832.31299999999999</v>
      </c>
      <c r="E131" s="105">
        <f t="shared" si="167"/>
        <v>868.44200000000001</v>
      </c>
      <c r="F131" s="106">
        <f t="shared" si="168"/>
        <v>44094</v>
      </c>
      <c r="G131" s="107">
        <f t="shared" si="134"/>
        <v>4.3407948692379072E-2</v>
      </c>
      <c r="H131" s="108">
        <f t="shared" si="152"/>
        <v>44155</v>
      </c>
      <c r="I131" s="108">
        <f t="shared" si="135"/>
        <v>44155</v>
      </c>
      <c r="J131" s="109">
        <f t="shared" si="144"/>
        <v>22</v>
      </c>
      <c r="K131" s="109">
        <f t="shared" si="172"/>
        <v>20</v>
      </c>
      <c r="L131" s="8">
        <f t="shared" si="145"/>
        <v>1.03938511</v>
      </c>
      <c r="M131" s="110">
        <f t="shared" si="170"/>
        <v>1.02744163</v>
      </c>
      <c r="N131" s="110">
        <f t="shared" si="165"/>
        <v>1.0602556316890956</v>
      </c>
      <c r="O131" s="103">
        <f t="shared" si="169"/>
        <v>1.1020139099999999</v>
      </c>
      <c r="P131" s="103">
        <f t="shared" si="136"/>
        <v>1031.1608651500001</v>
      </c>
      <c r="Q131" s="11">
        <f t="shared" si="159"/>
        <v>0</v>
      </c>
      <c r="R131" s="30">
        <f t="shared" si="146"/>
        <v>0</v>
      </c>
      <c r="S131" s="103">
        <f t="shared" si="137"/>
        <v>0</v>
      </c>
      <c r="T131" s="113">
        <f t="shared" si="147"/>
        <v>8.5000000000000006E-2</v>
      </c>
      <c r="U131" s="111">
        <f t="shared" si="166"/>
        <v>20</v>
      </c>
      <c r="V131" s="111">
        <v>252</v>
      </c>
      <c r="W131" s="110">
        <f t="shared" si="138"/>
        <v>1.006495608</v>
      </c>
      <c r="X131" s="103">
        <f t="shared" si="139"/>
        <v>6.6980167599999998</v>
      </c>
      <c r="Y131" s="103">
        <f t="shared" si="140"/>
        <v>0</v>
      </c>
      <c r="Z131" s="114" t="str">
        <f t="shared" si="153"/>
        <v>A+J=</v>
      </c>
      <c r="AA131" s="108">
        <f t="shared" si="154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42"/>
        <v>44154</v>
      </c>
      <c r="B132" s="103">
        <f t="shared" si="133"/>
        <v>1040.20208899</v>
      </c>
      <c r="C132" s="103">
        <f t="shared" si="151"/>
        <v>935.70585253000002</v>
      </c>
      <c r="D132" s="104">
        <f t="shared" si="143"/>
        <v>832.31299999999999</v>
      </c>
      <c r="E132" s="105">
        <f t="shared" si="167"/>
        <v>868.44200000000001</v>
      </c>
      <c r="F132" s="106">
        <f t="shared" si="168"/>
        <v>44094</v>
      </c>
      <c r="G132" s="107">
        <f t="shared" si="134"/>
        <v>4.3407948692379072E-2</v>
      </c>
      <c r="H132" s="108">
        <f t="shared" si="152"/>
        <v>44155</v>
      </c>
      <c r="I132" s="108">
        <f t="shared" si="135"/>
        <v>44155</v>
      </c>
      <c r="J132" s="109">
        <f t="shared" si="144"/>
        <v>22</v>
      </c>
      <c r="K132" s="109">
        <f t="shared" si="172"/>
        <v>21</v>
      </c>
      <c r="L132" s="8">
        <f t="shared" si="145"/>
        <v>1.04139458</v>
      </c>
      <c r="M132" s="110">
        <f t="shared" si="170"/>
        <v>1.02744163</v>
      </c>
      <c r="N132" s="110">
        <f t="shared" si="165"/>
        <v>1.0602556316890956</v>
      </c>
      <c r="O132" s="103">
        <f t="shared" si="169"/>
        <v>1.1041444600000001</v>
      </c>
      <c r="P132" s="103">
        <f t="shared" si="136"/>
        <v>1033.1544332599999</v>
      </c>
      <c r="Q132" s="11">
        <f t="shared" si="159"/>
        <v>0</v>
      </c>
      <c r="R132" s="30">
        <f t="shared" si="146"/>
        <v>0</v>
      </c>
      <c r="S132" s="103">
        <f t="shared" si="137"/>
        <v>0</v>
      </c>
      <c r="T132" s="113">
        <f t="shared" si="147"/>
        <v>8.5000000000000006E-2</v>
      </c>
      <c r="U132" s="111">
        <f t="shared" si="166"/>
        <v>21</v>
      </c>
      <c r="V132" s="111">
        <v>252</v>
      </c>
      <c r="W132" s="110">
        <f t="shared" si="138"/>
        <v>1.0068214929999999</v>
      </c>
      <c r="X132" s="103">
        <f t="shared" si="139"/>
        <v>7.0476557299999998</v>
      </c>
      <c r="Y132" s="103">
        <f t="shared" si="140"/>
        <v>0</v>
      </c>
      <c r="Z132" s="114" t="str">
        <f t="shared" si="153"/>
        <v>A+J=</v>
      </c>
      <c r="AA132" s="108">
        <f t="shared" si="154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42"/>
        <v>44155</v>
      </c>
      <c r="B133" s="103">
        <f t="shared" si="133"/>
        <v>1042.5505982500001</v>
      </c>
      <c r="C133" s="103">
        <f t="shared" si="151"/>
        <v>935.70585253000002</v>
      </c>
      <c r="D133" s="104">
        <f t="shared" si="143"/>
        <v>832.31299999999999</v>
      </c>
      <c r="E133" s="105">
        <f t="shared" si="167"/>
        <v>868.44200000000001</v>
      </c>
      <c r="F133" s="106">
        <f t="shared" si="168"/>
        <v>44094</v>
      </c>
      <c r="G133" s="107">
        <f t="shared" si="134"/>
        <v>4.3407948692379072E-2</v>
      </c>
      <c r="H133" s="108">
        <f t="shared" si="152"/>
        <v>44186</v>
      </c>
      <c r="I133" s="108">
        <f t="shared" si="135"/>
        <v>44155</v>
      </c>
      <c r="J133" s="109">
        <f t="shared" si="144"/>
        <v>22</v>
      </c>
      <c r="K133" s="109">
        <f t="shared" si="172"/>
        <v>22</v>
      </c>
      <c r="L133" s="8">
        <f t="shared" si="145"/>
        <v>1.04340794</v>
      </c>
      <c r="M133" s="110">
        <f t="shared" si="170"/>
        <v>1.02744163</v>
      </c>
      <c r="N133" s="110">
        <f t="shared" si="165"/>
        <v>1.0602556316890956</v>
      </c>
      <c r="O133" s="103">
        <f t="shared" si="169"/>
        <v>1.10627914</v>
      </c>
      <c r="P133" s="103">
        <f t="shared" si="136"/>
        <v>1035.15186582</v>
      </c>
      <c r="Q133" s="11">
        <f t="shared" si="159"/>
        <v>4</v>
      </c>
      <c r="R133" s="203">
        <f>S133/P133</f>
        <v>2.4329987841976607E-2</v>
      </c>
      <c r="S133" s="204">
        <v>25.18523231</v>
      </c>
      <c r="T133" s="113">
        <f t="shared" si="147"/>
        <v>8.5000000000000006E-2</v>
      </c>
      <c r="U133" s="111">
        <f t="shared" si="166"/>
        <v>22</v>
      </c>
      <c r="V133" s="111">
        <v>252</v>
      </c>
      <c r="W133" s="110">
        <f t="shared" si="138"/>
        <v>1.007147485</v>
      </c>
      <c r="X133" s="103">
        <f t="shared" si="139"/>
        <v>7.3987324299999999</v>
      </c>
      <c r="Y133" s="103">
        <f t="shared" si="140"/>
        <v>32.583964739999999</v>
      </c>
      <c r="Z133" s="114" t="str">
        <f t="shared" si="153"/>
        <v>A+J=</v>
      </c>
      <c r="AA133" s="108">
        <f t="shared" si="154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42"/>
        <v>44156</v>
      </c>
      <c r="B134" s="103">
        <f t="shared" si="133"/>
        <v>1011.8248101</v>
      </c>
      <c r="C134" s="103">
        <f t="shared" si="151"/>
        <v>912.94014052</v>
      </c>
      <c r="D134" s="104">
        <f t="shared" si="143"/>
        <v>868.44200000000001</v>
      </c>
      <c r="E134" s="105">
        <f t="shared" si="167"/>
        <v>896.505</v>
      </c>
      <c r="F134" s="106">
        <f t="shared" si="168"/>
        <v>44124</v>
      </c>
      <c r="G134" s="107">
        <f t="shared" si="134"/>
        <v>3.2314190239532303E-2</v>
      </c>
      <c r="H134" s="108">
        <f t="shared" si="152"/>
        <v>44186</v>
      </c>
      <c r="I134" s="108">
        <f t="shared" si="135"/>
        <v>44186</v>
      </c>
      <c r="J134" s="109">
        <f t="shared" si="144"/>
        <v>21</v>
      </c>
      <c r="K134" s="109">
        <f t="shared" si="172"/>
        <v>1</v>
      </c>
      <c r="L134" s="8">
        <f t="shared" si="145"/>
        <v>1.00151557</v>
      </c>
      <c r="M134" s="110">
        <f t="shared" si="170"/>
        <v>1.04340794</v>
      </c>
      <c r="N134" s="110">
        <f t="shared" si="165"/>
        <v>1.106279144534118</v>
      </c>
      <c r="O134" s="103">
        <f t="shared" si="169"/>
        <v>1.1079557799999999</v>
      </c>
      <c r="P134" s="103">
        <f t="shared" si="136"/>
        <v>1011.49730548</v>
      </c>
      <c r="Q134" s="11">
        <f t="shared" si="159"/>
        <v>0</v>
      </c>
      <c r="R134" s="30">
        <f t="shared" si="146"/>
        <v>0</v>
      </c>
      <c r="S134" s="103">
        <f t="shared" si="137"/>
        <v>0</v>
      </c>
      <c r="T134" s="113">
        <f t="shared" si="147"/>
        <v>8.5000000000000006E-2</v>
      </c>
      <c r="U134" s="111">
        <f t="shared" si="166"/>
        <v>1</v>
      </c>
      <c r="V134" s="111">
        <v>252</v>
      </c>
      <c r="W134" s="110">
        <f t="shared" si="138"/>
        <v>1.0003237819999999</v>
      </c>
      <c r="X134" s="103">
        <f t="shared" si="139"/>
        <v>0.32750462000000002</v>
      </c>
      <c r="Y134" s="103">
        <f t="shared" si="140"/>
        <v>0</v>
      </c>
      <c r="Z134" s="114" t="str">
        <f t="shared" si="153"/>
        <v>A+J=</v>
      </c>
      <c r="AA134" s="108">
        <f t="shared" si="154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42"/>
        <v>44157</v>
      </c>
      <c r="B135" s="103">
        <f t="shared" si="133"/>
        <v>1011.8248101</v>
      </c>
      <c r="C135" s="103">
        <f t="shared" si="151"/>
        <v>912.94014052</v>
      </c>
      <c r="D135" s="104">
        <f t="shared" si="143"/>
        <v>868.44200000000001</v>
      </c>
      <c r="E135" s="105">
        <f t="shared" si="167"/>
        <v>896.505</v>
      </c>
      <c r="F135" s="106">
        <f t="shared" si="168"/>
        <v>44124</v>
      </c>
      <c r="G135" s="107">
        <f t="shared" si="134"/>
        <v>3.2314190239532303E-2</v>
      </c>
      <c r="H135" s="108">
        <f t="shared" si="152"/>
        <v>44186</v>
      </c>
      <c r="I135" s="108">
        <f t="shared" si="135"/>
        <v>44186</v>
      </c>
      <c r="J135" s="109">
        <f t="shared" si="144"/>
        <v>21</v>
      </c>
      <c r="K135" s="109">
        <f t="shared" si="172"/>
        <v>1</v>
      </c>
      <c r="L135" s="8">
        <f t="shared" si="145"/>
        <v>1.00151557</v>
      </c>
      <c r="M135" s="110">
        <f t="shared" si="170"/>
        <v>1.04340794</v>
      </c>
      <c r="N135" s="110">
        <f t="shared" si="165"/>
        <v>1.106279144534118</v>
      </c>
      <c r="O135" s="103">
        <f t="shared" si="169"/>
        <v>1.1079557799999999</v>
      </c>
      <c r="P135" s="103">
        <f t="shared" si="136"/>
        <v>1011.49730548</v>
      </c>
      <c r="Q135" s="11">
        <f t="shared" si="159"/>
        <v>0</v>
      </c>
      <c r="R135" s="30">
        <f t="shared" si="146"/>
        <v>0</v>
      </c>
      <c r="S135" s="103">
        <f t="shared" si="137"/>
        <v>0</v>
      </c>
      <c r="T135" s="113">
        <f t="shared" si="147"/>
        <v>8.5000000000000006E-2</v>
      </c>
      <c r="U135" s="111">
        <f t="shared" si="166"/>
        <v>1</v>
      </c>
      <c r="V135" s="111">
        <v>252</v>
      </c>
      <c r="W135" s="110">
        <f t="shared" si="138"/>
        <v>1.0003237819999999</v>
      </c>
      <c r="X135" s="103">
        <f t="shared" si="139"/>
        <v>0.32750462000000002</v>
      </c>
      <c r="Y135" s="103">
        <f t="shared" si="140"/>
        <v>0</v>
      </c>
      <c r="Z135" s="114" t="str">
        <f t="shared" si="153"/>
        <v>A+J=</v>
      </c>
      <c r="AA135" s="108">
        <f t="shared" si="154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42"/>
        <v>44158</v>
      </c>
      <c r="B136" s="103">
        <f t="shared" si="133"/>
        <v>1011.8248101</v>
      </c>
      <c r="C136" s="103">
        <f t="shared" si="151"/>
        <v>912.94014052</v>
      </c>
      <c r="D136" s="104">
        <f t="shared" si="143"/>
        <v>868.44200000000001</v>
      </c>
      <c r="E136" s="105">
        <f t="shared" si="167"/>
        <v>896.505</v>
      </c>
      <c r="F136" s="106">
        <f t="shared" si="168"/>
        <v>44124</v>
      </c>
      <c r="G136" s="107">
        <f t="shared" si="134"/>
        <v>3.2314190239532303E-2</v>
      </c>
      <c r="H136" s="108">
        <f t="shared" si="152"/>
        <v>44186</v>
      </c>
      <c r="I136" s="108">
        <f t="shared" si="135"/>
        <v>44186</v>
      </c>
      <c r="J136" s="109">
        <f t="shared" si="144"/>
        <v>21</v>
      </c>
      <c r="K136" s="109">
        <f t="shared" si="172"/>
        <v>1</v>
      </c>
      <c r="L136" s="8">
        <f t="shared" si="145"/>
        <v>1.00151557</v>
      </c>
      <c r="M136" s="110">
        <f t="shared" si="170"/>
        <v>1.04340794</v>
      </c>
      <c r="N136" s="110">
        <f t="shared" si="165"/>
        <v>1.106279144534118</v>
      </c>
      <c r="O136" s="103">
        <f t="shared" si="169"/>
        <v>1.1079557799999999</v>
      </c>
      <c r="P136" s="103">
        <f t="shared" si="136"/>
        <v>1011.49730548</v>
      </c>
      <c r="Q136" s="11">
        <f t="shared" si="159"/>
        <v>0</v>
      </c>
      <c r="R136" s="30">
        <f t="shared" si="146"/>
        <v>0</v>
      </c>
      <c r="S136" s="103">
        <f t="shared" si="137"/>
        <v>0</v>
      </c>
      <c r="T136" s="113">
        <f t="shared" si="147"/>
        <v>8.5000000000000006E-2</v>
      </c>
      <c r="U136" s="111">
        <f t="shared" si="166"/>
        <v>1</v>
      </c>
      <c r="V136" s="111">
        <v>252</v>
      </c>
      <c r="W136" s="110">
        <f t="shared" si="138"/>
        <v>1.0003237819999999</v>
      </c>
      <c r="X136" s="103">
        <f t="shared" si="139"/>
        <v>0.32750462000000002</v>
      </c>
      <c r="Y136" s="103">
        <f t="shared" si="140"/>
        <v>0</v>
      </c>
      <c r="Z136" s="114" t="str">
        <f t="shared" si="153"/>
        <v>A+J=</v>
      </c>
      <c r="AA136" s="108">
        <f t="shared" si="154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42"/>
        <v>44159</v>
      </c>
      <c r="B137" s="103">
        <f t="shared" si="133"/>
        <v>1013.6864238999999</v>
      </c>
      <c r="C137" s="103">
        <f t="shared" si="151"/>
        <v>912.94014052</v>
      </c>
      <c r="D137" s="104">
        <f t="shared" si="143"/>
        <v>868.44200000000001</v>
      </c>
      <c r="E137" s="105">
        <f t="shared" si="167"/>
        <v>896.505</v>
      </c>
      <c r="F137" s="106">
        <f t="shared" si="168"/>
        <v>44124</v>
      </c>
      <c r="G137" s="107">
        <f t="shared" si="134"/>
        <v>3.2314190239532303E-2</v>
      </c>
      <c r="H137" s="108">
        <f t="shared" si="152"/>
        <v>44186</v>
      </c>
      <c r="I137" s="108">
        <f t="shared" si="135"/>
        <v>44186</v>
      </c>
      <c r="J137" s="109">
        <f t="shared" si="144"/>
        <v>21</v>
      </c>
      <c r="K137" s="109">
        <f t="shared" si="172"/>
        <v>2</v>
      </c>
      <c r="L137" s="8">
        <f t="shared" si="145"/>
        <v>1.00303345</v>
      </c>
      <c r="M137" s="110">
        <f t="shared" si="170"/>
        <v>1.04340794</v>
      </c>
      <c r="N137" s="110">
        <f t="shared" si="165"/>
        <v>1.106279144534118</v>
      </c>
      <c r="O137" s="103">
        <f t="shared" si="169"/>
        <v>1.10963498</v>
      </c>
      <c r="P137" s="103">
        <f t="shared" si="136"/>
        <v>1013.03031456</v>
      </c>
      <c r="Q137" s="11">
        <f t="shared" si="159"/>
        <v>0</v>
      </c>
      <c r="R137" s="30">
        <f t="shared" si="146"/>
        <v>0</v>
      </c>
      <c r="S137" s="103">
        <f t="shared" si="137"/>
        <v>0</v>
      </c>
      <c r="T137" s="113">
        <f t="shared" si="147"/>
        <v>8.5000000000000006E-2</v>
      </c>
      <c r="U137" s="111">
        <f t="shared" si="166"/>
        <v>2</v>
      </c>
      <c r="V137" s="111">
        <v>252</v>
      </c>
      <c r="W137" s="110">
        <f t="shared" si="138"/>
        <v>1.00064767</v>
      </c>
      <c r="X137" s="103">
        <f t="shared" si="139"/>
        <v>0.65610933999999999</v>
      </c>
      <c r="Y137" s="103">
        <f t="shared" si="140"/>
        <v>0</v>
      </c>
      <c r="Z137" s="114" t="str">
        <f t="shared" si="153"/>
        <v>A+J=</v>
      </c>
      <c r="AA137" s="108">
        <f t="shared" si="154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42"/>
        <v>44160</v>
      </c>
      <c r="B138" s="103">
        <f t="shared" ref="B138:B201" si="180">(P138+X138)</f>
        <v>1015.5514665300001</v>
      </c>
      <c r="C138" s="103">
        <f t="shared" si="151"/>
        <v>912.94014052</v>
      </c>
      <c r="D138" s="104">
        <f t="shared" si="143"/>
        <v>868.44200000000001</v>
      </c>
      <c r="E138" s="105">
        <f t="shared" si="167"/>
        <v>896.505</v>
      </c>
      <c r="F138" s="106">
        <f t="shared" si="168"/>
        <v>44124</v>
      </c>
      <c r="G138" s="107">
        <f t="shared" ref="G138:G201" si="181">(E138/D138)-1</f>
        <v>3.2314190239532303E-2</v>
      </c>
      <c r="H138" s="108">
        <f t="shared" si="152"/>
        <v>44186</v>
      </c>
      <c r="I138" s="108">
        <f t="shared" ref="I138:I201" si="182">IF(A138&gt;I137,H138,I137)</f>
        <v>44186</v>
      </c>
      <c r="J138" s="109">
        <f t="shared" si="144"/>
        <v>21</v>
      </c>
      <c r="K138" s="109">
        <f t="shared" si="172"/>
        <v>3</v>
      </c>
      <c r="L138" s="8">
        <f t="shared" si="145"/>
        <v>1.00455363</v>
      </c>
      <c r="M138" s="110">
        <f t="shared" si="170"/>
        <v>1.04340794</v>
      </c>
      <c r="N138" s="110">
        <f t="shared" si="165"/>
        <v>1.106279144534118</v>
      </c>
      <c r="O138" s="103">
        <f t="shared" si="169"/>
        <v>1.11131673</v>
      </c>
      <c r="P138" s="103">
        <f t="shared" ref="P138:P201" si="183">TRUNC(C138*O138,8)</f>
        <v>1014.5656516400001</v>
      </c>
      <c r="Q138" s="11">
        <f t="shared" si="159"/>
        <v>0</v>
      </c>
      <c r="R138" s="30">
        <f t="shared" si="146"/>
        <v>0</v>
      </c>
      <c r="S138" s="103">
        <f t="shared" ref="S138:S201" si="184">IF(R138&gt;0,TRUNC(R138*P138,8),0)</f>
        <v>0</v>
      </c>
      <c r="T138" s="113">
        <f t="shared" si="147"/>
        <v>8.5000000000000006E-2</v>
      </c>
      <c r="U138" s="111">
        <f t="shared" si="166"/>
        <v>3</v>
      </c>
      <c r="V138" s="111">
        <v>252</v>
      </c>
      <c r="W138" s="110">
        <f t="shared" ref="W138:W201" si="185">ROUND((1+T138)^TRUNC((U138/V138),9),9)</f>
        <v>1.000971662</v>
      </c>
      <c r="X138" s="103">
        <f t="shared" ref="X138:X201" si="186">TRUNC((P138*(W138-1)),8)</f>
        <v>0.98581489</v>
      </c>
      <c r="Y138" s="103">
        <f t="shared" ref="Y138:Y201" si="187">IF(Q138&gt;0,S138+X138,0)</f>
        <v>0</v>
      </c>
      <c r="Z138" s="114" t="str">
        <f t="shared" si="153"/>
        <v>A+J=</v>
      </c>
      <c r="AA138" s="108">
        <f t="shared" si="154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88">(A138+1)</f>
        <v>44161</v>
      </c>
      <c r="B139" s="103">
        <f t="shared" si="180"/>
        <v>1017.4199234500001</v>
      </c>
      <c r="C139" s="103">
        <f t="shared" si="151"/>
        <v>912.94014052</v>
      </c>
      <c r="D139" s="104">
        <f t="shared" ref="D139:D202" si="189">IF(E139=E138,D138,E138)</f>
        <v>868.44200000000001</v>
      </c>
      <c r="E139" s="105">
        <f t="shared" si="167"/>
        <v>896.505</v>
      </c>
      <c r="F139" s="106">
        <f t="shared" si="168"/>
        <v>44124</v>
      </c>
      <c r="G139" s="107">
        <f t="shared" si="181"/>
        <v>3.2314190239532303E-2</v>
      </c>
      <c r="H139" s="108">
        <f t="shared" si="152"/>
        <v>44186</v>
      </c>
      <c r="I139" s="108">
        <f t="shared" si="182"/>
        <v>44186</v>
      </c>
      <c r="J139" s="109">
        <f t="shared" ref="J139:J202" si="190">IF(I139=I138,J138,NETWORKDAYS(I138,I139,$AD$171:$AD$502)-1)</f>
        <v>21</v>
      </c>
      <c r="K139" s="109">
        <f t="shared" si="172"/>
        <v>4</v>
      </c>
      <c r="L139" s="8">
        <f t="shared" ref="L139:L202" si="191">IF(E139&lt;D139,1,TRUNC((E139/D139)^TRUNC((K139/J139),9),8))</f>
        <v>1.00607611</v>
      </c>
      <c r="M139" s="110">
        <f t="shared" si="170"/>
        <v>1.04340794</v>
      </c>
      <c r="N139" s="110">
        <f t="shared" si="165"/>
        <v>1.106279144534118</v>
      </c>
      <c r="O139" s="103">
        <f t="shared" si="169"/>
        <v>1.1130010100000001</v>
      </c>
      <c r="P139" s="103">
        <f t="shared" si="183"/>
        <v>1016.10329846</v>
      </c>
      <c r="Q139" s="11">
        <f t="shared" si="159"/>
        <v>0</v>
      </c>
      <c r="R139" s="30">
        <f t="shared" ref="R139:R202" si="192">IF(Q139&gt;0,VLOOKUP($A139,$AD$10:$AI$165,6),0)</f>
        <v>0</v>
      </c>
      <c r="S139" s="103">
        <f t="shared" si="184"/>
        <v>0</v>
      </c>
      <c r="T139" s="113">
        <f t="shared" ref="T139:T202" si="193">(T138)</f>
        <v>8.5000000000000006E-2</v>
      </c>
      <c r="U139" s="111">
        <f t="shared" si="166"/>
        <v>4</v>
      </c>
      <c r="V139" s="111">
        <v>252</v>
      </c>
      <c r="W139" s="110">
        <f t="shared" si="185"/>
        <v>1.001295759</v>
      </c>
      <c r="X139" s="103">
        <f t="shared" si="186"/>
        <v>1.31662499</v>
      </c>
      <c r="Y139" s="103">
        <f t="shared" si="187"/>
        <v>0</v>
      </c>
      <c r="Z139" s="114" t="str">
        <f t="shared" si="153"/>
        <v>A+J=</v>
      </c>
      <c r="AA139" s="108">
        <f t="shared" si="154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88"/>
        <v>44162</v>
      </c>
      <c r="B140" s="103">
        <f t="shared" si="180"/>
        <v>1019.29183398</v>
      </c>
      <c r="C140" s="103">
        <f t="shared" ref="C140:C203" si="194">TRUNC(IF(Q139&gt;0,VLOOKUP(A139,$AD$12:$AE$165,2),C139),8)</f>
        <v>912.94014052</v>
      </c>
      <c r="D140" s="104">
        <f t="shared" si="189"/>
        <v>868.44200000000001</v>
      </c>
      <c r="E140" s="105">
        <f t="shared" si="167"/>
        <v>896.505</v>
      </c>
      <c r="F140" s="106">
        <f t="shared" si="168"/>
        <v>44124</v>
      </c>
      <c r="G140" s="107">
        <f t="shared" si="181"/>
        <v>3.2314190239532303E-2</v>
      </c>
      <c r="H140" s="108">
        <f t="shared" ref="H140:H203" si="195">IF(DAY(A140)=H$9,VLOOKUP(A140,AH$118:AN$450,4),H139)</f>
        <v>44186</v>
      </c>
      <c r="I140" s="108">
        <f t="shared" si="182"/>
        <v>44186</v>
      </c>
      <c r="J140" s="109">
        <f t="shared" si="190"/>
        <v>21</v>
      </c>
      <c r="K140" s="109">
        <f t="shared" si="172"/>
        <v>5</v>
      </c>
      <c r="L140" s="8">
        <f t="shared" si="191"/>
        <v>1.0076008999999999</v>
      </c>
      <c r="M140" s="110">
        <f t="shared" si="170"/>
        <v>1.04340794</v>
      </c>
      <c r="N140" s="110">
        <f t="shared" si="165"/>
        <v>1.106279144534118</v>
      </c>
      <c r="O140" s="103">
        <f t="shared" si="169"/>
        <v>1.1146878600000001</v>
      </c>
      <c r="P140" s="103">
        <f t="shared" si="183"/>
        <v>1017.64329154</v>
      </c>
      <c r="Q140" s="11">
        <f t="shared" si="159"/>
        <v>0</v>
      </c>
      <c r="R140" s="30">
        <f t="shared" si="192"/>
        <v>0</v>
      </c>
      <c r="S140" s="103">
        <f t="shared" si="184"/>
        <v>0</v>
      </c>
      <c r="T140" s="113">
        <f t="shared" si="193"/>
        <v>8.5000000000000006E-2</v>
      </c>
      <c r="U140" s="111">
        <f t="shared" si="166"/>
        <v>5</v>
      </c>
      <c r="V140" s="111">
        <v>252</v>
      </c>
      <c r="W140" s="110">
        <f t="shared" si="185"/>
        <v>1.0016199610000001</v>
      </c>
      <c r="X140" s="103">
        <f t="shared" si="186"/>
        <v>1.6485424399999999</v>
      </c>
      <c r="Y140" s="103">
        <f t="shared" si="187"/>
        <v>0</v>
      </c>
      <c r="Z140" s="114" t="str">
        <f t="shared" ref="Z140:Z203" si="196">IF($Q139&gt;0,VLOOKUP($A139,$AD$10:$AM$165,9),Z139)</f>
        <v>A+J=</v>
      </c>
      <c r="AA140" s="108">
        <f t="shared" ref="AA140:AA203" si="197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88"/>
        <v>44163</v>
      </c>
      <c r="B141" s="103">
        <f t="shared" si="180"/>
        <v>1021.16716428</v>
      </c>
      <c r="C141" s="103">
        <f t="shared" si="194"/>
        <v>912.94014052</v>
      </c>
      <c r="D141" s="104">
        <f t="shared" si="189"/>
        <v>868.44200000000001</v>
      </c>
      <c r="E141" s="105">
        <f t="shared" si="167"/>
        <v>896.505</v>
      </c>
      <c r="F141" s="106">
        <f t="shared" si="168"/>
        <v>44124</v>
      </c>
      <c r="G141" s="107">
        <f t="shared" si="181"/>
        <v>3.2314190239532303E-2</v>
      </c>
      <c r="H141" s="108">
        <f t="shared" si="195"/>
        <v>44186</v>
      </c>
      <c r="I141" s="108">
        <f t="shared" si="182"/>
        <v>44186</v>
      </c>
      <c r="J141" s="109">
        <f t="shared" si="190"/>
        <v>21</v>
      </c>
      <c r="K141" s="109">
        <f t="shared" si="172"/>
        <v>6</v>
      </c>
      <c r="L141" s="8">
        <f t="shared" si="191"/>
        <v>1.0091279900000001</v>
      </c>
      <c r="M141" s="110">
        <f t="shared" si="170"/>
        <v>1.04340794</v>
      </c>
      <c r="N141" s="110">
        <f t="shared" si="165"/>
        <v>1.106279144534118</v>
      </c>
      <c r="O141" s="103">
        <f t="shared" si="169"/>
        <v>1.11637724</v>
      </c>
      <c r="P141" s="103">
        <f t="shared" si="183"/>
        <v>1019.18559435</v>
      </c>
      <c r="Q141" s="11">
        <f t="shared" ref="Q141:Q204" si="198">IF(VLOOKUP(A141,AD$10:AK$165,8)=VLOOKUP(A140,AD$10:AK$165,8),0,VLOOKUP(A141,AD$10:AK$165,8))</f>
        <v>0</v>
      </c>
      <c r="R141" s="30">
        <f t="shared" si="192"/>
        <v>0</v>
      </c>
      <c r="S141" s="103">
        <f t="shared" si="184"/>
        <v>0</v>
      </c>
      <c r="T141" s="113">
        <f t="shared" si="193"/>
        <v>8.5000000000000006E-2</v>
      </c>
      <c r="U141" s="111">
        <f t="shared" si="166"/>
        <v>6</v>
      </c>
      <c r="V141" s="111">
        <v>252</v>
      </c>
      <c r="W141" s="110">
        <f t="shared" si="185"/>
        <v>1.0019442679999999</v>
      </c>
      <c r="X141" s="103">
        <f t="shared" si="186"/>
        <v>1.98156993</v>
      </c>
      <c r="Y141" s="103">
        <f t="shared" si="187"/>
        <v>0</v>
      </c>
      <c r="Z141" s="114" t="str">
        <f t="shared" si="196"/>
        <v>A+J=</v>
      </c>
      <c r="AA141" s="108">
        <f t="shared" si="197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88"/>
        <v>44164</v>
      </c>
      <c r="B142" s="103">
        <f t="shared" si="180"/>
        <v>1021.16716428</v>
      </c>
      <c r="C142" s="103">
        <f t="shared" si="194"/>
        <v>912.94014052</v>
      </c>
      <c r="D142" s="104">
        <f t="shared" si="189"/>
        <v>868.44200000000001</v>
      </c>
      <c r="E142" s="105">
        <f t="shared" si="167"/>
        <v>896.505</v>
      </c>
      <c r="F142" s="106">
        <f t="shared" si="168"/>
        <v>44124</v>
      </c>
      <c r="G142" s="107">
        <f t="shared" si="181"/>
        <v>3.2314190239532303E-2</v>
      </c>
      <c r="H142" s="108">
        <f t="shared" si="195"/>
        <v>44186</v>
      </c>
      <c r="I142" s="108">
        <f t="shared" si="182"/>
        <v>44186</v>
      </c>
      <c r="J142" s="109">
        <f t="shared" si="190"/>
        <v>21</v>
      </c>
      <c r="K142" s="109">
        <f t="shared" si="172"/>
        <v>6</v>
      </c>
      <c r="L142" s="8">
        <f t="shared" si="191"/>
        <v>1.0091279900000001</v>
      </c>
      <c r="M142" s="110">
        <f t="shared" si="170"/>
        <v>1.04340794</v>
      </c>
      <c r="N142" s="110">
        <f t="shared" si="165"/>
        <v>1.106279144534118</v>
      </c>
      <c r="O142" s="103">
        <f t="shared" si="169"/>
        <v>1.11637724</v>
      </c>
      <c r="P142" s="103">
        <f t="shared" si="183"/>
        <v>1019.18559435</v>
      </c>
      <c r="Q142" s="11">
        <f t="shared" si="198"/>
        <v>0</v>
      </c>
      <c r="R142" s="30">
        <f t="shared" si="192"/>
        <v>0</v>
      </c>
      <c r="S142" s="103">
        <f t="shared" si="184"/>
        <v>0</v>
      </c>
      <c r="T142" s="113">
        <f t="shared" si="193"/>
        <v>8.5000000000000006E-2</v>
      </c>
      <c r="U142" s="111">
        <f t="shared" si="166"/>
        <v>6</v>
      </c>
      <c r="V142" s="111">
        <v>252</v>
      </c>
      <c r="W142" s="110">
        <f t="shared" si="185"/>
        <v>1.0019442679999999</v>
      </c>
      <c r="X142" s="103">
        <f t="shared" si="186"/>
        <v>1.98156993</v>
      </c>
      <c r="Y142" s="103">
        <f t="shared" si="187"/>
        <v>0</v>
      </c>
      <c r="Z142" s="114" t="str">
        <f t="shared" si="196"/>
        <v>A+J=</v>
      </c>
      <c r="AA142" s="108">
        <f t="shared" si="197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88"/>
        <v>44165</v>
      </c>
      <c r="B143" s="103">
        <f t="shared" si="180"/>
        <v>1021.16716428</v>
      </c>
      <c r="C143" s="103">
        <f t="shared" si="194"/>
        <v>912.94014052</v>
      </c>
      <c r="D143" s="104">
        <f t="shared" si="189"/>
        <v>868.44200000000001</v>
      </c>
      <c r="E143" s="105">
        <f t="shared" si="167"/>
        <v>896.505</v>
      </c>
      <c r="F143" s="106">
        <f t="shared" si="168"/>
        <v>44124</v>
      </c>
      <c r="G143" s="107">
        <f t="shared" si="181"/>
        <v>3.2314190239532303E-2</v>
      </c>
      <c r="H143" s="108">
        <f t="shared" si="195"/>
        <v>44186</v>
      </c>
      <c r="I143" s="108">
        <f t="shared" si="182"/>
        <v>44186</v>
      </c>
      <c r="J143" s="109">
        <f t="shared" si="190"/>
        <v>21</v>
      </c>
      <c r="K143" s="109">
        <f t="shared" si="172"/>
        <v>6</v>
      </c>
      <c r="L143" s="8">
        <f t="shared" si="191"/>
        <v>1.0091279900000001</v>
      </c>
      <c r="M143" s="110">
        <f t="shared" si="170"/>
        <v>1.04340794</v>
      </c>
      <c r="N143" s="110">
        <f t="shared" si="165"/>
        <v>1.106279144534118</v>
      </c>
      <c r="O143" s="103">
        <f t="shared" si="169"/>
        <v>1.11637724</v>
      </c>
      <c r="P143" s="103">
        <f t="shared" si="183"/>
        <v>1019.18559435</v>
      </c>
      <c r="Q143" s="11">
        <f t="shared" si="198"/>
        <v>0</v>
      </c>
      <c r="R143" s="30">
        <f t="shared" si="192"/>
        <v>0</v>
      </c>
      <c r="S143" s="103">
        <f t="shared" si="184"/>
        <v>0</v>
      </c>
      <c r="T143" s="113">
        <f t="shared" si="193"/>
        <v>8.5000000000000006E-2</v>
      </c>
      <c r="U143" s="111">
        <f t="shared" si="166"/>
        <v>6</v>
      </c>
      <c r="V143" s="111">
        <v>252</v>
      </c>
      <c r="W143" s="110">
        <f t="shared" si="185"/>
        <v>1.0019442679999999</v>
      </c>
      <c r="X143" s="103">
        <f t="shared" si="186"/>
        <v>1.98156993</v>
      </c>
      <c r="Y143" s="103">
        <f t="shared" si="187"/>
        <v>0</v>
      </c>
      <c r="Z143" s="114" t="str">
        <f t="shared" si="196"/>
        <v>A+J=</v>
      </c>
      <c r="AA143" s="108">
        <f t="shared" si="197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88"/>
        <v>44166</v>
      </c>
      <c r="B144" s="103">
        <f t="shared" si="180"/>
        <v>1023.04597201</v>
      </c>
      <c r="C144" s="103">
        <f t="shared" si="194"/>
        <v>912.94014052</v>
      </c>
      <c r="D144" s="104">
        <f t="shared" si="189"/>
        <v>868.44200000000001</v>
      </c>
      <c r="E144" s="105">
        <f t="shared" si="167"/>
        <v>896.505</v>
      </c>
      <c r="F144" s="106">
        <f t="shared" si="168"/>
        <v>44124</v>
      </c>
      <c r="G144" s="107">
        <f t="shared" si="181"/>
        <v>3.2314190239532303E-2</v>
      </c>
      <c r="H144" s="108">
        <f t="shared" si="195"/>
        <v>44186</v>
      </c>
      <c r="I144" s="108">
        <f t="shared" si="182"/>
        <v>44186</v>
      </c>
      <c r="J144" s="109">
        <f t="shared" si="190"/>
        <v>21</v>
      </c>
      <c r="K144" s="109">
        <f t="shared" si="172"/>
        <v>7</v>
      </c>
      <c r="L144" s="8">
        <f t="shared" si="191"/>
        <v>1.0106574100000001</v>
      </c>
      <c r="M144" s="110">
        <f t="shared" si="170"/>
        <v>1.04340794</v>
      </c>
      <c r="N144" s="110">
        <f t="shared" si="165"/>
        <v>1.106279144534118</v>
      </c>
      <c r="O144" s="103">
        <f t="shared" si="169"/>
        <v>1.11806921</v>
      </c>
      <c r="P144" s="103">
        <f t="shared" si="183"/>
        <v>1020.73026168</v>
      </c>
      <c r="Q144" s="11">
        <f t="shared" si="198"/>
        <v>0</v>
      </c>
      <c r="R144" s="30">
        <f t="shared" si="192"/>
        <v>0</v>
      </c>
      <c r="S144" s="103">
        <f t="shared" si="184"/>
        <v>0</v>
      </c>
      <c r="T144" s="113">
        <f t="shared" si="193"/>
        <v>8.5000000000000006E-2</v>
      </c>
      <c r="U144" s="111">
        <f t="shared" si="166"/>
        <v>7</v>
      </c>
      <c r="V144" s="111">
        <v>252</v>
      </c>
      <c r="W144" s="110">
        <f t="shared" si="185"/>
        <v>1.00226868</v>
      </c>
      <c r="X144" s="103">
        <f t="shared" si="186"/>
        <v>2.3157103299999999</v>
      </c>
      <c r="Y144" s="103">
        <f t="shared" si="187"/>
        <v>0</v>
      </c>
      <c r="Z144" s="114" t="str">
        <f t="shared" si="196"/>
        <v>A+J=</v>
      </c>
      <c r="AA144" s="108">
        <f t="shared" si="197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88"/>
        <v>44167</v>
      </c>
      <c r="B145" s="103">
        <f t="shared" si="180"/>
        <v>1024.9282233199999</v>
      </c>
      <c r="C145" s="103">
        <f t="shared" si="194"/>
        <v>912.94014052</v>
      </c>
      <c r="D145" s="104">
        <f t="shared" si="189"/>
        <v>868.44200000000001</v>
      </c>
      <c r="E145" s="105">
        <f t="shared" si="167"/>
        <v>896.505</v>
      </c>
      <c r="F145" s="106">
        <f t="shared" si="168"/>
        <v>44124</v>
      </c>
      <c r="G145" s="107">
        <f t="shared" si="181"/>
        <v>3.2314190239532303E-2</v>
      </c>
      <c r="H145" s="108">
        <f t="shared" si="195"/>
        <v>44186</v>
      </c>
      <c r="I145" s="108">
        <f t="shared" si="182"/>
        <v>44186</v>
      </c>
      <c r="J145" s="109">
        <f t="shared" si="190"/>
        <v>21</v>
      </c>
      <c r="K145" s="109">
        <f t="shared" si="172"/>
        <v>8</v>
      </c>
      <c r="L145" s="8">
        <f t="shared" si="191"/>
        <v>1.01218914</v>
      </c>
      <c r="M145" s="110">
        <f t="shared" si="170"/>
        <v>1.04340794</v>
      </c>
      <c r="N145" s="110">
        <f t="shared" si="165"/>
        <v>1.106279144534118</v>
      </c>
      <c r="O145" s="103">
        <f t="shared" si="169"/>
        <v>1.1197637300000001</v>
      </c>
      <c r="P145" s="103">
        <f t="shared" si="183"/>
        <v>1022.27725701</v>
      </c>
      <c r="Q145" s="11">
        <f t="shared" si="198"/>
        <v>0</v>
      </c>
      <c r="R145" s="30">
        <f t="shared" si="192"/>
        <v>0</v>
      </c>
      <c r="S145" s="103">
        <f t="shared" si="184"/>
        <v>0</v>
      </c>
      <c r="T145" s="113">
        <f t="shared" si="193"/>
        <v>8.5000000000000006E-2</v>
      </c>
      <c r="U145" s="111">
        <f t="shared" si="166"/>
        <v>8</v>
      </c>
      <c r="V145" s="111">
        <v>252</v>
      </c>
      <c r="W145" s="110">
        <f t="shared" si="185"/>
        <v>1.0025931969999999</v>
      </c>
      <c r="X145" s="103">
        <f t="shared" si="186"/>
        <v>2.6509663099999998</v>
      </c>
      <c r="Y145" s="103">
        <f t="shared" si="187"/>
        <v>0</v>
      </c>
      <c r="Z145" s="114" t="str">
        <f t="shared" si="196"/>
        <v>A+J=</v>
      </c>
      <c r="AA145" s="108">
        <f t="shared" si="197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88"/>
        <v>44168</v>
      </c>
      <c r="B146" s="103">
        <f t="shared" si="180"/>
        <v>1026.81393929</v>
      </c>
      <c r="C146" s="103">
        <f t="shared" si="194"/>
        <v>912.94014052</v>
      </c>
      <c r="D146" s="104">
        <f t="shared" si="189"/>
        <v>868.44200000000001</v>
      </c>
      <c r="E146" s="105">
        <f t="shared" si="167"/>
        <v>896.505</v>
      </c>
      <c r="F146" s="106">
        <f t="shared" si="168"/>
        <v>44124</v>
      </c>
      <c r="G146" s="107">
        <f t="shared" si="181"/>
        <v>3.2314190239532303E-2</v>
      </c>
      <c r="H146" s="108">
        <f t="shared" si="195"/>
        <v>44186</v>
      </c>
      <c r="I146" s="108">
        <f t="shared" si="182"/>
        <v>44186</v>
      </c>
      <c r="J146" s="109">
        <f t="shared" si="190"/>
        <v>21</v>
      </c>
      <c r="K146" s="109">
        <f t="shared" si="172"/>
        <v>9</v>
      </c>
      <c r="L146" s="8">
        <f t="shared" si="191"/>
        <v>1.0137231900000001</v>
      </c>
      <c r="M146" s="110">
        <f t="shared" si="170"/>
        <v>1.04340794</v>
      </c>
      <c r="N146" s="110">
        <f t="shared" si="165"/>
        <v>1.106279144534118</v>
      </c>
      <c r="O146" s="103">
        <f t="shared" si="169"/>
        <v>1.12146082</v>
      </c>
      <c r="P146" s="103">
        <f t="shared" si="183"/>
        <v>1023.82659859</v>
      </c>
      <c r="Q146" s="11">
        <f t="shared" si="198"/>
        <v>0</v>
      </c>
      <c r="R146" s="30">
        <f t="shared" si="192"/>
        <v>0</v>
      </c>
      <c r="S146" s="103">
        <f t="shared" si="184"/>
        <v>0</v>
      </c>
      <c r="T146" s="113">
        <f t="shared" si="193"/>
        <v>8.5000000000000006E-2</v>
      </c>
      <c r="U146" s="111">
        <f t="shared" si="166"/>
        <v>9</v>
      </c>
      <c r="V146" s="111">
        <v>252</v>
      </c>
      <c r="W146" s="110">
        <f t="shared" si="185"/>
        <v>1.0029178190000001</v>
      </c>
      <c r="X146" s="103">
        <f t="shared" si="186"/>
        <v>2.9873406999999998</v>
      </c>
      <c r="Y146" s="103">
        <f t="shared" si="187"/>
        <v>0</v>
      </c>
      <c r="Z146" s="114" t="str">
        <f t="shared" si="196"/>
        <v>A+J=</v>
      </c>
      <c r="AA146" s="108">
        <f t="shared" si="197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88"/>
        <v>44169</v>
      </c>
      <c r="B147" s="103">
        <f t="shared" si="180"/>
        <v>1028.70312371</v>
      </c>
      <c r="C147" s="103">
        <f t="shared" si="194"/>
        <v>912.94014052</v>
      </c>
      <c r="D147" s="104">
        <f t="shared" si="189"/>
        <v>868.44200000000001</v>
      </c>
      <c r="E147" s="105">
        <f t="shared" si="167"/>
        <v>896.505</v>
      </c>
      <c r="F147" s="106">
        <f t="shared" si="168"/>
        <v>44124</v>
      </c>
      <c r="G147" s="107">
        <f t="shared" si="181"/>
        <v>3.2314190239532303E-2</v>
      </c>
      <c r="H147" s="108">
        <f t="shared" si="195"/>
        <v>44186</v>
      </c>
      <c r="I147" s="108">
        <f t="shared" si="182"/>
        <v>44186</v>
      </c>
      <c r="J147" s="109">
        <f t="shared" si="190"/>
        <v>21</v>
      </c>
      <c r="K147" s="109">
        <f t="shared" si="172"/>
        <v>10</v>
      </c>
      <c r="L147" s="8">
        <f t="shared" si="191"/>
        <v>1.01525957</v>
      </c>
      <c r="M147" s="110">
        <f t="shared" si="170"/>
        <v>1.04340794</v>
      </c>
      <c r="N147" s="110">
        <f t="shared" si="165"/>
        <v>1.106279144534118</v>
      </c>
      <c r="O147" s="103">
        <f t="shared" si="169"/>
        <v>1.1231604799999999</v>
      </c>
      <c r="P147" s="103">
        <f t="shared" si="183"/>
        <v>1025.3782864299999</v>
      </c>
      <c r="Q147" s="11">
        <f t="shared" si="198"/>
        <v>0</v>
      </c>
      <c r="R147" s="30">
        <f t="shared" si="192"/>
        <v>0</v>
      </c>
      <c r="S147" s="103">
        <f t="shared" si="184"/>
        <v>0</v>
      </c>
      <c r="T147" s="113">
        <f t="shared" si="193"/>
        <v>8.5000000000000006E-2</v>
      </c>
      <c r="U147" s="111">
        <f t="shared" si="166"/>
        <v>10</v>
      </c>
      <c r="V147" s="111">
        <v>252</v>
      </c>
      <c r="W147" s="110">
        <f t="shared" si="185"/>
        <v>1.0032425469999999</v>
      </c>
      <c r="X147" s="103">
        <f t="shared" si="186"/>
        <v>3.3248372800000001</v>
      </c>
      <c r="Y147" s="103">
        <f t="shared" si="187"/>
        <v>0</v>
      </c>
      <c r="Z147" s="114" t="str">
        <f t="shared" si="196"/>
        <v>A+J=</v>
      </c>
      <c r="AA147" s="108">
        <f t="shared" si="197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88"/>
        <v>44170</v>
      </c>
      <c r="B148" s="103">
        <f t="shared" si="180"/>
        <v>1030.59579564</v>
      </c>
      <c r="C148" s="103">
        <f t="shared" si="194"/>
        <v>912.94014052</v>
      </c>
      <c r="D148" s="104">
        <f t="shared" si="189"/>
        <v>868.44200000000001</v>
      </c>
      <c r="E148" s="105">
        <f t="shared" si="167"/>
        <v>896.505</v>
      </c>
      <c r="F148" s="106">
        <f t="shared" si="168"/>
        <v>44124</v>
      </c>
      <c r="G148" s="107">
        <f t="shared" si="181"/>
        <v>3.2314190239532303E-2</v>
      </c>
      <c r="H148" s="108">
        <f t="shared" si="195"/>
        <v>44186</v>
      </c>
      <c r="I148" s="108">
        <f t="shared" si="182"/>
        <v>44186</v>
      </c>
      <c r="J148" s="109">
        <f t="shared" si="190"/>
        <v>21</v>
      </c>
      <c r="K148" s="109">
        <f t="shared" si="172"/>
        <v>11</v>
      </c>
      <c r="L148" s="8">
        <f t="shared" si="191"/>
        <v>1.0167982799999999</v>
      </c>
      <c r="M148" s="110">
        <f t="shared" si="170"/>
        <v>1.04340794</v>
      </c>
      <c r="N148" s="110">
        <f t="shared" si="165"/>
        <v>1.106279144534118</v>
      </c>
      <c r="O148" s="103">
        <f t="shared" si="169"/>
        <v>1.12486273</v>
      </c>
      <c r="P148" s="103">
        <f t="shared" si="183"/>
        <v>1026.9323387899999</v>
      </c>
      <c r="Q148" s="11">
        <f t="shared" si="198"/>
        <v>0</v>
      </c>
      <c r="R148" s="30">
        <f t="shared" si="192"/>
        <v>0</v>
      </c>
      <c r="S148" s="103">
        <f t="shared" si="184"/>
        <v>0</v>
      </c>
      <c r="T148" s="113">
        <f t="shared" si="193"/>
        <v>8.5000000000000006E-2</v>
      </c>
      <c r="U148" s="111">
        <f t="shared" si="166"/>
        <v>11</v>
      </c>
      <c r="V148" s="111">
        <v>252</v>
      </c>
      <c r="W148" s="110">
        <f t="shared" si="185"/>
        <v>1.0035673789999999</v>
      </c>
      <c r="X148" s="103">
        <f t="shared" si="186"/>
        <v>3.6634568500000002</v>
      </c>
      <c r="Y148" s="103">
        <f t="shared" si="187"/>
        <v>0</v>
      </c>
      <c r="Z148" s="114" t="str">
        <f t="shared" si="196"/>
        <v>A+J=</v>
      </c>
      <c r="AA148" s="108">
        <f t="shared" si="197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88"/>
        <v>44171</v>
      </c>
      <c r="B149" s="103">
        <f t="shared" si="180"/>
        <v>1030.59579564</v>
      </c>
      <c r="C149" s="103">
        <f t="shared" si="194"/>
        <v>912.94014052</v>
      </c>
      <c r="D149" s="104">
        <f t="shared" si="189"/>
        <v>868.44200000000001</v>
      </c>
      <c r="E149" s="105">
        <f t="shared" si="167"/>
        <v>896.505</v>
      </c>
      <c r="F149" s="106">
        <f t="shared" si="168"/>
        <v>44124</v>
      </c>
      <c r="G149" s="107">
        <f t="shared" si="181"/>
        <v>3.2314190239532303E-2</v>
      </c>
      <c r="H149" s="108">
        <f t="shared" si="195"/>
        <v>44186</v>
      </c>
      <c r="I149" s="108">
        <f t="shared" si="182"/>
        <v>44186</v>
      </c>
      <c r="J149" s="109">
        <f t="shared" si="190"/>
        <v>21</v>
      </c>
      <c r="K149" s="109">
        <f t="shared" si="172"/>
        <v>11</v>
      </c>
      <c r="L149" s="8">
        <f t="shared" si="191"/>
        <v>1.0167982799999999</v>
      </c>
      <c r="M149" s="110">
        <f t="shared" si="170"/>
        <v>1.04340794</v>
      </c>
      <c r="N149" s="110">
        <f t="shared" si="165"/>
        <v>1.106279144534118</v>
      </c>
      <c r="O149" s="103">
        <f t="shared" si="169"/>
        <v>1.12486273</v>
      </c>
      <c r="P149" s="103">
        <f t="shared" si="183"/>
        <v>1026.9323387899999</v>
      </c>
      <c r="Q149" s="11">
        <f t="shared" si="198"/>
        <v>0</v>
      </c>
      <c r="R149" s="30">
        <f t="shared" si="192"/>
        <v>0</v>
      </c>
      <c r="S149" s="103">
        <f t="shared" si="184"/>
        <v>0</v>
      </c>
      <c r="T149" s="113">
        <f t="shared" si="193"/>
        <v>8.5000000000000006E-2</v>
      </c>
      <c r="U149" s="111">
        <f t="shared" si="166"/>
        <v>11</v>
      </c>
      <c r="V149" s="111">
        <v>252</v>
      </c>
      <c r="W149" s="110">
        <f t="shared" si="185"/>
        <v>1.0035673789999999</v>
      </c>
      <c r="X149" s="103">
        <f t="shared" si="186"/>
        <v>3.6634568500000002</v>
      </c>
      <c r="Y149" s="103">
        <f t="shared" si="187"/>
        <v>0</v>
      </c>
      <c r="Z149" s="114" t="str">
        <f t="shared" si="196"/>
        <v>A+J=</v>
      </c>
      <c r="AA149" s="108">
        <f t="shared" si="197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88"/>
        <v>44172</v>
      </c>
      <c r="B150" s="103">
        <f t="shared" si="180"/>
        <v>1030.59579564</v>
      </c>
      <c r="C150" s="103">
        <f t="shared" si="194"/>
        <v>912.94014052</v>
      </c>
      <c r="D150" s="104">
        <f t="shared" si="189"/>
        <v>868.44200000000001</v>
      </c>
      <c r="E150" s="105">
        <f t="shared" si="167"/>
        <v>896.505</v>
      </c>
      <c r="F150" s="106">
        <f t="shared" si="168"/>
        <v>44124</v>
      </c>
      <c r="G150" s="107">
        <f t="shared" si="181"/>
        <v>3.2314190239532303E-2</v>
      </c>
      <c r="H150" s="108">
        <f t="shared" si="195"/>
        <v>44186</v>
      </c>
      <c r="I150" s="108">
        <f t="shared" si="182"/>
        <v>44186</v>
      </c>
      <c r="J150" s="109">
        <f t="shared" si="190"/>
        <v>21</v>
      </c>
      <c r="K150" s="109">
        <f t="shared" si="172"/>
        <v>11</v>
      </c>
      <c r="L150" s="8">
        <f t="shared" si="191"/>
        <v>1.0167982799999999</v>
      </c>
      <c r="M150" s="110">
        <f t="shared" si="170"/>
        <v>1.04340794</v>
      </c>
      <c r="N150" s="110">
        <f t="shared" si="165"/>
        <v>1.106279144534118</v>
      </c>
      <c r="O150" s="103">
        <f t="shared" si="169"/>
        <v>1.12486273</v>
      </c>
      <c r="P150" s="103">
        <f t="shared" si="183"/>
        <v>1026.9323387899999</v>
      </c>
      <c r="Q150" s="11">
        <f t="shared" si="198"/>
        <v>0</v>
      </c>
      <c r="R150" s="30">
        <f t="shared" si="192"/>
        <v>0</v>
      </c>
      <c r="S150" s="103">
        <f t="shared" si="184"/>
        <v>0</v>
      </c>
      <c r="T150" s="113">
        <f t="shared" si="193"/>
        <v>8.5000000000000006E-2</v>
      </c>
      <c r="U150" s="111">
        <f t="shared" si="166"/>
        <v>11</v>
      </c>
      <c r="V150" s="111">
        <v>252</v>
      </c>
      <c r="W150" s="110">
        <f t="shared" si="185"/>
        <v>1.0035673789999999</v>
      </c>
      <c r="X150" s="103">
        <f t="shared" si="186"/>
        <v>3.6634568500000002</v>
      </c>
      <c r="Y150" s="103">
        <f t="shared" si="187"/>
        <v>0</v>
      </c>
      <c r="Z150" s="114" t="str">
        <f t="shared" si="196"/>
        <v>A+J=</v>
      </c>
      <c r="AA150" s="108">
        <f t="shared" si="197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88"/>
        <v>44173</v>
      </c>
      <c r="B151" s="103">
        <f t="shared" si="180"/>
        <v>1032.4919324299999</v>
      </c>
      <c r="C151" s="103">
        <f t="shared" si="194"/>
        <v>912.94014052</v>
      </c>
      <c r="D151" s="104">
        <f t="shared" si="189"/>
        <v>868.44200000000001</v>
      </c>
      <c r="E151" s="105">
        <f t="shared" si="167"/>
        <v>896.505</v>
      </c>
      <c r="F151" s="106">
        <f t="shared" si="168"/>
        <v>44124</v>
      </c>
      <c r="G151" s="107">
        <f t="shared" si="181"/>
        <v>3.2314190239532303E-2</v>
      </c>
      <c r="H151" s="108">
        <f t="shared" si="195"/>
        <v>44186</v>
      </c>
      <c r="I151" s="108">
        <f t="shared" si="182"/>
        <v>44186</v>
      </c>
      <c r="J151" s="109">
        <f t="shared" si="190"/>
        <v>21</v>
      </c>
      <c r="K151" s="109">
        <f t="shared" si="172"/>
        <v>12</v>
      </c>
      <c r="L151" s="8">
        <f t="shared" si="191"/>
        <v>1.01833931</v>
      </c>
      <c r="M151" s="110">
        <f t="shared" si="170"/>
        <v>1.04340794</v>
      </c>
      <c r="N151" s="110">
        <f t="shared" si="165"/>
        <v>1.106279144534118</v>
      </c>
      <c r="O151" s="103">
        <f t="shared" si="169"/>
        <v>1.1265675399999999</v>
      </c>
      <c r="P151" s="103">
        <f t="shared" si="183"/>
        <v>1028.4887282699999</v>
      </c>
      <c r="Q151" s="11">
        <f t="shared" si="198"/>
        <v>0</v>
      </c>
      <c r="R151" s="30">
        <f t="shared" si="192"/>
        <v>0</v>
      </c>
      <c r="S151" s="103">
        <f t="shared" si="184"/>
        <v>0</v>
      </c>
      <c r="T151" s="113">
        <f t="shared" si="193"/>
        <v>8.5000000000000006E-2</v>
      </c>
      <c r="U151" s="111">
        <f t="shared" si="166"/>
        <v>12</v>
      </c>
      <c r="V151" s="111">
        <v>252</v>
      </c>
      <c r="W151" s="110">
        <f t="shared" si="185"/>
        <v>1.003892317</v>
      </c>
      <c r="X151" s="103">
        <f t="shared" si="186"/>
        <v>4.0032041600000001</v>
      </c>
      <c r="Y151" s="103">
        <f t="shared" si="187"/>
        <v>0</v>
      </c>
      <c r="Z151" s="114" t="str">
        <f t="shared" si="196"/>
        <v>A+J=</v>
      </c>
      <c r="AA151" s="108">
        <f t="shared" si="197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88"/>
        <v>44174</v>
      </c>
      <c r="B152" s="103">
        <f t="shared" si="180"/>
        <v>1034.3915622699999</v>
      </c>
      <c r="C152" s="103">
        <f t="shared" si="194"/>
        <v>912.94014052</v>
      </c>
      <c r="D152" s="104">
        <f t="shared" si="189"/>
        <v>868.44200000000001</v>
      </c>
      <c r="E152" s="105">
        <f t="shared" si="167"/>
        <v>896.505</v>
      </c>
      <c r="F152" s="106">
        <f t="shared" si="168"/>
        <v>44124</v>
      </c>
      <c r="G152" s="107">
        <f t="shared" si="181"/>
        <v>3.2314190239532303E-2</v>
      </c>
      <c r="H152" s="108">
        <f t="shared" si="195"/>
        <v>44186</v>
      </c>
      <c r="I152" s="108">
        <f t="shared" si="182"/>
        <v>44186</v>
      </c>
      <c r="J152" s="109">
        <f t="shared" si="190"/>
        <v>21</v>
      </c>
      <c r="K152" s="109">
        <f t="shared" si="172"/>
        <v>13</v>
      </c>
      <c r="L152" s="8">
        <f t="shared" si="191"/>
        <v>1.01988269</v>
      </c>
      <c r="M152" s="110">
        <f t="shared" si="170"/>
        <v>1.04340794</v>
      </c>
      <c r="N152" s="110">
        <f t="shared" si="165"/>
        <v>1.106279144534118</v>
      </c>
      <c r="O152" s="103">
        <f t="shared" si="169"/>
        <v>1.1282749400000001</v>
      </c>
      <c r="P152" s="103">
        <f t="shared" si="183"/>
        <v>1030.0474822599999</v>
      </c>
      <c r="Q152" s="11">
        <f t="shared" si="198"/>
        <v>0</v>
      </c>
      <c r="R152" s="30">
        <f t="shared" si="192"/>
        <v>0</v>
      </c>
      <c r="S152" s="103">
        <f t="shared" si="184"/>
        <v>0</v>
      </c>
      <c r="T152" s="113">
        <f t="shared" si="193"/>
        <v>8.5000000000000006E-2</v>
      </c>
      <c r="U152" s="111">
        <f t="shared" si="166"/>
        <v>13</v>
      </c>
      <c r="V152" s="111">
        <v>252</v>
      </c>
      <c r="W152" s="110">
        <f t="shared" si="185"/>
        <v>1.0042173590000001</v>
      </c>
      <c r="X152" s="103">
        <f t="shared" si="186"/>
        <v>4.3440800099999999</v>
      </c>
      <c r="Y152" s="103">
        <f t="shared" si="187"/>
        <v>0</v>
      </c>
      <c r="Z152" s="114" t="str">
        <f t="shared" si="196"/>
        <v>A+J=</v>
      </c>
      <c r="AA152" s="108">
        <f t="shared" si="197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88"/>
        <v>44175</v>
      </c>
      <c r="B153" s="103">
        <f t="shared" si="180"/>
        <v>1036.29469109</v>
      </c>
      <c r="C153" s="103">
        <f t="shared" si="194"/>
        <v>912.94014052</v>
      </c>
      <c r="D153" s="104">
        <f t="shared" si="189"/>
        <v>868.44200000000001</v>
      </c>
      <c r="E153" s="105">
        <f t="shared" si="167"/>
        <v>896.505</v>
      </c>
      <c r="F153" s="106">
        <f t="shared" si="168"/>
        <v>44124</v>
      </c>
      <c r="G153" s="107">
        <f t="shared" si="181"/>
        <v>3.2314190239532303E-2</v>
      </c>
      <c r="H153" s="108">
        <f t="shared" si="195"/>
        <v>44186</v>
      </c>
      <c r="I153" s="108">
        <f t="shared" si="182"/>
        <v>44186</v>
      </c>
      <c r="J153" s="109">
        <f t="shared" si="190"/>
        <v>21</v>
      </c>
      <c r="K153" s="109">
        <f t="shared" si="172"/>
        <v>14</v>
      </c>
      <c r="L153" s="8">
        <f t="shared" si="191"/>
        <v>1.0214284</v>
      </c>
      <c r="M153" s="110">
        <f t="shared" si="170"/>
        <v>1.04340794</v>
      </c>
      <c r="N153" s="110">
        <f t="shared" si="165"/>
        <v>1.106279144534118</v>
      </c>
      <c r="O153" s="103">
        <f t="shared" si="169"/>
        <v>1.12998493</v>
      </c>
      <c r="P153" s="103">
        <f t="shared" si="183"/>
        <v>1031.6086007700001</v>
      </c>
      <c r="Q153" s="11">
        <f t="shared" si="198"/>
        <v>0</v>
      </c>
      <c r="R153" s="30">
        <f t="shared" si="192"/>
        <v>0</v>
      </c>
      <c r="S153" s="103">
        <f t="shared" si="184"/>
        <v>0</v>
      </c>
      <c r="T153" s="113">
        <f t="shared" si="193"/>
        <v>8.5000000000000006E-2</v>
      </c>
      <c r="U153" s="111">
        <f t="shared" si="166"/>
        <v>14</v>
      </c>
      <c r="V153" s="111">
        <v>252</v>
      </c>
      <c r="W153" s="110">
        <f t="shared" si="185"/>
        <v>1.0045425079999999</v>
      </c>
      <c r="X153" s="103">
        <f t="shared" si="186"/>
        <v>4.6860903199999999</v>
      </c>
      <c r="Y153" s="103">
        <f t="shared" si="187"/>
        <v>0</v>
      </c>
      <c r="Z153" s="114" t="str">
        <f t="shared" si="196"/>
        <v>A+J=</v>
      </c>
      <c r="AA153" s="108">
        <f t="shared" si="197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88"/>
        <v>44176</v>
      </c>
      <c r="B154" s="103">
        <f t="shared" si="180"/>
        <v>1038.20132775</v>
      </c>
      <c r="C154" s="103">
        <f t="shared" si="194"/>
        <v>912.94014052</v>
      </c>
      <c r="D154" s="104">
        <f t="shared" si="189"/>
        <v>868.44200000000001</v>
      </c>
      <c r="E154" s="105">
        <f t="shared" si="167"/>
        <v>896.505</v>
      </c>
      <c r="F154" s="106">
        <f t="shared" si="168"/>
        <v>44124</v>
      </c>
      <c r="G154" s="107">
        <f t="shared" si="181"/>
        <v>3.2314190239532303E-2</v>
      </c>
      <c r="H154" s="108">
        <f t="shared" si="195"/>
        <v>44186</v>
      </c>
      <c r="I154" s="108">
        <f t="shared" si="182"/>
        <v>44186</v>
      </c>
      <c r="J154" s="109">
        <f t="shared" si="190"/>
        <v>21</v>
      </c>
      <c r="K154" s="109">
        <f t="shared" si="172"/>
        <v>15</v>
      </c>
      <c r="L154" s="8">
        <f t="shared" si="191"/>
        <v>1.02297646</v>
      </c>
      <c r="M154" s="110">
        <f t="shared" si="170"/>
        <v>1.04340794</v>
      </c>
      <c r="N154" s="110">
        <f t="shared" si="165"/>
        <v>1.106279144534118</v>
      </c>
      <c r="O154" s="103">
        <f t="shared" si="169"/>
        <v>1.1316975199999999</v>
      </c>
      <c r="P154" s="103">
        <f t="shared" si="183"/>
        <v>1033.17209293</v>
      </c>
      <c r="Q154" s="11">
        <f t="shared" si="198"/>
        <v>0</v>
      </c>
      <c r="R154" s="30">
        <f t="shared" si="192"/>
        <v>0</v>
      </c>
      <c r="S154" s="103">
        <f t="shared" si="184"/>
        <v>0</v>
      </c>
      <c r="T154" s="113">
        <f t="shared" si="193"/>
        <v>8.5000000000000006E-2</v>
      </c>
      <c r="U154" s="111">
        <f t="shared" si="166"/>
        <v>15</v>
      </c>
      <c r="V154" s="111">
        <v>252</v>
      </c>
      <c r="W154" s="110">
        <f t="shared" si="185"/>
        <v>1.0048677610000001</v>
      </c>
      <c r="X154" s="103">
        <f t="shared" si="186"/>
        <v>5.0292348200000001</v>
      </c>
      <c r="Y154" s="103">
        <f t="shared" si="187"/>
        <v>0</v>
      </c>
      <c r="Z154" s="114" t="str">
        <f t="shared" si="196"/>
        <v>A+J=</v>
      </c>
      <c r="AA154" s="108">
        <f t="shared" si="197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88"/>
        <v>44177</v>
      </c>
      <c r="B155" s="103">
        <f t="shared" si="180"/>
        <v>1040.1114577200001</v>
      </c>
      <c r="C155" s="103">
        <f t="shared" si="194"/>
        <v>912.94014052</v>
      </c>
      <c r="D155" s="104">
        <f t="shared" si="189"/>
        <v>868.44200000000001</v>
      </c>
      <c r="E155" s="105">
        <f t="shared" si="167"/>
        <v>896.505</v>
      </c>
      <c r="F155" s="106">
        <f t="shared" si="168"/>
        <v>44124</v>
      </c>
      <c r="G155" s="107">
        <f t="shared" si="181"/>
        <v>3.2314190239532303E-2</v>
      </c>
      <c r="H155" s="108">
        <f t="shared" si="195"/>
        <v>44186</v>
      </c>
      <c r="I155" s="108">
        <f t="shared" si="182"/>
        <v>44186</v>
      </c>
      <c r="J155" s="109">
        <f t="shared" si="190"/>
        <v>21</v>
      </c>
      <c r="K155" s="109">
        <f t="shared" si="172"/>
        <v>16</v>
      </c>
      <c r="L155" s="8">
        <f t="shared" si="191"/>
        <v>1.0245268599999999</v>
      </c>
      <c r="M155" s="110">
        <f t="shared" si="170"/>
        <v>1.04340794</v>
      </c>
      <c r="N155" s="110">
        <f t="shared" si="165"/>
        <v>1.106279144534118</v>
      </c>
      <c r="O155" s="103">
        <f t="shared" si="169"/>
        <v>1.1334126899999999</v>
      </c>
      <c r="P155" s="103">
        <f t="shared" si="183"/>
        <v>1034.73794047</v>
      </c>
      <c r="Q155" s="11">
        <f t="shared" si="198"/>
        <v>0</v>
      </c>
      <c r="R155" s="30">
        <f t="shared" si="192"/>
        <v>0</v>
      </c>
      <c r="S155" s="103">
        <f t="shared" si="184"/>
        <v>0</v>
      </c>
      <c r="T155" s="113">
        <f t="shared" si="193"/>
        <v>8.5000000000000006E-2</v>
      </c>
      <c r="U155" s="111">
        <f t="shared" si="166"/>
        <v>16</v>
      </c>
      <c r="V155" s="111">
        <v>252</v>
      </c>
      <c r="W155" s="110">
        <f t="shared" si="185"/>
        <v>1.0051931190000001</v>
      </c>
      <c r="X155" s="103">
        <f t="shared" si="186"/>
        <v>5.3735172499999999</v>
      </c>
      <c r="Y155" s="103">
        <f t="shared" si="187"/>
        <v>0</v>
      </c>
      <c r="Z155" s="114" t="str">
        <f t="shared" si="196"/>
        <v>A+J=</v>
      </c>
      <c r="AA155" s="108">
        <f t="shared" si="197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88"/>
        <v>44178</v>
      </c>
      <c r="B156" s="103">
        <f t="shared" si="180"/>
        <v>1040.1114577200001</v>
      </c>
      <c r="C156" s="103">
        <f t="shared" si="194"/>
        <v>912.94014052</v>
      </c>
      <c r="D156" s="104">
        <f t="shared" si="189"/>
        <v>868.44200000000001</v>
      </c>
      <c r="E156" s="105">
        <f t="shared" si="167"/>
        <v>896.505</v>
      </c>
      <c r="F156" s="106">
        <f t="shared" si="168"/>
        <v>44124</v>
      </c>
      <c r="G156" s="107">
        <f t="shared" si="181"/>
        <v>3.2314190239532303E-2</v>
      </c>
      <c r="H156" s="108">
        <f t="shared" si="195"/>
        <v>44186</v>
      </c>
      <c r="I156" s="108">
        <f t="shared" si="182"/>
        <v>44186</v>
      </c>
      <c r="J156" s="109">
        <f t="shared" si="190"/>
        <v>21</v>
      </c>
      <c r="K156" s="109">
        <f t="shared" si="172"/>
        <v>16</v>
      </c>
      <c r="L156" s="8">
        <f t="shared" si="191"/>
        <v>1.0245268599999999</v>
      </c>
      <c r="M156" s="110">
        <f t="shared" si="170"/>
        <v>1.04340794</v>
      </c>
      <c r="N156" s="110">
        <f t="shared" si="165"/>
        <v>1.106279144534118</v>
      </c>
      <c r="O156" s="103">
        <f t="shared" si="169"/>
        <v>1.1334126899999999</v>
      </c>
      <c r="P156" s="103">
        <f t="shared" si="183"/>
        <v>1034.73794047</v>
      </c>
      <c r="Q156" s="11">
        <f t="shared" si="198"/>
        <v>0</v>
      </c>
      <c r="R156" s="30">
        <f t="shared" si="192"/>
        <v>0</v>
      </c>
      <c r="S156" s="103">
        <f t="shared" si="184"/>
        <v>0</v>
      </c>
      <c r="T156" s="113">
        <f t="shared" si="193"/>
        <v>8.5000000000000006E-2</v>
      </c>
      <c r="U156" s="111">
        <f t="shared" si="166"/>
        <v>16</v>
      </c>
      <c r="V156" s="111">
        <v>252</v>
      </c>
      <c r="W156" s="110">
        <f t="shared" si="185"/>
        <v>1.0051931190000001</v>
      </c>
      <c r="X156" s="103">
        <f t="shared" si="186"/>
        <v>5.3735172499999999</v>
      </c>
      <c r="Y156" s="103">
        <f t="shared" si="187"/>
        <v>0</v>
      </c>
      <c r="Z156" s="114" t="str">
        <f t="shared" si="196"/>
        <v>A+J=</v>
      </c>
      <c r="AA156" s="108">
        <f t="shared" si="197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88"/>
        <v>44179</v>
      </c>
      <c r="B157" s="103">
        <f t="shared" si="180"/>
        <v>1040.1114577200001</v>
      </c>
      <c r="C157" s="103">
        <f t="shared" si="194"/>
        <v>912.94014052</v>
      </c>
      <c r="D157" s="104">
        <f t="shared" si="189"/>
        <v>868.44200000000001</v>
      </c>
      <c r="E157" s="105">
        <f t="shared" si="167"/>
        <v>896.505</v>
      </c>
      <c r="F157" s="106">
        <f t="shared" si="168"/>
        <v>44124</v>
      </c>
      <c r="G157" s="107">
        <f t="shared" si="181"/>
        <v>3.2314190239532303E-2</v>
      </c>
      <c r="H157" s="108">
        <f t="shared" si="195"/>
        <v>44186</v>
      </c>
      <c r="I157" s="108">
        <f t="shared" si="182"/>
        <v>44186</v>
      </c>
      <c r="J157" s="109">
        <f t="shared" si="190"/>
        <v>21</v>
      </c>
      <c r="K157" s="109">
        <f t="shared" si="172"/>
        <v>16</v>
      </c>
      <c r="L157" s="8">
        <f t="shared" si="191"/>
        <v>1.0245268599999999</v>
      </c>
      <c r="M157" s="110">
        <f t="shared" si="170"/>
        <v>1.04340794</v>
      </c>
      <c r="N157" s="110">
        <f t="shared" si="165"/>
        <v>1.106279144534118</v>
      </c>
      <c r="O157" s="103">
        <f t="shared" si="169"/>
        <v>1.1334126899999999</v>
      </c>
      <c r="P157" s="103">
        <f t="shared" si="183"/>
        <v>1034.73794047</v>
      </c>
      <c r="Q157" s="11">
        <f t="shared" si="198"/>
        <v>0</v>
      </c>
      <c r="R157" s="30">
        <f t="shared" si="192"/>
        <v>0</v>
      </c>
      <c r="S157" s="103">
        <f t="shared" si="184"/>
        <v>0</v>
      </c>
      <c r="T157" s="113">
        <f t="shared" si="193"/>
        <v>8.5000000000000006E-2</v>
      </c>
      <c r="U157" s="111">
        <f t="shared" si="166"/>
        <v>16</v>
      </c>
      <c r="V157" s="111">
        <v>252</v>
      </c>
      <c r="W157" s="110">
        <f t="shared" si="185"/>
        <v>1.0051931190000001</v>
      </c>
      <c r="X157" s="103">
        <f t="shared" si="186"/>
        <v>5.3735172499999999</v>
      </c>
      <c r="Y157" s="103">
        <f t="shared" si="187"/>
        <v>0</v>
      </c>
      <c r="Z157" s="114" t="str">
        <f t="shared" si="196"/>
        <v>A+J=</v>
      </c>
      <c r="AA157" s="108">
        <f t="shared" si="197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88"/>
        <v>44180</v>
      </c>
      <c r="B158" s="103">
        <f t="shared" si="180"/>
        <v>1042.0251123999999</v>
      </c>
      <c r="C158" s="103">
        <f t="shared" si="194"/>
        <v>912.94014052</v>
      </c>
      <c r="D158" s="104">
        <f t="shared" si="189"/>
        <v>868.44200000000001</v>
      </c>
      <c r="E158" s="105">
        <f t="shared" si="167"/>
        <v>896.505</v>
      </c>
      <c r="F158" s="106">
        <f t="shared" si="168"/>
        <v>44124</v>
      </c>
      <c r="G158" s="107">
        <f t="shared" si="181"/>
        <v>3.2314190239532303E-2</v>
      </c>
      <c r="H158" s="108">
        <f t="shared" si="195"/>
        <v>44186</v>
      </c>
      <c r="I158" s="108">
        <f t="shared" si="182"/>
        <v>44186</v>
      </c>
      <c r="J158" s="109">
        <f t="shared" si="190"/>
        <v>21</v>
      </c>
      <c r="K158" s="109">
        <f t="shared" si="172"/>
        <v>17</v>
      </c>
      <c r="L158" s="8">
        <f t="shared" si="191"/>
        <v>1.02607961</v>
      </c>
      <c r="M158" s="110">
        <f t="shared" si="170"/>
        <v>1.04340794</v>
      </c>
      <c r="N158" s="110">
        <f t="shared" si="165"/>
        <v>1.106279144534118</v>
      </c>
      <c r="O158" s="103">
        <f t="shared" si="169"/>
        <v>1.13513047</v>
      </c>
      <c r="P158" s="103">
        <f t="shared" si="183"/>
        <v>1036.3061707899999</v>
      </c>
      <c r="Q158" s="11">
        <f t="shared" si="198"/>
        <v>0</v>
      </c>
      <c r="R158" s="30">
        <f t="shared" si="192"/>
        <v>0</v>
      </c>
      <c r="S158" s="103">
        <f t="shared" si="184"/>
        <v>0</v>
      </c>
      <c r="T158" s="113">
        <f t="shared" si="193"/>
        <v>8.5000000000000006E-2</v>
      </c>
      <c r="U158" s="111">
        <f t="shared" si="166"/>
        <v>17</v>
      </c>
      <c r="V158" s="111">
        <v>252</v>
      </c>
      <c r="W158" s="110">
        <f t="shared" si="185"/>
        <v>1.005518583</v>
      </c>
      <c r="X158" s="103">
        <f t="shared" si="186"/>
        <v>5.7189416099999999</v>
      </c>
      <c r="Y158" s="103">
        <f t="shared" si="187"/>
        <v>0</v>
      </c>
      <c r="Z158" s="114" t="str">
        <f t="shared" si="196"/>
        <v>A+J=</v>
      </c>
      <c r="AA158" s="108">
        <f t="shared" si="197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88"/>
        <v>44181</v>
      </c>
      <c r="B159" s="103">
        <f t="shared" si="180"/>
        <v>1043.9422762199999</v>
      </c>
      <c r="C159" s="103">
        <f t="shared" si="194"/>
        <v>912.94014052</v>
      </c>
      <c r="D159" s="104">
        <f t="shared" si="189"/>
        <v>868.44200000000001</v>
      </c>
      <c r="E159" s="105">
        <f t="shared" si="167"/>
        <v>896.505</v>
      </c>
      <c r="F159" s="106">
        <f t="shared" si="168"/>
        <v>44124</v>
      </c>
      <c r="G159" s="107">
        <f t="shared" si="181"/>
        <v>3.2314190239532303E-2</v>
      </c>
      <c r="H159" s="108">
        <f t="shared" si="195"/>
        <v>44186</v>
      </c>
      <c r="I159" s="108">
        <f t="shared" si="182"/>
        <v>44186</v>
      </c>
      <c r="J159" s="109">
        <f t="shared" si="190"/>
        <v>21</v>
      </c>
      <c r="K159" s="109">
        <f t="shared" si="172"/>
        <v>18</v>
      </c>
      <c r="L159" s="8">
        <f t="shared" si="191"/>
        <v>1.0276347100000001</v>
      </c>
      <c r="M159" s="110">
        <f t="shared" si="170"/>
        <v>1.04340794</v>
      </c>
      <c r="N159" s="110">
        <f t="shared" ref="N159:N222" si="199">IF(I159&gt;I158,N158*M159,N158)</f>
        <v>1.106279144534118</v>
      </c>
      <c r="O159" s="103">
        <f t="shared" si="169"/>
        <v>1.1368508399999999</v>
      </c>
      <c r="P159" s="103">
        <f t="shared" si="183"/>
        <v>1037.8767656099999</v>
      </c>
      <c r="Q159" s="11">
        <f t="shared" si="198"/>
        <v>0</v>
      </c>
      <c r="R159" s="30">
        <f t="shared" si="192"/>
        <v>0</v>
      </c>
      <c r="S159" s="103">
        <f t="shared" si="184"/>
        <v>0</v>
      </c>
      <c r="T159" s="113">
        <f t="shared" si="193"/>
        <v>8.5000000000000006E-2</v>
      </c>
      <c r="U159" s="111">
        <f t="shared" si="166"/>
        <v>18</v>
      </c>
      <c r="V159" s="111">
        <v>252</v>
      </c>
      <c r="W159" s="110">
        <f t="shared" si="185"/>
        <v>1.005844153</v>
      </c>
      <c r="X159" s="103">
        <f t="shared" si="186"/>
        <v>6.0655106099999996</v>
      </c>
      <c r="Y159" s="103">
        <f t="shared" si="187"/>
        <v>0</v>
      </c>
      <c r="Z159" s="114" t="str">
        <f t="shared" si="196"/>
        <v>A+J=</v>
      </c>
      <c r="AA159" s="108">
        <f t="shared" si="197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88"/>
        <v>44182</v>
      </c>
      <c r="B160" s="103">
        <f t="shared" si="180"/>
        <v>1045.8629866799999</v>
      </c>
      <c r="C160" s="103">
        <f t="shared" si="194"/>
        <v>912.94014052</v>
      </c>
      <c r="D160" s="104">
        <f t="shared" si="189"/>
        <v>868.44200000000001</v>
      </c>
      <c r="E160" s="105">
        <f t="shared" si="167"/>
        <v>896.505</v>
      </c>
      <c r="F160" s="106">
        <f t="shared" si="168"/>
        <v>44124</v>
      </c>
      <c r="G160" s="107">
        <f t="shared" si="181"/>
        <v>3.2314190239532303E-2</v>
      </c>
      <c r="H160" s="108">
        <f t="shared" si="195"/>
        <v>44186</v>
      </c>
      <c r="I160" s="108">
        <f t="shared" si="182"/>
        <v>44186</v>
      </c>
      <c r="J160" s="109">
        <f t="shared" si="190"/>
        <v>21</v>
      </c>
      <c r="K160" s="109">
        <f t="shared" si="172"/>
        <v>19</v>
      </c>
      <c r="L160" s="8">
        <f t="shared" si="191"/>
        <v>1.0291921799999999</v>
      </c>
      <c r="M160" s="110">
        <f t="shared" si="170"/>
        <v>1.04340794</v>
      </c>
      <c r="N160" s="110">
        <f t="shared" si="199"/>
        <v>1.106279144534118</v>
      </c>
      <c r="O160" s="103">
        <f t="shared" si="169"/>
        <v>1.1385738400000001</v>
      </c>
      <c r="P160" s="103">
        <f t="shared" si="183"/>
        <v>1039.44976148</v>
      </c>
      <c r="Q160" s="11">
        <f t="shared" si="198"/>
        <v>0</v>
      </c>
      <c r="R160" s="30">
        <f t="shared" si="192"/>
        <v>0</v>
      </c>
      <c r="S160" s="103">
        <f t="shared" si="184"/>
        <v>0</v>
      </c>
      <c r="T160" s="113">
        <f t="shared" si="193"/>
        <v>8.5000000000000006E-2</v>
      </c>
      <c r="U160" s="111">
        <f t="shared" si="166"/>
        <v>19</v>
      </c>
      <c r="V160" s="111">
        <v>252</v>
      </c>
      <c r="W160" s="110">
        <f t="shared" si="185"/>
        <v>1.0061698269999999</v>
      </c>
      <c r="X160" s="103">
        <f t="shared" si="186"/>
        <v>6.4132252000000003</v>
      </c>
      <c r="Y160" s="103">
        <f t="shared" si="187"/>
        <v>0</v>
      </c>
      <c r="Z160" s="114" t="str">
        <f t="shared" si="196"/>
        <v>A+J=</v>
      </c>
      <c r="AA160" s="108">
        <f t="shared" si="197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88"/>
        <v>44183</v>
      </c>
      <c r="B161" s="103">
        <f t="shared" si="180"/>
        <v>1047.78722214</v>
      </c>
      <c r="C161" s="103">
        <f t="shared" si="194"/>
        <v>912.94014052</v>
      </c>
      <c r="D161" s="104">
        <f t="shared" si="189"/>
        <v>868.44200000000001</v>
      </c>
      <c r="E161" s="105">
        <f t="shared" si="167"/>
        <v>896.505</v>
      </c>
      <c r="F161" s="106">
        <f t="shared" si="168"/>
        <v>44124</v>
      </c>
      <c r="G161" s="107">
        <f t="shared" si="181"/>
        <v>3.2314190239532303E-2</v>
      </c>
      <c r="H161" s="108">
        <f t="shared" si="195"/>
        <v>44186</v>
      </c>
      <c r="I161" s="108">
        <f t="shared" si="182"/>
        <v>44186</v>
      </c>
      <c r="J161" s="109">
        <f t="shared" si="190"/>
        <v>21</v>
      </c>
      <c r="K161" s="109">
        <f t="shared" si="172"/>
        <v>20</v>
      </c>
      <c r="L161" s="8">
        <f t="shared" si="191"/>
        <v>1.0307519999999999</v>
      </c>
      <c r="M161" s="110">
        <f t="shared" si="170"/>
        <v>1.04340794</v>
      </c>
      <c r="N161" s="110">
        <f t="shared" si="199"/>
        <v>1.106279144534118</v>
      </c>
      <c r="O161" s="103">
        <f t="shared" si="169"/>
        <v>1.1402994399999999</v>
      </c>
      <c r="P161" s="103">
        <f t="shared" si="183"/>
        <v>1041.0251309800001</v>
      </c>
      <c r="Q161" s="11">
        <f t="shared" si="198"/>
        <v>0</v>
      </c>
      <c r="R161" s="30">
        <f t="shared" si="192"/>
        <v>0</v>
      </c>
      <c r="S161" s="103">
        <f t="shared" si="184"/>
        <v>0</v>
      </c>
      <c r="T161" s="113">
        <f t="shared" si="193"/>
        <v>8.5000000000000006E-2</v>
      </c>
      <c r="U161" s="111">
        <f t="shared" si="166"/>
        <v>20</v>
      </c>
      <c r="V161" s="111">
        <v>252</v>
      </c>
      <c r="W161" s="110">
        <f t="shared" si="185"/>
        <v>1.006495608</v>
      </c>
      <c r="X161" s="103">
        <f t="shared" si="186"/>
        <v>6.7620911599999998</v>
      </c>
      <c r="Y161" s="103">
        <f t="shared" si="187"/>
        <v>0</v>
      </c>
      <c r="Z161" s="114" t="str">
        <f t="shared" si="196"/>
        <v>A+J=</v>
      </c>
      <c r="AA161" s="108">
        <f t="shared" si="197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88"/>
        <v>44184</v>
      </c>
      <c r="B162" s="103">
        <f t="shared" si="180"/>
        <v>1049.71499152</v>
      </c>
      <c r="C162" s="103">
        <f t="shared" si="194"/>
        <v>912.94014052</v>
      </c>
      <c r="D162" s="104">
        <f t="shared" si="189"/>
        <v>868.44200000000001</v>
      </c>
      <c r="E162" s="105">
        <f t="shared" si="167"/>
        <v>896.505</v>
      </c>
      <c r="F162" s="106">
        <f t="shared" si="168"/>
        <v>44124</v>
      </c>
      <c r="G162" s="107">
        <f t="shared" si="181"/>
        <v>3.2314190239532303E-2</v>
      </c>
      <c r="H162" s="108">
        <f t="shared" si="195"/>
        <v>44186</v>
      </c>
      <c r="I162" s="108">
        <f t="shared" si="182"/>
        <v>44186</v>
      </c>
      <c r="J162" s="109">
        <f t="shared" si="190"/>
        <v>21</v>
      </c>
      <c r="K162" s="109">
        <f t="shared" si="172"/>
        <v>21</v>
      </c>
      <c r="L162" s="8">
        <f t="shared" si="191"/>
        <v>1.0323141899999999</v>
      </c>
      <c r="M162" s="110">
        <f t="shared" si="170"/>
        <v>1.04340794</v>
      </c>
      <c r="N162" s="110">
        <f t="shared" si="199"/>
        <v>1.106279144534118</v>
      </c>
      <c r="O162" s="103">
        <f t="shared" si="169"/>
        <v>1.1420276499999999</v>
      </c>
      <c r="P162" s="103">
        <f t="shared" si="183"/>
        <v>1042.60288326</v>
      </c>
      <c r="Q162" s="11">
        <f t="shared" si="198"/>
        <v>0</v>
      </c>
      <c r="R162" s="30">
        <f t="shared" si="192"/>
        <v>0</v>
      </c>
      <c r="S162" s="103">
        <f t="shared" si="184"/>
        <v>0</v>
      </c>
      <c r="T162" s="113">
        <f t="shared" si="193"/>
        <v>8.5000000000000006E-2</v>
      </c>
      <c r="U162" s="111">
        <f t="shared" si="166"/>
        <v>21</v>
      </c>
      <c r="V162" s="111">
        <v>252</v>
      </c>
      <c r="W162" s="110">
        <f t="shared" si="185"/>
        <v>1.0068214929999999</v>
      </c>
      <c r="X162" s="103">
        <f t="shared" si="186"/>
        <v>7.1121082600000003</v>
      </c>
      <c r="Y162" s="103">
        <f t="shared" si="187"/>
        <v>0</v>
      </c>
      <c r="Z162" s="114" t="str">
        <f t="shared" si="196"/>
        <v>A+J=</v>
      </c>
      <c r="AA162" s="108">
        <f t="shared" si="197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88"/>
        <v>44185</v>
      </c>
      <c r="B163" s="103">
        <f t="shared" si="180"/>
        <v>1049.71499152</v>
      </c>
      <c r="C163" s="103">
        <f t="shared" si="194"/>
        <v>912.94014052</v>
      </c>
      <c r="D163" s="104">
        <f t="shared" si="189"/>
        <v>868.44200000000001</v>
      </c>
      <c r="E163" s="105">
        <f t="shared" si="167"/>
        <v>896.505</v>
      </c>
      <c r="F163" s="106">
        <f t="shared" si="168"/>
        <v>44124</v>
      </c>
      <c r="G163" s="107">
        <f t="shared" si="181"/>
        <v>3.2314190239532303E-2</v>
      </c>
      <c r="H163" s="108">
        <f t="shared" si="195"/>
        <v>44216</v>
      </c>
      <c r="I163" s="108">
        <f t="shared" si="182"/>
        <v>44186</v>
      </c>
      <c r="J163" s="109">
        <f t="shared" si="190"/>
        <v>21</v>
      </c>
      <c r="K163" s="109">
        <f t="shared" si="172"/>
        <v>21</v>
      </c>
      <c r="L163" s="8">
        <f t="shared" si="191"/>
        <v>1.0323141899999999</v>
      </c>
      <c r="M163" s="110">
        <f t="shared" si="170"/>
        <v>1.04340794</v>
      </c>
      <c r="N163" s="110">
        <f t="shared" si="199"/>
        <v>1.106279144534118</v>
      </c>
      <c r="O163" s="103">
        <f t="shared" si="169"/>
        <v>1.1420276499999999</v>
      </c>
      <c r="P163" s="103">
        <f t="shared" si="183"/>
        <v>1042.60288326</v>
      </c>
      <c r="Q163" s="11">
        <f t="shared" si="198"/>
        <v>0</v>
      </c>
      <c r="R163" s="30">
        <f t="shared" si="192"/>
        <v>0</v>
      </c>
      <c r="S163" s="103">
        <f t="shared" si="184"/>
        <v>0</v>
      </c>
      <c r="T163" s="113">
        <f t="shared" si="193"/>
        <v>8.5000000000000006E-2</v>
      </c>
      <c r="U163" s="111">
        <f t="shared" si="166"/>
        <v>21</v>
      </c>
      <c r="V163" s="111">
        <v>252</v>
      </c>
      <c r="W163" s="110">
        <f t="shared" si="185"/>
        <v>1.0068214929999999</v>
      </c>
      <c r="X163" s="103">
        <f t="shared" si="186"/>
        <v>7.1121082600000003</v>
      </c>
      <c r="Y163" s="103">
        <f t="shared" si="187"/>
        <v>0</v>
      </c>
      <c r="Z163" s="114" t="str">
        <f t="shared" si="196"/>
        <v>A+J=</v>
      </c>
      <c r="AA163" s="108">
        <f t="shared" si="197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88"/>
        <v>44186</v>
      </c>
      <c r="B164" s="103">
        <f t="shared" si="180"/>
        <v>1049.71499152</v>
      </c>
      <c r="C164" s="103">
        <f t="shared" si="194"/>
        <v>912.94014052</v>
      </c>
      <c r="D164" s="104">
        <f t="shared" si="189"/>
        <v>868.44200000000001</v>
      </c>
      <c r="E164" s="105">
        <f t="shared" si="167"/>
        <v>896.505</v>
      </c>
      <c r="F164" s="106">
        <f t="shared" si="168"/>
        <v>44124</v>
      </c>
      <c r="G164" s="107">
        <f t="shared" si="181"/>
        <v>3.2314190239532303E-2</v>
      </c>
      <c r="H164" s="108">
        <f t="shared" si="195"/>
        <v>44216</v>
      </c>
      <c r="I164" s="108">
        <f t="shared" si="182"/>
        <v>44186</v>
      </c>
      <c r="J164" s="109">
        <f t="shared" si="190"/>
        <v>21</v>
      </c>
      <c r="K164" s="109">
        <f t="shared" si="172"/>
        <v>21</v>
      </c>
      <c r="L164" s="8">
        <f t="shared" si="191"/>
        <v>1.0323141899999999</v>
      </c>
      <c r="M164" s="110">
        <f t="shared" si="170"/>
        <v>1.04340794</v>
      </c>
      <c r="N164" s="110">
        <f t="shared" si="199"/>
        <v>1.106279144534118</v>
      </c>
      <c r="O164" s="103">
        <f t="shared" si="169"/>
        <v>1.1420276499999999</v>
      </c>
      <c r="P164" s="103">
        <f t="shared" si="183"/>
        <v>1042.60288326</v>
      </c>
      <c r="Q164" s="11">
        <f t="shared" si="198"/>
        <v>5</v>
      </c>
      <c r="R164" s="203">
        <f>S164/P164</f>
        <v>2.2845092760078504E-2</v>
      </c>
      <c r="S164" s="204">
        <v>23.818359579999999</v>
      </c>
      <c r="T164" s="113">
        <f t="shared" si="193"/>
        <v>8.5000000000000006E-2</v>
      </c>
      <c r="U164" s="111">
        <f t="shared" si="166"/>
        <v>21</v>
      </c>
      <c r="V164" s="111">
        <v>252</v>
      </c>
      <c r="W164" s="110">
        <f t="shared" si="185"/>
        <v>1.0068214929999999</v>
      </c>
      <c r="X164" s="103">
        <f t="shared" si="186"/>
        <v>7.1121082600000003</v>
      </c>
      <c r="Y164" s="103">
        <f t="shared" si="187"/>
        <v>30.930467839999999</v>
      </c>
      <c r="Z164" s="114" t="str">
        <f t="shared" si="196"/>
        <v>A+J=</v>
      </c>
      <c r="AA164" s="108">
        <f t="shared" si="197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88"/>
        <v>44187</v>
      </c>
      <c r="B165" s="103">
        <f t="shared" si="180"/>
        <v>1020.7589504900001</v>
      </c>
      <c r="C165" s="103">
        <f t="shared" si="194"/>
        <v>892.08393833000002</v>
      </c>
      <c r="D165" s="104">
        <f t="shared" si="189"/>
        <v>896.505</v>
      </c>
      <c r="E165" s="105">
        <f t="shared" si="167"/>
        <v>925.88699999999994</v>
      </c>
      <c r="F165" s="106">
        <f t="shared" si="168"/>
        <v>44156</v>
      </c>
      <c r="G165" s="107">
        <f t="shared" si="181"/>
        <v>3.2773938795656488E-2</v>
      </c>
      <c r="H165" s="108">
        <f t="shared" si="195"/>
        <v>44216</v>
      </c>
      <c r="I165" s="108">
        <f t="shared" si="182"/>
        <v>44216</v>
      </c>
      <c r="J165" s="109">
        <f t="shared" si="190"/>
        <v>20</v>
      </c>
      <c r="K165" s="109">
        <f t="shared" si="172"/>
        <v>1</v>
      </c>
      <c r="L165" s="8">
        <f t="shared" si="191"/>
        <v>1.00161371</v>
      </c>
      <c r="M165" s="110">
        <f t="shared" si="170"/>
        <v>1.0323141899999999</v>
      </c>
      <c r="N165" s="110">
        <f t="shared" si="199"/>
        <v>1.1420276590036309</v>
      </c>
      <c r="O165" s="103">
        <f t="shared" si="169"/>
        <v>1.1438705600000001</v>
      </c>
      <c r="P165" s="103">
        <f t="shared" si="183"/>
        <v>1020.4285541</v>
      </c>
      <c r="Q165" s="11">
        <f t="shared" si="198"/>
        <v>0</v>
      </c>
      <c r="R165" s="30">
        <f t="shared" si="192"/>
        <v>0</v>
      </c>
      <c r="S165" s="103">
        <f t="shared" si="184"/>
        <v>0</v>
      </c>
      <c r="T165" s="113">
        <f t="shared" si="193"/>
        <v>8.5000000000000006E-2</v>
      </c>
      <c r="U165" s="111">
        <f t="shared" ref="U165:U228" si="200">IF(Q164&gt;0,1,IF(K165=K164,U164,U164+1))</f>
        <v>1</v>
      </c>
      <c r="V165" s="111">
        <v>252</v>
      </c>
      <c r="W165" s="110">
        <f t="shared" si="185"/>
        <v>1.0003237819999999</v>
      </c>
      <c r="X165" s="103">
        <f t="shared" si="186"/>
        <v>0.33039638999999998</v>
      </c>
      <c r="Y165" s="103">
        <f t="shared" si="187"/>
        <v>0</v>
      </c>
      <c r="Z165" s="114" t="str">
        <f t="shared" si="196"/>
        <v>A+J=</v>
      </c>
      <c r="AA165" s="108">
        <f t="shared" si="197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88"/>
        <v>44188</v>
      </c>
      <c r="B166" s="103">
        <f t="shared" si="180"/>
        <v>1022.7372014600001</v>
      </c>
      <c r="C166" s="103">
        <f t="shared" si="194"/>
        <v>892.08393833000002</v>
      </c>
      <c r="D166" s="104">
        <f t="shared" si="189"/>
        <v>896.505</v>
      </c>
      <c r="E166" s="105">
        <f t="shared" si="167"/>
        <v>925.88699999999994</v>
      </c>
      <c r="F166" s="106">
        <f t="shared" si="168"/>
        <v>44156</v>
      </c>
      <c r="G166" s="107">
        <f t="shared" si="181"/>
        <v>3.2773938795656488E-2</v>
      </c>
      <c r="H166" s="108">
        <f t="shared" si="195"/>
        <v>44216</v>
      </c>
      <c r="I166" s="108">
        <f t="shared" si="182"/>
        <v>44216</v>
      </c>
      <c r="J166" s="109">
        <f t="shared" si="190"/>
        <v>20</v>
      </c>
      <c r="K166" s="109">
        <f t="shared" si="172"/>
        <v>2</v>
      </c>
      <c r="L166" s="8">
        <f t="shared" si="191"/>
        <v>1.0032300300000001</v>
      </c>
      <c r="M166" s="110">
        <f t="shared" si="170"/>
        <v>1.0323141899999999</v>
      </c>
      <c r="N166" s="110">
        <f t="shared" si="199"/>
        <v>1.1420276590036309</v>
      </c>
      <c r="O166" s="103">
        <f t="shared" si="169"/>
        <v>1.1457164399999999</v>
      </c>
      <c r="P166" s="103">
        <f t="shared" si="183"/>
        <v>1022.075234</v>
      </c>
      <c r="Q166" s="11">
        <f t="shared" si="198"/>
        <v>0</v>
      </c>
      <c r="R166" s="30">
        <f t="shared" si="192"/>
        <v>0</v>
      </c>
      <c r="S166" s="103">
        <f t="shared" si="184"/>
        <v>0</v>
      </c>
      <c r="T166" s="113">
        <f t="shared" si="193"/>
        <v>8.5000000000000006E-2</v>
      </c>
      <c r="U166" s="111">
        <f t="shared" si="200"/>
        <v>2</v>
      </c>
      <c r="V166" s="111">
        <v>252</v>
      </c>
      <c r="W166" s="110">
        <f t="shared" si="185"/>
        <v>1.00064767</v>
      </c>
      <c r="X166" s="103">
        <f t="shared" si="186"/>
        <v>0.66196745999999995</v>
      </c>
      <c r="Y166" s="103">
        <f t="shared" si="187"/>
        <v>0</v>
      </c>
      <c r="Z166" s="114" t="str">
        <f t="shared" si="196"/>
        <v>A+J=</v>
      </c>
      <c r="AA166" s="108">
        <f t="shared" si="197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88"/>
        <v>44189</v>
      </c>
      <c r="B167" s="103">
        <f t="shared" si="180"/>
        <v>1024.7192865699999</v>
      </c>
      <c r="C167" s="103">
        <f t="shared" si="194"/>
        <v>892.08393833000002</v>
      </c>
      <c r="D167" s="104">
        <f t="shared" si="189"/>
        <v>896.505</v>
      </c>
      <c r="E167" s="105">
        <f t="shared" si="167"/>
        <v>925.88699999999994</v>
      </c>
      <c r="F167" s="106">
        <f t="shared" si="168"/>
        <v>44156</v>
      </c>
      <c r="G167" s="107">
        <f t="shared" si="181"/>
        <v>3.2773938795656488E-2</v>
      </c>
      <c r="H167" s="108">
        <f t="shared" si="195"/>
        <v>44216</v>
      </c>
      <c r="I167" s="108">
        <f t="shared" si="182"/>
        <v>44216</v>
      </c>
      <c r="J167" s="109">
        <f t="shared" si="190"/>
        <v>20</v>
      </c>
      <c r="K167" s="109">
        <f t="shared" si="172"/>
        <v>3</v>
      </c>
      <c r="L167" s="8">
        <f t="shared" si="191"/>
        <v>1.0048489599999999</v>
      </c>
      <c r="M167" s="110">
        <f t="shared" si="170"/>
        <v>1.0323141899999999</v>
      </c>
      <c r="N167" s="110">
        <f t="shared" si="199"/>
        <v>1.1420276590036309</v>
      </c>
      <c r="O167" s="103">
        <f t="shared" si="169"/>
        <v>1.1475652999999999</v>
      </c>
      <c r="P167" s="103">
        <f t="shared" si="183"/>
        <v>1023.72457231</v>
      </c>
      <c r="Q167" s="11">
        <f t="shared" si="198"/>
        <v>0</v>
      </c>
      <c r="R167" s="30">
        <f t="shared" si="192"/>
        <v>0</v>
      </c>
      <c r="S167" s="103">
        <f t="shared" si="184"/>
        <v>0</v>
      </c>
      <c r="T167" s="113">
        <f t="shared" si="193"/>
        <v>8.5000000000000006E-2</v>
      </c>
      <c r="U167" s="111">
        <f t="shared" si="200"/>
        <v>3</v>
      </c>
      <c r="V167" s="111">
        <v>252</v>
      </c>
      <c r="W167" s="110">
        <f t="shared" si="185"/>
        <v>1.000971662</v>
      </c>
      <c r="X167" s="103">
        <f t="shared" si="186"/>
        <v>0.99471425999999996</v>
      </c>
      <c r="Y167" s="103">
        <f t="shared" si="187"/>
        <v>0</v>
      </c>
      <c r="Z167" s="114" t="str">
        <f t="shared" si="196"/>
        <v>A+J=</v>
      </c>
      <c r="AA167" s="108">
        <f t="shared" si="197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88"/>
        <v>44190</v>
      </c>
      <c r="B168" s="103">
        <f t="shared" si="180"/>
        <v>1026.70520994</v>
      </c>
      <c r="C168" s="103">
        <f t="shared" si="194"/>
        <v>892.08393833000002</v>
      </c>
      <c r="D168" s="104">
        <f t="shared" si="189"/>
        <v>896.505</v>
      </c>
      <c r="E168" s="105">
        <f t="shared" ref="E168:E231" si="201">IF($K168=1,VLOOKUP($A167,$AO$10:$AS$165,4),E167)</f>
        <v>925.88699999999994</v>
      </c>
      <c r="F168" s="106">
        <f t="shared" ref="F168:F231" si="202">IF($K168=1,VLOOKUP($A167,$AO$10:$AS$165,5),F167)</f>
        <v>44156</v>
      </c>
      <c r="G168" s="107">
        <f t="shared" si="181"/>
        <v>3.2773938795656488E-2</v>
      </c>
      <c r="H168" s="108">
        <f t="shared" si="195"/>
        <v>44216</v>
      </c>
      <c r="I168" s="108">
        <f t="shared" si="182"/>
        <v>44216</v>
      </c>
      <c r="J168" s="109">
        <f t="shared" si="190"/>
        <v>20</v>
      </c>
      <c r="K168" s="109">
        <f t="shared" si="172"/>
        <v>4</v>
      </c>
      <c r="L168" s="8">
        <f t="shared" si="191"/>
        <v>1.0064705</v>
      </c>
      <c r="M168" s="110">
        <f t="shared" si="170"/>
        <v>1.0323141899999999</v>
      </c>
      <c r="N168" s="110">
        <f t="shared" si="199"/>
        <v>1.1420276590036309</v>
      </c>
      <c r="O168" s="103">
        <f t="shared" si="169"/>
        <v>1.1494171399999999</v>
      </c>
      <c r="P168" s="103">
        <f t="shared" si="183"/>
        <v>1025.3765690299999</v>
      </c>
      <c r="Q168" s="11">
        <f t="shared" si="198"/>
        <v>0</v>
      </c>
      <c r="R168" s="30">
        <f t="shared" si="192"/>
        <v>0</v>
      </c>
      <c r="S168" s="103">
        <f t="shared" si="184"/>
        <v>0</v>
      </c>
      <c r="T168" s="113">
        <f t="shared" si="193"/>
        <v>8.5000000000000006E-2</v>
      </c>
      <c r="U168" s="111">
        <f t="shared" si="200"/>
        <v>4</v>
      </c>
      <c r="V168" s="111">
        <v>252</v>
      </c>
      <c r="W168" s="110">
        <f t="shared" si="185"/>
        <v>1.001295759</v>
      </c>
      <c r="X168" s="103">
        <f t="shared" si="186"/>
        <v>1.3286409100000001</v>
      </c>
      <c r="Y168" s="103">
        <f t="shared" si="187"/>
        <v>0</v>
      </c>
      <c r="Z168" s="114" t="str">
        <f t="shared" si="196"/>
        <v>A+J=</v>
      </c>
      <c r="AA168" s="108">
        <f t="shared" si="197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88"/>
        <v>44191</v>
      </c>
      <c r="B169" s="103">
        <f t="shared" si="180"/>
        <v>1026.70520994</v>
      </c>
      <c r="C169" s="103">
        <f t="shared" si="194"/>
        <v>892.08393833000002</v>
      </c>
      <c r="D169" s="104">
        <f t="shared" si="189"/>
        <v>896.505</v>
      </c>
      <c r="E169" s="105">
        <f t="shared" si="201"/>
        <v>925.88699999999994</v>
      </c>
      <c r="F169" s="106">
        <f t="shared" si="202"/>
        <v>44156</v>
      </c>
      <c r="G169" s="107">
        <f t="shared" si="181"/>
        <v>3.2773938795656488E-2</v>
      </c>
      <c r="H169" s="108">
        <f t="shared" si="195"/>
        <v>44216</v>
      </c>
      <c r="I169" s="108">
        <f t="shared" si="182"/>
        <v>44216</v>
      </c>
      <c r="J169" s="109">
        <f t="shared" si="190"/>
        <v>20</v>
      </c>
      <c r="K169" s="109">
        <f t="shared" si="172"/>
        <v>4</v>
      </c>
      <c r="L169" s="8">
        <f t="shared" si="191"/>
        <v>1.0064705</v>
      </c>
      <c r="M169" s="110">
        <f t="shared" si="170"/>
        <v>1.0323141899999999</v>
      </c>
      <c r="N169" s="110">
        <f t="shared" si="199"/>
        <v>1.1420276590036309</v>
      </c>
      <c r="O169" s="103">
        <f t="shared" ref="O169:O232" si="203">TRUNC(TRUNC((L169*N169),15),8)</f>
        <v>1.1494171399999999</v>
      </c>
      <c r="P169" s="103">
        <f t="shared" si="183"/>
        <v>1025.3765690299999</v>
      </c>
      <c r="Q169" s="11">
        <f t="shared" si="198"/>
        <v>0</v>
      </c>
      <c r="R169" s="30">
        <f t="shared" si="192"/>
        <v>0</v>
      </c>
      <c r="S169" s="103">
        <f t="shared" si="184"/>
        <v>0</v>
      </c>
      <c r="T169" s="113">
        <f t="shared" si="193"/>
        <v>8.5000000000000006E-2</v>
      </c>
      <c r="U169" s="111">
        <f t="shared" si="200"/>
        <v>4</v>
      </c>
      <c r="V169" s="111">
        <v>252</v>
      </c>
      <c r="W169" s="110">
        <f t="shared" si="185"/>
        <v>1.001295759</v>
      </c>
      <c r="X169" s="103">
        <f t="shared" si="186"/>
        <v>1.3286409100000001</v>
      </c>
      <c r="Y169" s="103">
        <f t="shared" si="187"/>
        <v>0</v>
      </c>
      <c r="Z169" s="114" t="str">
        <f t="shared" si="196"/>
        <v>A+J=</v>
      </c>
      <c r="AA169" s="108">
        <f t="shared" si="197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88"/>
        <v>44192</v>
      </c>
      <c r="B170" s="103">
        <f t="shared" si="180"/>
        <v>1026.70520994</v>
      </c>
      <c r="C170" s="103">
        <f t="shared" si="194"/>
        <v>892.08393833000002</v>
      </c>
      <c r="D170" s="104">
        <f t="shared" si="189"/>
        <v>896.505</v>
      </c>
      <c r="E170" s="105">
        <f t="shared" si="201"/>
        <v>925.88699999999994</v>
      </c>
      <c r="F170" s="106">
        <f t="shared" si="202"/>
        <v>44156</v>
      </c>
      <c r="G170" s="107">
        <f t="shared" si="181"/>
        <v>3.2773938795656488E-2</v>
      </c>
      <c r="H170" s="108">
        <f t="shared" si="195"/>
        <v>44216</v>
      </c>
      <c r="I170" s="108">
        <f t="shared" si="182"/>
        <v>44216</v>
      </c>
      <c r="J170" s="109">
        <f t="shared" si="190"/>
        <v>20</v>
      </c>
      <c r="K170" s="109">
        <f t="shared" si="172"/>
        <v>4</v>
      </c>
      <c r="L170" s="8">
        <f t="shared" si="191"/>
        <v>1.0064705</v>
      </c>
      <c r="M170" s="110">
        <f t="shared" ref="M170:M233" si="204">IF(I170&gt;I169,L169,M169)</f>
        <v>1.0323141899999999</v>
      </c>
      <c r="N170" s="110">
        <f t="shared" si="199"/>
        <v>1.1420276590036309</v>
      </c>
      <c r="O170" s="103">
        <f t="shared" si="203"/>
        <v>1.1494171399999999</v>
      </c>
      <c r="P170" s="103">
        <f t="shared" si="183"/>
        <v>1025.3765690299999</v>
      </c>
      <c r="Q170" s="11">
        <f t="shared" si="198"/>
        <v>0</v>
      </c>
      <c r="R170" s="30">
        <f t="shared" si="192"/>
        <v>0</v>
      </c>
      <c r="S170" s="103">
        <f t="shared" si="184"/>
        <v>0</v>
      </c>
      <c r="T170" s="113">
        <f t="shared" si="193"/>
        <v>8.5000000000000006E-2</v>
      </c>
      <c r="U170" s="111">
        <f t="shared" si="200"/>
        <v>4</v>
      </c>
      <c r="V170" s="111">
        <v>252</v>
      </c>
      <c r="W170" s="110">
        <f t="shared" si="185"/>
        <v>1.001295759</v>
      </c>
      <c r="X170" s="103">
        <f t="shared" si="186"/>
        <v>1.3286409100000001</v>
      </c>
      <c r="Y170" s="103">
        <f t="shared" si="187"/>
        <v>0</v>
      </c>
      <c r="Z170" s="114" t="str">
        <f t="shared" si="196"/>
        <v>A+J=</v>
      </c>
      <c r="AA170" s="108">
        <f t="shared" si="197"/>
        <v>44216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88"/>
        <v>44193</v>
      </c>
      <c r="B171" s="103">
        <f t="shared" si="180"/>
        <v>1026.70520994</v>
      </c>
      <c r="C171" s="103">
        <f t="shared" si="194"/>
        <v>892.08393833000002</v>
      </c>
      <c r="D171" s="104">
        <f t="shared" si="189"/>
        <v>896.505</v>
      </c>
      <c r="E171" s="105">
        <f t="shared" si="201"/>
        <v>925.88699999999994</v>
      </c>
      <c r="F171" s="106">
        <f t="shared" si="202"/>
        <v>44156</v>
      </c>
      <c r="G171" s="107">
        <f t="shared" si="181"/>
        <v>3.2773938795656488E-2</v>
      </c>
      <c r="H171" s="108">
        <f t="shared" si="195"/>
        <v>44216</v>
      </c>
      <c r="I171" s="108">
        <f t="shared" si="182"/>
        <v>44216</v>
      </c>
      <c r="J171" s="109">
        <f t="shared" si="190"/>
        <v>20</v>
      </c>
      <c r="K171" s="109">
        <f t="shared" si="172"/>
        <v>4</v>
      </c>
      <c r="L171" s="8">
        <f t="shared" si="191"/>
        <v>1.0064705</v>
      </c>
      <c r="M171" s="110">
        <f t="shared" si="204"/>
        <v>1.0323141899999999</v>
      </c>
      <c r="N171" s="110">
        <f t="shared" si="199"/>
        <v>1.1420276590036309</v>
      </c>
      <c r="O171" s="103">
        <f t="shared" si="203"/>
        <v>1.1494171399999999</v>
      </c>
      <c r="P171" s="103">
        <f t="shared" si="183"/>
        <v>1025.3765690299999</v>
      </c>
      <c r="Q171" s="11">
        <f t="shared" si="198"/>
        <v>0</v>
      </c>
      <c r="R171" s="30">
        <f t="shared" si="192"/>
        <v>0</v>
      </c>
      <c r="S171" s="103">
        <f t="shared" si="184"/>
        <v>0</v>
      </c>
      <c r="T171" s="113">
        <f t="shared" si="193"/>
        <v>8.5000000000000006E-2</v>
      </c>
      <c r="U171" s="111">
        <f t="shared" si="200"/>
        <v>4</v>
      </c>
      <c r="V171" s="111">
        <v>252</v>
      </c>
      <c r="W171" s="110">
        <f t="shared" si="185"/>
        <v>1.001295759</v>
      </c>
      <c r="X171" s="103">
        <f t="shared" si="186"/>
        <v>1.3286409100000001</v>
      </c>
      <c r="Y171" s="103">
        <f t="shared" si="187"/>
        <v>0</v>
      </c>
      <c r="Z171" s="114" t="str">
        <f t="shared" si="196"/>
        <v>A+J=</v>
      </c>
      <c r="AA171" s="108">
        <f t="shared" si="197"/>
        <v>44216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44032</v>
      </c>
      <c r="AI171" s="121">
        <f t="shared" ref="AI171:AI202" si="205">WORKDAY(AH171,-1,AD$171:AD$502)</f>
        <v>44029</v>
      </c>
      <c r="AJ171" s="121">
        <f t="shared" ref="AJ171:AJ202" si="206">WORKDAY(AI171,1,AD$171:AD$502)</f>
        <v>44032</v>
      </c>
      <c r="AK171" s="121">
        <f t="shared" ref="AK171:AK185" si="207">AJ172</f>
        <v>44063</v>
      </c>
      <c r="AL171" s="119">
        <f t="shared" ref="AL171:AL202" si="208">NETWORKDAYS(AJ171,AJ172,$AD$171:$AD$502)-1</f>
        <v>23</v>
      </c>
      <c r="AM171" s="16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88"/>
        <v>44194</v>
      </c>
      <c r="B172" s="103">
        <f t="shared" si="180"/>
        <v>1028.6949925500001</v>
      </c>
      <c r="C172" s="103">
        <f t="shared" si="194"/>
        <v>892.08393833000002</v>
      </c>
      <c r="D172" s="104">
        <f t="shared" si="189"/>
        <v>896.505</v>
      </c>
      <c r="E172" s="105">
        <f t="shared" si="201"/>
        <v>925.88699999999994</v>
      </c>
      <c r="F172" s="106">
        <f t="shared" si="202"/>
        <v>44156</v>
      </c>
      <c r="G172" s="107">
        <f t="shared" si="181"/>
        <v>3.2773938795656488E-2</v>
      </c>
      <c r="H172" s="108">
        <f t="shared" si="195"/>
        <v>44216</v>
      </c>
      <c r="I172" s="108">
        <f t="shared" si="182"/>
        <v>44216</v>
      </c>
      <c r="J172" s="109">
        <f t="shared" si="190"/>
        <v>20</v>
      </c>
      <c r="K172" s="109">
        <f t="shared" ref="K172:K235" si="209">(J172-(NETWORKDAYS(A172,I172,AD$171:AD$502)-1))</f>
        <v>5</v>
      </c>
      <c r="L172" s="8">
        <f t="shared" si="191"/>
        <v>1.00809466</v>
      </c>
      <c r="M172" s="110">
        <f t="shared" si="204"/>
        <v>1.0323141899999999</v>
      </c>
      <c r="N172" s="110">
        <f t="shared" si="199"/>
        <v>1.1420276590036309</v>
      </c>
      <c r="O172" s="103">
        <f t="shared" si="203"/>
        <v>1.15127198</v>
      </c>
      <c r="P172" s="103">
        <f t="shared" si="183"/>
        <v>1027.031242</v>
      </c>
      <c r="Q172" s="11">
        <f t="shared" si="198"/>
        <v>0</v>
      </c>
      <c r="R172" s="30">
        <f t="shared" si="192"/>
        <v>0</v>
      </c>
      <c r="S172" s="103">
        <f t="shared" si="184"/>
        <v>0</v>
      </c>
      <c r="T172" s="113">
        <f t="shared" si="193"/>
        <v>8.5000000000000006E-2</v>
      </c>
      <c r="U172" s="111">
        <f t="shared" si="200"/>
        <v>5</v>
      </c>
      <c r="V172" s="111">
        <v>252</v>
      </c>
      <c r="W172" s="110">
        <f t="shared" si="185"/>
        <v>1.0016199610000001</v>
      </c>
      <c r="X172" s="103">
        <f t="shared" si="186"/>
        <v>1.6637505500000001</v>
      </c>
      <c r="Y172" s="103">
        <f t="shared" si="187"/>
        <v>0</v>
      </c>
      <c r="Z172" s="114" t="str">
        <f t="shared" si="196"/>
        <v>A+J=</v>
      </c>
      <c r="AA172" s="108">
        <f t="shared" si="197"/>
        <v>44216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f t="shared" ref="AH172:AH185" si="210">EDATE(AH171,1)</f>
        <v>44063</v>
      </c>
      <c r="AI172" s="121">
        <f t="shared" si="205"/>
        <v>44062</v>
      </c>
      <c r="AJ172" s="121">
        <f t="shared" si="206"/>
        <v>44063</v>
      </c>
      <c r="AK172" s="121">
        <f t="shared" si="207"/>
        <v>44095</v>
      </c>
      <c r="AL172" s="119">
        <f t="shared" si="208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88"/>
        <v>44195</v>
      </c>
      <c r="B173" s="103">
        <f t="shared" si="180"/>
        <v>1030.6886285999999</v>
      </c>
      <c r="C173" s="103">
        <f t="shared" si="194"/>
        <v>892.08393833000002</v>
      </c>
      <c r="D173" s="104">
        <f t="shared" si="189"/>
        <v>896.505</v>
      </c>
      <c r="E173" s="105">
        <f t="shared" si="201"/>
        <v>925.88699999999994</v>
      </c>
      <c r="F173" s="106">
        <f t="shared" si="202"/>
        <v>44156</v>
      </c>
      <c r="G173" s="107">
        <f t="shared" si="181"/>
        <v>3.2773938795656488E-2</v>
      </c>
      <c r="H173" s="108">
        <f t="shared" si="195"/>
        <v>44216</v>
      </c>
      <c r="I173" s="108">
        <f t="shared" si="182"/>
        <v>44216</v>
      </c>
      <c r="J173" s="109">
        <f t="shared" si="190"/>
        <v>20</v>
      </c>
      <c r="K173" s="109">
        <f t="shared" si="209"/>
        <v>6</v>
      </c>
      <c r="L173" s="8">
        <f t="shared" si="191"/>
        <v>1.0097214400000001</v>
      </c>
      <c r="M173" s="110">
        <f t="shared" si="204"/>
        <v>1.0323141899999999</v>
      </c>
      <c r="N173" s="110">
        <f t="shared" si="199"/>
        <v>1.1420276590036309</v>
      </c>
      <c r="O173" s="103">
        <f t="shared" si="203"/>
        <v>1.15312981</v>
      </c>
      <c r="P173" s="103">
        <f t="shared" si="183"/>
        <v>1028.6885823099999</v>
      </c>
      <c r="Q173" s="11">
        <f t="shared" si="198"/>
        <v>0</v>
      </c>
      <c r="R173" s="30">
        <f t="shared" si="192"/>
        <v>0</v>
      </c>
      <c r="S173" s="103">
        <f t="shared" si="184"/>
        <v>0</v>
      </c>
      <c r="T173" s="113">
        <f t="shared" si="193"/>
        <v>8.5000000000000006E-2</v>
      </c>
      <c r="U173" s="111">
        <f t="shared" si="200"/>
        <v>6</v>
      </c>
      <c r="V173" s="111">
        <v>252</v>
      </c>
      <c r="W173" s="110">
        <f t="shared" si="185"/>
        <v>1.0019442679999999</v>
      </c>
      <c r="X173" s="103">
        <f t="shared" si="186"/>
        <v>2.0000462899999998</v>
      </c>
      <c r="Y173" s="103">
        <f t="shared" si="187"/>
        <v>0</v>
      </c>
      <c r="Z173" s="114" t="str">
        <f t="shared" si="196"/>
        <v>A+J=</v>
      </c>
      <c r="AA173" s="108">
        <f t="shared" si="197"/>
        <v>44216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11">AG172+1</f>
        <v>2</v>
      </c>
      <c r="AH173" s="121">
        <f t="shared" si="210"/>
        <v>44094</v>
      </c>
      <c r="AI173" s="121">
        <f t="shared" si="205"/>
        <v>44092</v>
      </c>
      <c r="AJ173" s="121">
        <f t="shared" si="206"/>
        <v>44095</v>
      </c>
      <c r="AK173" s="121">
        <f t="shared" si="207"/>
        <v>44124</v>
      </c>
      <c r="AL173" s="119">
        <f t="shared" si="208"/>
        <v>20</v>
      </c>
      <c r="AM173" s="121">
        <f t="shared" ref="AM173:AM236" si="212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88"/>
        <v>44196</v>
      </c>
      <c r="B174" s="103">
        <f t="shared" si="180"/>
        <v>1032.68613011</v>
      </c>
      <c r="C174" s="103">
        <f t="shared" si="194"/>
        <v>892.08393833000002</v>
      </c>
      <c r="D174" s="104">
        <f t="shared" si="189"/>
        <v>896.505</v>
      </c>
      <c r="E174" s="105">
        <f t="shared" si="201"/>
        <v>925.88699999999994</v>
      </c>
      <c r="F174" s="106">
        <f t="shared" si="202"/>
        <v>44156</v>
      </c>
      <c r="G174" s="107">
        <f t="shared" si="181"/>
        <v>3.2773938795656488E-2</v>
      </c>
      <c r="H174" s="108">
        <f t="shared" si="195"/>
        <v>44216</v>
      </c>
      <c r="I174" s="108">
        <f t="shared" si="182"/>
        <v>44216</v>
      </c>
      <c r="J174" s="109">
        <f t="shared" si="190"/>
        <v>20</v>
      </c>
      <c r="K174" s="109">
        <f t="shared" si="209"/>
        <v>7</v>
      </c>
      <c r="L174" s="8">
        <f t="shared" si="191"/>
        <v>1.0113508499999999</v>
      </c>
      <c r="M174" s="110">
        <f t="shared" si="204"/>
        <v>1.0323141899999999</v>
      </c>
      <c r="N174" s="110">
        <f t="shared" si="199"/>
        <v>1.1420276590036309</v>
      </c>
      <c r="O174" s="103">
        <f t="shared" si="203"/>
        <v>1.1549906400000001</v>
      </c>
      <c r="P174" s="103">
        <f t="shared" si="183"/>
        <v>1030.34859886</v>
      </c>
      <c r="Q174" s="11">
        <f t="shared" si="198"/>
        <v>0</v>
      </c>
      <c r="R174" s="30">
        <f t="shared" si="192"/>
        <v>0</v>
      </c>
      <c r="S174" s="103">
        <f t="shared" si="184"/>
        <v>0</v>
      </c>
      <c r="T174" s="113">
        <f t="shared" si="193"/>
        <v>8.5000000000000006E-2</v>
      </c>
      <c r="U174" s="111">
        <f t="shared" si="200"/>
        <v>7</v>
      </c>
      <c r="V174" s="111">
        <v>252</v>
      </c>
      <c r="W174" s="110">
        <f t="shared" si="185"/>
        <v>1.00226868</v>
      </c>
      <c r="X174" s="103">
        <f t="shared" si="186"/>
        <v>2.3375312500000001</v>
      </c>
      <c r="Y174" s="103">
        <f t="shared" si="187"/>
        <v>0</v>
      </c>
      <c r="Z174" s="114" t="str">
        <f t="shared" si="196"/>
        <v>A+J=</v>
      </c>
      <c r="AA174" s="108">
        <f t="shared" si="197"/>
        <v>44216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11"/>
        <v>3</v>
      </c>
      <c r="AH174" s="121">
        <f t="shared" si="210"/>
        <v>44124</v>
      </c>
      <c r="AI174" s="121">
        <f t="shared" si="205"/>
        <v>44123</v>
      </c>
      <c r="AJ174" s="121">
        <f t="shared" si="206"/>
        <v>44124</v>
      </c>
      <c r="AK174" s="121">
        <f t="shared" si="207"/>
        <v>44155</v>
      </c>
      <c r="AL174" s="119">
        <f t="shared" si="208"/>
        <v>22</v>
      </c>
      <c r="AM174" s="121">
        <f t="shared" si="212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88"/>
        <v>44197</v>
      </c>
      <c r="B175" s="103">
        <f t="shared" si="180"/>
        <v>1034.68749131</v>
      </c>
      <c r="C175" s="103">
        <f t="shared" si="194"/>
        <v>892.08393833000002</v>
      </c>
      <c r="D175" s="104">
        <f t="shared" si="189"/>
        <v>896.505</v>
      </c>
      <c r="E175" s="105">
        <f t="shared" si="201"/>
        <v>925.88699999999994</v>
      </c>
      <c r="F175" s="106">
        <f t="shared" si="202"/>
        <v>44156</v>
      </c>
      <c r="G175" s="107">
        <f t="shared" si="181"/>
        <v>3.2773938795656488E-2</v>
      </c>
      <c r="H175" s="108">
        <f t="shared" si="195"/>
        <v>44216</v>
      </c>
      <c r="I175" s="108">
        <f t="shared" si="182"/>
        <v>44216</v>
      </c>
      <c r="J175" s="109">
        <f t="shared" si="190"/>
        <v>20</v>
      </c>
      <c r="K175" s="109">
        <f t="shared" si="209"/>
        <v>8</v>
      </c>
      <c r="L175" s="8">
        <f t="shared" si="191"/>
        <v>1.01298288</v>
      </c>
      <c r="M175" s="110">
        <f t="shared" si="204"/>
        <v>1.0323141899999999</v>
      </c>
      <c r="N175" s="110">
        <f t="shared" si="199"/>
        <v>1.1420276590036309</v>
      </c>
      <c r="O175" s="103">
        <f t="shared" si="203"/>
        <v>1.1568544599999999</v>
      </c>
      <c r="P175" s="103">
        <f t="shared" si="183"/>
        <v>1032.01128275</v>
      </c>
      <c r="Q175" s="11">
        <f t="shared" si="198"/>
        <v>0</v>
      </c>
      <c r="R175" s="30">
        <f t="shared" si="192"/>
        <v>0</v>
      </c>
      <c r="S175" s="103">
        <f t="shared" si="184"/>
        <v>0</v>
      </c>
      <c r="T175" s="113">
        <f t="shared" si="193"/>
        <v>8.5000000000000006E-2</v>
      </c>
      <c r="U175" s="111">
        <f t="shared" si="200"/>
        <v>8</v>
      </c>
      <c r="V175" s="111">
        <v>252</v>
      </c>
      <c r="W175" s="110">
        <f t="shared" si="185"/>
        <v>1.0025931969999999</v>
      </c>
      <c r="X175" s="103">
        <f t="shared" si="186"/>
        <v>2.6762085600000001</v>
      </c>
      <c r="Y175" s="103">
        <f t="shared" si="187"/>
        <v>0</v>
      </c>
      <c r="Z175" s="114" t="str">
        <f t="shared" si="196"/>
        <v>A+J=</v>
      </c>
      <c r="AA175" s="108">
        <f t="shared" si="197"/>
        <v>44216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11"/>
        <v>4</v>
      </c>
      <c r="AH175" s="121">
        <f t="shared" si="210"/>
        <v>44155</v>
      </c>
      <c r="AI175" s="121">
        <f t="shared" si="205"/>
        <v>44154</v>
      </c>
      <c r="AJ175" s="121">
        <f t="shared" si="206"/>
        <v>44155</v>
      </c>
      <c r="AK175" s="121">
        <f t="shared" si="207"/>
        <v>44186</v>
      </c>
      <c r="AL175" s="119">
        <f t="shared" si="208"/>
        <v>21</v>
      </c>
      <c r="AM175" s="121">
        <f t="shared" si="212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88"/>
        <v>44198</v>
      </c>
      <c r="B176" s="103">
        <f t="shared" si="180"/>
        <v>1034.68749131</v>
      </c>
      <c r="C176" s="103">
        <f t="shared" si="194"/>
        <v>892.08393833000002</v>
      </c>
      <c r="D176" s="104">
        <f t="shared" si="189"/>
        <v>896.505</v>
      </c>
      <c r="E176" s="105">
        <f t="shared" si="201"/>
        <v>925.88699999999994</v>
      </c>
      <c r="F176" s="106">
        <f t="shared" si="202"/>
        <v>44156</v>
      </c>
      <c r="G176" s="107">
        <f t="shared" si="181"/>
        <v>3.2773938795656488E-2</v>
      </c>
      <c r="H176" s="108">
        <f t="shared" si="195"/>
        <v>44216</v>
      </c>
      <c r="I176" s="108">
        <f t="shared" si="182"/>
        <v>44216</v>
      </c>
      <c r="J176" s="109">
        <f t="shared" si="190"/>
        <v>20</v>
      </c>
      <c r="K176" s="109">
        <f t="shared" si="209"/>
        <v>8</v>
      </c>
      <c r="L176" s="8">
        <f t="shared" si="191"/>
        <v>1.01298288</v>
      </c>
      <c r="M176" s="110">
        <f t="shared" si="204"/>
        <v>1.0323141899999999</v>
      </c>
      <c r="N176" s="110">
        <f t="shared" si="199"/>
        <v>1.1420276590036309</v>
      </c>
      <c r="O176" s="103">
        <f t="shared" si="203"/>
        <v>1.1568544599999999</v>
      </c>
      <c r="P176" s="103">
        <f t="shared" si="183"/>
        <v>1032.01128275</v>
      </c>
      <c r="Q176" s="11">
        <f t="shared" si="198"/>
        <v>0</v>
      </c>
      <c r="R176" s="30">
        <f t="shared" si="192"/>
        <v>0</v>
      </c>
      <c r="S176" s="103">
        <f t="shared" si="184"/>
        <v>0</v>
      </c>
      <c r="T176" s="113">
        <f t="shared" si="193"/>
        <v>8.5000000000000006E-2</v>
      </c>
      <c r="U176" s="111">
        <f t="shared" si="200"/>
        <v>8</v>
      </c>
      <c r="V176" s="111">
        <v>252</v>
      </c>
      <c r="W176" s="110">
        <f t="shared" si="185"/>
        <v>1.0025931969999999</v>
      </c>
      <c r="X176" s="103">
        <f t="shared" si="186"/>
        <v>2.6762085600000001</v>
      </c>
      <c r="Y176" s="103">
        <f t="shared" si="187"/>
        <v>0</v>
      </c>
      <c r="Z176" s="114" t="str">
        <f t="shared" si="196"/>
        <v>A+J=</v>
      </c>
      <c r="AA176" s="108">
        <f t="shared" si="197"/>
        <v>44216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11"/>
        <v>5</v>
      </c>
      <c r="AH176" s="121">
        <f t="shared" si="210"/>
        <v>44185</v>
      </c>
      <c r="AI176" s="121">
        <f t="shared" si="205"/>
        <v>44183</v>
      </c>
      <c r="AJ176" s="121">
        <f t="shared" si="206"/>
        <v>44186</v>
      </c>
      <c r="AK176" s="121">
        <f t="shared" si="207"/>
        <v>44216</v>
      </c>
      <c r="AL176" s="119">
        <f t="shared" si="208"/>
        <v>20</v>
      </c>
      <c r="AM176" s="121">
        <f t="shared" si="212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88"/>
        <v>44199</v>
      </c>
      <c r="B177" s="103">
        <f t="shared" si="180"/>
        <v>1034.68749131</v>
      </c>
      <c r="C177" s="103">
        <f t="shared" si="194"/>
        <v>892.08393833000002</v>
      </c>
      <c r="D177" s="104">
        <f t="shared" si="189"/>
        <v>896.505</v>
      </c>
      <c r="E177" s="105">
        <f t="shared" si="201"/>
        <v>925.88699999999994</v>
      </c>
      <c r="F177" s="106">
        <f t="shared" si="202"/>
        <v>44156</v>
      </c>
      <c r="G177" s="107">
        <f t="shared" si="181"/>
        <v>3.2773938795656488E-2</v>
      </c>
      <c r="H177" s="108">
        <f t="shared" si="195"/>
        <v>44216</v>
      </c>
      <c r="I177" s="108">
        <f t="shared" si="182"/>
        <v>44216</v>
      </c>
      <c r="J177" s="109">
        <f t="shared" si="190"/>
        <v>20</v>
      </c>
      <c r="K177" s="109">
        <f t="shared" si="209"/>
        <v>8</v>
      </c>
      <c r="L177" s="8">
        <f t="shared" si="191"/>
        <v>1.01298288</v>
      </c>
      <c r="M177" s="110">
        <f t="shared" si="204"/>
        <v>1.0323141899999999</v>
      </c>
      <c r="N177" s="110">
        <f t="shared" si="199"/>
        <v>1.1420276590036309</v>
      </c>
      <c r="O177" s="103">
        <f t="shared" si="203"/>
        <v>1.1568544599999999</v>
      </c>
      <c r="P177" s="103">
        <f t="shared" si="183"/>
        <v>1032.01128275</v>
      </c>
      <c r="Q177" s="11">
        <f t="shared" si="198"/>
        <v>0</v>
      </c>
      <c r="R177" s="30">
        <f t="shared" si="192"/>
        <v>0</v>
      </c>
      <c r="S177" s="103">
        <f t="shared" si="184"/>
        <v>0</v>
      </c>
      <c r="T177" s="113">
        <f t="shared" si="193"/>
        <v>8.5000000000000006E-2</v>
      </c>
      <c r="U177" s="111">
        <f t="shared" si="200"/>
        <v>8</v>
      </c>
      <c r="V177" s="111">
        <v>252</v>
      </c>
      <c r="W177" s="110">
        <f t="shared" si="185"/>
        <v>1.0025931969999999</v>
      </c>
      <c r="X177" s="103">
        <f t="shared" si="186"/>
        <v>2.6762085600000001</v>
      </c>
      <c r="Y177" s="103">
        <f t="shared" si="187"/>
        <v>0</v>
      </c>
      <c r="Z177" s="114" t="str">
        <f t="shared" si="196"/>
        <v>A+J=</v>
      </c>
      <c r="AA177" s="108">
        <f t="shared" si="197"/>
        <v>44216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11"/>
        <v>6</v>
      </c>
      <c r="AH177" s="121">
        <f t="shared" si="210"/>
        <v>44216</v>
      </c>
      <c r="AI177" s="121">
        <f t="shared" si="205"/>
        <v>44215</v>
      </c>
      <c r="AJ177" s="121">
        <f t="shared" si="206"/>
        <v>44216</v>
      </c>
      <c r="AK177" s="121">
        <f t="shared" si="207"/>
        <v>44249</v>
      </c>
      <c r="AL177" s="119">
        <f t="shared" si="208"/>
        <v>21</v>
      </c>
      <c r="AM177" s="121">
        <f t="shared" si="212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88"/>
        <v>44200</v>
      </c>
      <c r="B178" s="103">
        <f t="shared" si="180"/>
        <v>1034.68749131</v>
      </c>
      <c r="C178" s="103">
        <f t="shared" si="194"/>
        <v>892.08393833000002</v>
      </c>
      <c r="D178" s="104">
        <f t="shared" si="189"/>
        <v>896.505</v>
      </c>
      <c r="E178" s="105">
        <f t="shared" si="201"/>
        <v>925.88699999999994</v>
      </c>
      <c r="F178" s="106">
        <f t="shared" si="202"/>
        <v>44156</v>
      </c>
      <c r="G178" s="107">
        <f t="shared" si="181"/>
        <v>3.2773938795656488E-2</v>
      </c>
      <c r="H178" s="108">
        <f t="shared" si="195"/>
        <v>44216</v>
      </c>
      <c r="I178" s="108">
        <f t="shared" si="182"/>
        <v>44216</v>
      </c>
      <c r="J178" s="109">
        <f t="shared" si="190"/>
        <v>20</v>
      </c>
      <c r="K178" s="109">
        <f t="shared" si="209"/>
        <v>8</v>
      </c>
      <c r="L178" s="8">
        <f t="shared" si="191"/>
        <v>1.01298288</v>
      </c>
      <c r="M178" s="110">
        <f t="shared" si="204"/>
        <v>1.0323141899999999</v>
      </c>
      <c r="N178" s="110">
        <f t="shared" si="199"/>
        <v>1.1420276590036309</v>
      </c>
      <c r="O178" s="103">
        <f t="shared" si="203"/>
        <v>1.1568544599999999</v>
      </c>
      <c r="P178" s="103">
        <f t="shared" si="183"/>
        <v>1032.01128275</v>
      </c>
      <c r="Q178" s="11">
        <f t="shared" si="198"/>
        <v>0</v>
      </c>
      <c r="R178" s="30">
        <f t="shared" si="192"/>
        <v>0</v>
      </c>
      <c r="S178" s="103">
        <f t="shared" si="184"/>
        <v>0</v>
      </c>
      <c r="T178" s="113">
        <f t="shared" si="193"/>
        <v>8.5000000000000006E-2</v>
      </c>
      <c r="U178" s="111">
        <f t="shared" si="200"/>
        <v>8</v>
      </c>
      <c r="V178" s="111">
        <v>252</v>
      </c>
      <c r="W178" s="110">
        <f t="shared" si="185"/>
        <v>1.0025931969999999</v>
      </c>
      <c r="X178" s="103">
        <f t="shared" si="186"/>
        <v>2.6762085600000001</v>
      </c>
      <c r="Y178" s="103">
        <f t="shared" si="187"/>
        <v>0</v>
      </c>
      <c r="Z178" s="114" t="str">
        <f t="shared" si="196"/>
        <v>A+J=</v>
      </c>
      <c r="AA178" s="108">
        <f t="shared" si="197"/>
        <v>44216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11"/>
        <v>7</v>
      </c>
      <c r="AH178" s="121">
        <f t="shared" si="210"/>
        <v>44247</v>
      </c>
      <c r="AI178" s="121">
        <f t="shared" si="205"/>
        <v>44246</v>
      </c>
      <c r="AJ178" s="121">
        <f t="shared" si="206"/>
        <v>44249</v>
      </c>
      <c r="AK178" s="121">
        <f t="shared" si="207"/>
        <v>44277</v>
      </c>
      <c r="AL178" s="119">
        <f t="shared" si="208"/>
        <v>20</v>
      </c>
      <c r="AM178" s="121">
        <f t="shared" si="212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88"/>
        <v>44201</v>
      </c>
      <c r="B179" s="103">
        <f t="shared" si="180"/>
        <v>1036.6927421300002</v>
      </c>
      <c r="C179" s="103">
        <f t="shared" si="194"/>
        <v>892.08393833000002</v>
      </c>
      <c r="D179" s="104">
        <f t="shared" si="189"/>
        <v>896.505</v>
      </c>
      <c r="E179" s="105">
        <f t="shared" si="201"/>
        <v>925.88699999999994</v>
      </c>
      <c r="F179" s="106">
        <f t="shared" si="202"/>
        <v>44156</v>
      </c>
      <c r="G179" s="107">
        <f t="shared" si="181"/>
        <v>3.2773938795656488E-2</v>
      </c>
      <c r="H179" s="108">
        <f t="shared" si="195"/>
        <v>44216</v>
      </c>
      <c r="I179" s="108">
        <f t="shared" si="182"/>
        <v>44216</v>
      </c>
      <c r="J179" s="109">
        <f t="shared" si="190"/>
        <v>20</v>
      </c>
      <c r="K179" s="109">
        <f t="shared" si="209"/>
        <v>9</v>
      </c>
      <c r="L179" s="8">
        <f t="shared" si="191"/>
        <v>1.0146175500000001</v>
      </c>
      <c r="M179" s="110">
        <f t="shared" si="204"/>
        <v>1.0323141899999999</v>
      </c>
      <c r="N179" s="110">
        <f t="shared" si="199"/>
        <v>1.1420276590036309</v>
      </c>
      <c r="O179" s="103">
        <f t="shared" si="203"/>
        <v>1.1587213000000001</v>
      </c>
      <c r="P179" s="103">
        <f t="shared" si="183"/>
        <v>1033.6766607300001</v>
      </c>
      <c r="Q179" s="11">
        <f t="shared" si="198"/>
        <v>0</v>
      </c>
      <c r="R179" s="30">
        <f t="shared" si="192"/>
        <v>0</v>
      </c>
      <c r="S179" s="103">
        <f t="shared" si="184"/>
        <v>0</v>
      </c>
      <c r="T179" s="113">
        <f t="shared" si="193"/>
        <v>8.5000000000000006E-2</v>
      </c>
      <c r="U179" s="111">
        <f t="shared" si="200"/>
        <v>9</v>
      </c>
      <c r="V179" s="111">
        <v>252</v>
      </c>
      <c r="W179" s="110">
        <f t="shared" si="185"/>
        <v>1.0029178190000001</v>
      </c>
      <c r="X179" s="103">
        <f t="shared" si="186"/>
        <v>3.0160814</v>
      </c>
      <c r="Y179" s="103">
        <f t="shared" si="187"/>
        <v>0</v>
      </c>
      <c r="Z179" s="114" t="str">
        <f t="shared" si="196"/>
        <v>A+J=</v>
      </c>
      <c r="AA179" s="108">
        <f t="shared" si="197"/>
        <v>44216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11"/>
        <v>8</v>
      </c>
      <c r="AH179" s="121">
        <f t="shared" si="210"/>
        <v>44275</v>
      </c>
      <c r="AI179" s="121">
        <f t="shared" si="205"/>
        <v>44274</v>
      </c>
      <c r="AJ179" s="121">
        <f t="shared" si="206"/>
        <v>44277</v>
      </c>
      <c r="AK179" s="121">
        <f t="shared" si="207"/>
        <v>44306</v>
      </c>
      <c r="AL179" s="119">
        <f t="shared" si="208"/>
        <v>20</v>
      </c>
      <c r="AM179" s="121">
        <f t="shared" si="212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88"/>
        <v>44202</v>
      </c>
      <c r="B180" s="103">
        <f t="shared" si="180"/>
        <v>1038.70186885</v>
      </c>
      <c r="C180" s="103">
        <f t="shared" si="194"/>
        <v>892.08393833000002</v>
      </c>
      <c r="D180" s="104">
        <f t="shared" si="189"/>
        <v>896.505</v>
      </c>
      <c r="E180" s="105">
        <f t="shared" si="201"/>
        <v>925.88699999999994</v>
      </c>
      <c r="F180" s="106">
        <f t="shared" si="202"/>
        <v>44156</v>
      </c>
      <c r="G180" s="107">
        <f t="shared" si="181"/>
        <v>3.2773938795656488E-2</v>
      </c>
      <c r="H180" s="108">
        <f t="shared" si="195"/>
        <v>44216</v>
      </c>
      <c r="I180" s="108">
        <f t="shared" si="182"/>
        <v>44216</v>
      </c>
      <c r="J180" s="109">
        <f t="shared" si="190"/>
        <v>20</v>
      </c>
      <c r="K180" s="109">
        <f t="shared" si="209"/>
        <v>10</v>
      </c>
      <c r="L180" s="8">
        <f t="shared" si="191"/>
        <v>1.0162548499999999</v>
      </c>
      <c r="M180" s="110">
        <f t="shared" si="204"/>
        <v>1.0323141899999999</v>
      </c>
      <c r="N180" s="110">
        <f t="shared" si="199"/>
        <v>1.1420276590036309</v>
      </c>
      <c r="O180" s="103">
        <f t="shared" si="203"/>
        <v>1.16059114</v>
      </c>
      <c r="P180" s="103">
        <f t="shared" si="183"/>
        <v>1035.3447149599999</v>
      </c>
      <c r="Q180" s="11">
        <f t="shared" si="198"/>
        <v>0</v>
      </c>
      <c r="R180" s="30">
        <f t="shared" si="192"/>
        <v>0</v>
      </c>
      <c r="S180" s="103">
        <f t="shared" si="184"/>
        <v>0</v>
      </c>
      <c r="T180" s="113">
        <f t="shared" si="193"/>
        <v>8.5000000000000006E-2</v>
      </c>
      <c r="U180" s="111">
        <f t="shared" si="200"/>
        <v>10</v>
      </c>
      <c r="V180" s="111">
        <v>252</v>
      </c>
      <c r="W180" s="110">
        <f t="shared" si="185"/>
        <v>1.0032425469999999</v>
      </c>
      <c r="X180" s="103">
        <f t="shared" si="186"/>
        <v>3.3571538900000002</v>
      </c>
      <c r="Y180" s="103">
        <f t="shared" si="187"/>
        <v>0</v>
      </c>
      <c r="Z180" s="114" t="str">
        <f t="shared" si="196"/>
        <v>A+J=</v>
      </c>
      <c r="AA180" s="108">
        <f t="shared" si="197"/>
        <v>44216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11"/>
        <v>9</v>
      </c>
      <c r="AH180" s="121">
        <f t="shared" si="210"/>
        <v>44306</v>
      </c>
      <c r="AI180" s="121">
        <f t="shared" si="205"/>
        <v>44305</v>
      </c>
      <c r="AJ180" s="121">
        <f t="shared" si="206"/>
        <v>44306</v>
      </c>
      <c r="AK180" s="121">
        <f t="shared" si="207"/>
        <v>44336</v>
      </c>
      <c r="AL180" s="119">
        <f t="shared" si="208"/>
        <v>21</v>
      </c>
      <c r="AM180" s="121">
        <f t="shared" si="212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88"/>
        <v>44203</v>
      </c>
      <c r="B181" s="103">
        <f t="shared" si="180"/>
        <v>1040.71489941</v>
      </c>
      <c r="C181" s="103">
        <f t="shared" si="194"/>
        <v>892.08393833000002</v>
      </c>
      <c r="D181" s="104">
        <f t="shared" si="189"/>
        <v>896.505</v>
      </c>
      <c r="E181" s="105">
        <f t="shared" si="201"/>
        <v>925.88699999999994</v>
      </c>
      <c r="F181" s="106">
        <f t="shared" si="202"/>
        <v>44156</v>
      </c>
      <c r="G181" s="107">
        <f t="shared" si="181"/>
        <v>3.2773938795656488E-2</v>
      </c>
      <c r="H181" s="108">
        <f t="shared" si="195"/>
        <v>44216</v>
      </c>
      <c r="I181" s="108">
        <f t="shared" si="182"/>
        <v>44216</v>
      </c>
      <c r="J181" s="109">
        <f t="shared" si="190"/>
        <v>20</v>
      </c>
      <c r="K181" s="109">
        <f t="shared" si="209"/>
        <v>11</v>
      </c>
      <c r="L181" s="8">
        <f t="shared" si="191"/>
        <v>1.0178948000000001</v>
      </c>
      <c r="M181" s="110">
        <f t="shared" si="204"/>
        <v>1.0323141899999999</v>
      </c>
      <c r="N181" s="110">
        <f t="shared" si="199"/>
        <v>1.1420276590036309</v>
      </c>
      <c r="O181" s="103">
        <f t="shared" si="203"/>
        <v>1.1624640100000001</v>
      </c>
      <c r="P181" s="103">
        <f t="shared" si="183"/>
        <v>1037.0154722</v>
      </c>
      <c r="Q181" s="11">
        <f t="shared" si="198"/>
        <v>0</v>
      </c>
      <c r="R181" s="30">
        <f t="shared" si="192"/>
        <v>0</v>
      </c>
      <c r="S181" s="103">
        <f t="shared" si="184"/>
        <v>0</v>
      </c>
      <c r="T181" s="113">
        <f t="shared" si="193"/>
        <v>8.5000000000000006E-2</v>
      </c>
      <c r="U181" s="111">
        <f t="shared" si="200"/>
        <v>11</v>
      </c>
      <c r="V181" s="111">
        <v>252</v>
      </c>
      <c r="W181" s="110">
        <f t="shared" si="185"/>
        <v>1.0035673789999999</v>
      </c>
      <c r="X181" s="103">
        <f t="shared" si="186"/>
        <v>3.6994272100000001</v>
      </c>
      <c r="Y181" s="103">
        <f t="shared" si="187"/>
        <v>0</v>
      </c>
      <c r="Z181" s="114" t="str">
        <f t="shared" si="196"/>
        <v>A+J=</v>
      </c>
      <c r="AA181" s="108">
        <f t="shared" si="197"/>
        <v>44216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11"/>
        <v>10</v>
      </c>
      <c r="AH181" s="121">
        <f t="shared" si="210"/>
        <v>44336</v>
      </c>
      <c r="AI181" s="121">
        <f t="shared" si="205"/>
        <v>44335</v>
      </c>
      <c r="AJ181" s="121">
        <f t="shared" si="206"/>
        <v>44336</v>
      </c>
      <c r="AK181" s="121">
        <f t="shared" si="207"/>
        <v>44368</v>
      </c>
      <c r="AL181" s="119">
        <f t="shared" si="208"/>
        <v>21</v>
      </c>
      <c r="AM181" s="121">
        <f t="shared" si="212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88"/>
        <v>44204</v>
      </c>
      <c r="B182" s="103">
        <f t="shared" si="180"/>
        <v>1042.7318390399998</v>
      </c>
      <c r="C182" s="103">
        <f t="shared" si="194"/>
        <v>892.08393833000002</v>
      </c>
      <c r="D182" s="104">
        <f t="shared" si="189"/>
        <v>896.505</v>
      </c>
      <c r="E182" s="105">
        <f t="shared" si="201"/>
        <v>925.88699999999994</v>
      </c>
      <c r="F182" s="106">
        <f t="shared" si="202"/>
        <v>44156</v>
      </c>
      <c r="G182" s="107">
        <f t="shared" si="181"/>
        <v>3.2773938795656488E-2</v>
      </c>
      <c r="H182" s="108">
        <f t="shared" si="195"/>
        <v>44216</v>
      </c>
      <c r="I182" s="108">
        <f t="shared" si="182"/>
        <v>44216</v>
      </c>
      <c r="J182" s="109">
        <f t="shared" si="190"/>
        <v>20</v>
      </c>
      <c r="K182" s="109">
        <f t="shared" si="209"/>
        <v>12</v>
      </c>
      <c r="L182" s="8">
        <f t="shared" si="191"/>
        <v>1.0195373999999999</v>
      </c>
      <c r="M182" s="110">
        <f t="shared" si="204"/>
        <v>1.0323141899999999</v>
      </c>
      <c r="N182" s="110">
        <f t="shared" si="199"/>
        <v>1.1420276590036309</v>
      </c>
      <c r="O182" s="103">
        <f t="shared" si="203"/>
        <v>1.16433991</v>
      </c>
      <c r="P182" s="103">
        <f t="shared" si="183"/>
        <v>1038.6889324599999</v>
      </c>
      <c r="Q182" s="11">
        <f t="shared" si="198"/>
        <v>0</v>
      </c>
      <c r="R182" s="30">
        <f t="shared" si="192"/>
        <v>0</v>
      </c>
      <c r="S182" s="103">
        <f t="shared" si="184"/>
        <v>0</v>
      </c>
      <c r="T182" s="113">
        <f t="shared" si="193"/>
        <v>8.5000000000000006E-2</v>
      </c>
      <c r="U182" s="111">
        <f t="shared" si="200"/>
        <v>12</v>
      </c>
      <c r="V182" s="111">
        <v>252</v>
      </c>
      <c r="W182" s="110">
        <f t="shared" si="185"/>
        <v>1.003892317</v>
      </c>
      <c r="X182" s="103">
        <f t="shared" si="186"/>
        <v>4.0429065800000004</v>
      </c>
      <c r="Y182" s="103">
        <f t="shared" si="187"/>
        <v>0</v>
      </c>
      <c r="Z182" s="114" t="str">
        <f t="shared" si="196"/>
        <v>A+J=</v>
      </c>
      <c r="AA182" s="108">
        <f t="shared" si="197"/>
        <v>44216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11"/>
        <v>11</v>
      </c>
      <c r="AH182" s="121">
        <f t="shared" si="210"/>
        <v>44367</v>
      </c>
      <c r="AI182" s="121">
        <f t="shared" si="205"/>
        <v>44365</v>
      </c>
      <c r="AJ182" s="121">
        <f t="shared" si="206"/>
        <v>44368</v>
      </c>
      <c r="AK182" s="121">
        <f t="shared" si="207"/>
        <v>44397</v>
      </c>
      <c r="AL182" s="119">
        <f t="shared" si="208"/>
        <v>21</v>
      </c>
      <c r="AM182" s="121">
        <f t="shared" si="212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88"/>
        <v>44205</v>
      </c>
      <c r="B183" s="103">
        <f t="shared" si="180"/>
        <v>1044.7526619499999</v>
      </c>
      <c r="C183" s="103">
        <f t="shared" si="194"/>
        <v>892.08393833000002</v>
      </c>
      <c r="D183" s="104">
        <f t="shared" si="189"/>
        <v>896.505</v>
      </c>
      <c r="E183" s="105">
        <f t="shared" si="201"/>
        <v>925.88699999999994</v>
      </c>
      <c r="F183" s="106">
        <f t="shared" si="202"/>
        <v>44156</v>
      </c>
      <c r="G183" s="107">
        <f t="shared" si="181"/>
        <v>3.2773938795656488E-2</v>
      </c>
      <c r="H183" s="108">
        <f t="shared" si="195"/>
        <v>44216</v>
      </c>
      <c r="I183" s="108">
        <f t="shared" si="182"/>
        <v>44216</v>
      </c>
      <c r="J183" s="109">
        <f t="shared" si="190"/>
        <v>20</v>
      </c>
      <c r="K183" s="109">
        <f t="shared" si="209"/>
        <v>13</v>
      </c>
      <c r="L183" s="8">
        <f t="shared" si="191"/>
        <v>1.0211826399999999</v>
      </c>
      <c r="M183" s="110">
        <f t="shared" si="204"/>
        <v>1.0323141899999999</v>
      </c>
      <c r="N183" s="110">
        <f t="shared" si="199"/>
        <v>1.1420276590036309</v>
      </c>
      <c r="O183" s="103">
        <f t="shared" si="203"/>
        <v>1.1662188099999999</v>
      </c>
      <c r="P183" s="103">
        <f t="shared" si="183"/>
        <v>1040.36506897</v>
      </c>
      <c r="Q183" s="11">
        <f t="shared" si="198"/>
        <v>0</v>
      </c>
      <c r="R183" s="30">
        <f t="shared" si="192"/>
        <v>0</v>
      </c>
      <c r="S183" s="103">
        <f t="shared" si="184"/>
        <v>0</v>
      </c>
      <c r="T183" s="113">
        <f t="shared" si="193"/>
        <v>8.5000000000000006E-2</v>
      </c>
      <c r="U183" s="111">
        <f t="shared" si="200"/>
        <v>13</v>
      </c>
      <c r="V183" s="111">
        <v>252</v>
      </c>
      <c r="W183" s="110">
        <f t="shared" si="185"/>
        <v>1.0042173590000001</v>
      </c>
      <c r="X183" s="103">
        <f t="shared" si="186"/>
        <v>4.38759298</v>
      </c>
      <c r="Y183" s="103">
        <f t="shared" si="187"/>
        <v>0</v>
      </c>
      <c r="Z183" s="114" t="str">
        <f t="shared" si="196"/>
        <v>A+J=</v>
      </c>
      <c r="AA183" s="108">
        <f t="shared" si="197"/>
        <v>44216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11"/>
        <v>12</v>
      </c>
      <c r="AH183" s="121">
        <f t="shared" si="210"/>
        <v>44397</v>
      </c>
      <c r="AI183" s="121">
        <f t="shared" si="205"/>
        <v>44396</v>
      </c>
      <c r="AJ183" s="121">
        <f t="shared" si="206"/>
        <v>44397</v>
      </c>
      <c r="AK183" s="121">
        <f t="shared" si="207"/>
        <v>44428</v>
      </c>
      <c r="AL183" s="119">
        <f t="shared" si="208"/>
        <v>23</v>
      </c>
      <c r="AM183" s="121">
        <f t="shared" si="212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88"/>
        <v>44206</v>
      </c>
      <c r="B184" s="103">
        <f t="shared" si="180"/>
        <v>1044.7526619499999</v>
      </c>
      <c r="C184" s="103">
        <f t="shared" si="194"/>
        <v>892.08393833000002</v>
      </c>
      <c r="D184" s="104">
        <f t="shared" si="189"/>
        <v>896.505</v>
      </c>
      <c r="E184" s="105">
        <f t="shared" si="201"/>
        <v>925.88699999999994</v>
      </c>
      <c r="F184" s="106">
        <f t="shared" si="202"/>
        <v>44156</v>
      </c>
      <c r="G184" s="107">
        <f t="shared" si="181"/>
        <v>3.2773938795656488E-2</v>
      </c>
      <c r="H184" s="108">
        <f t="shared" si="195"/>
        <v>44216</v>
      </c>
      <c r="I184" s="108">
        <f t="shared" si="182"/>
        <v>44216</v>
      </c>
      <c r="J184" s="109">
        <f t="shared" si="190"/>
        <v>20</v>
      </c>
      <c r="K184" s="109">
        <f t="shared" si="209"/>
        <v>13</v>
      </c>
      <c r="L184" s="8">
        <f t="shared" si="191"/>
        <v>1.0211826399999999</v>
      </c>
      <c r="M184" s="110">
        <f t="shared" si="204"/>
        <v>1.0323141899999999</v>
      </c>
      <c r="N184" s="110">
        <f t="shared" si="199"/>
        <v>1.1420276590036309</v>
      </c>
      <c r="O184" s="103">
        <f t="shared" si="203"/>
        <v>1.1662188099999999</v>
      </c>
      <c r="P184" s="103">
        <f t="shared" si="183"/>
        <v>1040.36506897</v>
      </c>
      <c r="Q184" s="11">
        <f t="shared" si="198"/>
        <v>0</v>
      </c>
      <c r="R184" s="30">
        <f t="shared" si="192"/>
        <v>0</v>
      </c>
      <c r="S184" s="103">
        <f t="shared" si="184"/>
        <v>0</v>
      </c>
      <c r="T184" s="113">
        <f t="shared" si="193"/>
        <v>8.5000000000000006E-2</v>
      </c>
      <c r="U184" s="111">
        <f t="shared" si="200"/>
        <v>13</v>
      </c>
      <c r="V184" s="111">
        <v>252</v>
      </c>
      <c r="W184" s="110">
        <f t="shared" si="185"/>
        <v>1.0042173590000001</v>
      </c>
      <c r="X184" s="103">
        <f t="shared" si="186"/>
        <v>4.38759298</v>
      </c>
      <c r="Y184" s="103">
        <f t="shared" si="187"/>
        <v>0</v>
      </c>
      <c r="Z184" s="114" t="str">
        <f t="shared" si="196"/>
        <v>A+J=</v>
      </c>
      <c r="AA184" s="108">
        <f t="shared" si="197"/>
        <v>44216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11"/>
        <v>13</v>
      </c>
      <c r="AH184" s="121">
        <f t="shared" si="210"/>
        <v>44428</v>
      </c>
      <c r="AI184" s="121">
        <f t="shared" si="205"/>
        <v>44427</v>
      </c>
      <c r="AJ184" s="121">
        <f t="shared" si="206"/>
        <v>44428</v>
      </c>
      <c r="AK184" s="121">
        <f t="shared" si="207"/>
        <v>44459</v>
      </c>
      <c r="AL184" s="119">
        <f t="shared" si="208"/>
        <v>20</v>
      </c>
      <c r="AM184" s="121">
        <f t="shared" si="212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88"/>
        <v>44207</v>
      </c>
      <c r="B185" s="103">
        <f t="shared" si="180"/>
        <v>1044.7526619499999</v>
      </c>
      <c r="C185" s="103">
        <f t="shared" si="194"/>
        <v>892.08393833000002</v>
      </c>
      <c r="D185" s="104">
        <f t="shared" si="189"/>
        <v>896.505</v>
      </c>
      <c r="E185" s="105">
        <f t="shared" si="201"/>
        <v>925.88699999999994</v>
      </c>
      <c r="F185" s="106">
        <f t="shared" si="202"/>
        <v>44156</v>
      </c>
      <c r="G185" s="107">
        <f t="shared" si="181"/>
        <v>3.2773938795656488E-2</v>
      </c>
      <c r="H185" s="108">
        <f t="shared" si="195"/>
        <v>44216</v>
      </c>
      <c r="I185" s="108">
        <f t="shared" si="182"/>
        <v>44216</v>
      </c>
      <c r="J185" s="109">
        <f t="shared" si="190"/>
        <v>20</v>
      </c>
      <c r="K185" s="109">
        <f t="shared" si="209"/>
        <v>13</v>
      </c>
      <c r="L185" s="8">
        <f t="shared" si="191"/>
        <v>1.0211826399999999</v>
      </c>
      <c r="M185" s="110">
        <f t="shared" si="204"/>
        <v>1.0323141899999999</v>
      </c>
      <c r="N185" s="110">
        <f t="shared" si="199"/>
        <v>1.1420276590036309</v>
      </c>
      <c r="O185" s="103">
        <f t="shared" si="203"/>
        <v>1.1662188099999999</v>
      </c>
      <c r="P185" s="103">
        <f t="shared" si="183"/>
        <v>1040.36506897</v>
      </c>
      <c r="Q185" s="11">
        <f t="shared" si="198"/>
        <v>0</v>
      </c>
      <c r="R185" s="30">
        <f t="shared" si="192"/>
        <v>0</v>
      </c>
      <c r="S185" s="103">
        <f t="shared" si="184"/>
        <v>0</v>
      </c>
      <c r="T185" s="113">
        <f t="shared" si="193"/>
        <v>8.5000000000000006E-2</v>
      </c>
      <c r="U185" s="111">
        <f t="shared" si="200"/>
        <v>13</v>
      </c>
      <c r="V185" s="111">
        <v>252</v>
      </c>
      <c r="W185" s="110">
        <f t="shared" si="185"/>
        <v>1.0042173590000001</v>
      </c>
      <c r="X185" s="103">
        <f t="shared" si="186"/>
        <v>4.38759298</v>
      </c>
      <c r="Y185" s="103">
        <f t="shared" si="187"/>
        <v>0</v>
      </c>
      <c r="Z185" s="114" t="str">
        <f t="shared" si="196"/>
        <v>A+J=</v>
      </c>
      <c r="AA185" s="108">
        <f t="shared" si="197"/>
        <v>44216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11"/>
        <v>14</v>
      </c>
      <c r="AH185" s="121">
        <f t="shared" si="210"/>
        <v>44459</v>
      </c>
      <c r="AI185" s="121">
        <f t="shared" si="205"/>
        <v>44456</v>
      </c>
      <c r="AJ185" s="121">
        <f t="shared" si="206"/>
        <v>44459</v>
      </c>
      <c r="AK185" s="121">
        <f t="shared" si="207"/>
        <v>44489</v>
      </c>
      <c r="AL185" s="119">
        <f t="shared" si="208"/>
        <v>21</v>
      </c>
      <c r="AM185" s="121">
        <f t="shared" si="212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88"/>
        <v>44208</v>
      </c>
      <c r="B186" s="103">
        <f t="shared" si="180"/>
        <v>1046.7774192100001</v>
      </c>
      <c r="C186" s="103">
        <f t="shared" si="194"/>
        <v>892.08393833000002</v>
      </c>
      <c r="D186" s="104">
        <f t="shared" si="189"/>
        <v>896.505</v>
      </c>
      <c r="E186" s="105">
        <f t="shared" si="201"/>
        <v>925.88699999999994</v>
      </c>
      <c r="F186" s="106">
        <f t="shared" si="202"/>
        <v>44156</v>
      </c>
      <c r="G186" s="107">
        <f t="shared" si="181"/>
        <v>3.2773938795656488E-2</v>
      </c>
      <c r="H186" s="108">
        <f t="shared" si="195"/>
        <v>44216</v>
      </c>
      <c r="I186" s="108">
        <f t="shared" si="182"/>
        <v>44216</v>
      </c>
      <c r="J186" s="109">
        <f t="shared" si="190"/>
        <v>20</v>
      </c>
      <c r="K186" s="109">
        <f t="shared" si="209"/>
        <v>14</v>
      </c>
      <c r="L186" s="8">
        <f t="shared" si="191"/>
        <v>1.02283054</v>
      </c>
      <c r="M186" s="110">
        <f t="shared" si="204"/>
        <v>1.0323141899999999</v>
      </c>
      <c r="N186" s="110">
        <f t="shared" si="199"/>
        <v>1.1420276590036309</v>
      </c>
      <c r="O186" s="103">
        <f t="shared" si="203"/>
        <v>1.16810076</v>
      </c>
      <c r="P186" s="103">
        <f t="shared" si="183"/>
        <v>1042.0439263400001</v>
      </c>
      <c r="Q186" s="11">
        <f t="shared" si="198"/>
        <v>0</v>
      </c>
      <c r="R186" s="30">
        <f t="shared" si="192"/>
        <v>0</v>
      </c>
      <c r="S186" s="103">
        <f t="shared" si="184"/>
        <v>0</v>
      </c>
      <c r="T186" s="113">
        <f t="shared" si="193"/>
        <v>8.5000000000000006E-2</v>
      </c>
      <c r="U186" s="111">
        <f t="shared" si="200"/>
        <v>14</v>
      </c>
      <c r="V186" s="111">
        <v>252</v>
      </c>
      <c r="W186" s="110">
        <f t="shared" si="185"/>
        <v>1.0045425079999999</v>
      </c>
      <c r="X186" s="103">
        <f t="shared" si="186"/>
        <v>4.7334928700000001</v>
      </c>
      <c r="Y186" s="103">
        <f t="shared" si="187"/>
        <v>0</v>
      </c>
      <c r="Z186" s="114" t="str">
        <f t="shared" si="196"/>
        <v>A+J=</v>
      </c>
      <c r="AA186" s="108">
        <f t="shared" si="197"/>
        <v>44216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11"/>
        <v>15</v>
      </c>
      <c r="AH186" s="121">
        <f t="shared" ref="AH186:AH249" si="213">EDATE(AH185,1)</f>
        <v>44489</v>
      </c>
      <c r="AI186" s="121">
        <f t="shared" si="205"/>
        <v>44488</v>
      </c>
      <c r="AJ186" s="121">
        <f t="shared" si="206"/>
        <v>44489</v>
      </c>
      <c r="AK186" s="121">
        <f t="shared" ref="AK186:AK249" si="214">AJ187</f>
        <v>44522</v>
      </c>
      <c r="AL186" s="119">
        <f t="shared" si="208"/>
        <v>21</v>
      </c>
      <c r="AM186" s="121">
        <f t="shared" si="212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88"/>
        <v>44209</v>
      </c>
      <c r="B187" s="103">
        <f t="shared" si="180"/>
        <v>1048.8061018999999</v>
      </c>
      <c r="C187" s="103">
        <f t="shared" si="194"/>
        <v>892.08393833000002</v>
      </c>
      <c r="D187" s="104">
        <f t="shared" si="189"/>
        <v>896.505</v>
      </c>
      <c r="E187" s="105">
        <f t="shared" si="201"/>
        <v>925.88699999999994</v>
      </c>
      <c r="F187" s="106">
        <f t="shared" si="202"/>
        <v>44156</v>
      </c>
      <c r="G187" s="107">
        <f t="shared" si="181"/>
        <v>3.2773938795656488E-2</v>
      </c>
      <c r="H187" s="108">
        <f t="shared" si="195"/>
        <v>44216</v>
      </c>
      <c r="I187" s="108">
        <f t="shared" si="182"/>
        <v>44216</v>
      </c>
      <c r="J187" s="109">
        <f t="shared" si="190"/>
        <v>20</v>
      </c>
      <c r="K187" s="109">
        <f t="shared" si="209"/>
        <v>15</v>
      </c>
      <c r="L187" s="8">
        <f t="shared" si="191"/>
        <v>1.0244811</v>
      </c>
      <c r="M187" s="110">
        <f t="shared" si="204"/>
        <v>1.0323141899999999</v>
      </c>
      <c r="N187" s="110">
        <f t="shared" si="199"/>
        <v>1.1420276590036309</v>
      </c>
      <c r="O187" s="103">
        <f t="shared" si="203"/>
        <v>1.1699857499999999</v>
      </c>
      <c r="P187" s="103">
        <f t="shared" si="183"/>
        <v>1043.72549564</v>
      </c>
      <c r="Q187" s="11">
        <f t="shared" si="198"/>
        <v>0</v>
      </c>
      <c r="R187" s="30">
        <f t="shared" si="192"/>
        <v>0</v>
      </c>
      <c r="S187" s="103">
        <f t="shared" si="184"/>
        <v>0</v>
      </c>
      <c r="T187" s="113">
        <f t="shared" si="193"/>
        <v>8.5000000000000006E-2</v>
      </c>
      <c r="U187" s="111">
        <f t="shared" si="200"/>
        <v>15</v>
      </c>
      <c r="V187" s="111">
        <v>252</v>
      </c>
      <c r="W187" s="110">
        <f t="shared" si="185"/>
        <v>1.0048677610000001</v>
      </c>
      <c r="X187" s="103">
        <f t="shared" si="186"/>
        <v>5.0806062599999997</v>
      </c>
      <c r="Y187" s="103">
        <f t="shared" si="187"/>
        <v>0</v>
      </c>
      <c r="Z187" s="114" t="str">
        <f t="shared" si="196"/>
        <v>A+J=</v>
      </c>
      <c r="AA187" s="108">
        <f t="shared" si="197"/>
        <v>44216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11"/>
        <v>16</v>
      </c>
      <c r="AH187" s="121">
        <f t="shared" si="213"/>
        <v>44520</v>
      </c>
      <c r="AI187" s="121">
        <f t="shared" si="205"/>
        <v>44519</v>
      </c>
      <c r="AJ187" s="121">
        <f t="shared" si="206"/>
        <v>44522</v>
      </c>
      <c r="AK187" s="121">
        <f t="shared" si="214"/>
        <v>44550</v>
      </c>
      <c r="AL187" s="119">
        <f t="shared" si="208"/>
        <v>20</v>
      </c>
      <c r="AM187" s="121">
        <f t="shared" si="212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88"/>
        <v>44210</v>
      </c>
      <c r="B188" s="103">
        <f t="shared" si="180"/>
        <v>1050.8387052799999</v>
      </c>
      <c r="C188" s="103">
        <f t="shared" si="194"/>
        <v>892.08393833000002</v>
      </c>
      <c r="D188" s="104">
        <f t="shared" si="189"/>
        <v>896.505</v>
      </c>
      <c r="E188" s="105">
        <f t="shared" si="201"/>
        <v>925.88699999999994</v>
      </c>
      <c r="F188" s="106">
        <f t="shared" si="202"/>
        <v>44156</v>
      </c>
      <c r="G188" s="107">
        <f t="shared" si="181"/>
        <v>3.2773938795656488E-2</v>
      </c>
      <c r="H188" s="108">
        <f t="shared" si="195"/>
        <v>44216</v>
      </c>
      <c r="I188" s="108">
        <f t="shared" si="182"/>
        <v>44216</v>
      </c>
      <c r="J188" s="109">
        <f t="shared" si="190"/>
        <v>20</v>
      </c>
      <c r="K188" s="109">
        <f t="shared" si="209"/>
        <v>16</v>
      </c>
      <c r="L188" s="8">
        <f t="shared" si="191"/>
        <v>1.0261343199999999</v>
      </c>
      <c r="M188" s="110">
        <f t="shared" si="204"/>
        <v>1.0323141899999999</v>
      </c>
      <c r="N188" s="110">
        <f t="shared" si="199"/>
        <v>1.1420276590036309</v>
      </c>
      <c r="O188" s="103">
        <f t="shared" si="203"/>
        <v>1.1718737699999999</v>
      </c>
      <c r="P188" s="103">
        <f t="shared" si="183"/>
        <v>1045.40976796</v>
      </c>
      <c r="Q188" s="11">
        <f t="shared" si="198"/>
        <v>0</v>
      </c>
      <c r="R188" s="30">
        <f t="shared" si="192"/>
        <v>0</v>
      </c>
      <c r="S188" s="103">
        <f t="shared" si="184"/>
        <v>0</v>
      </c>
      <c r="T188" s="113">
        <f t="shared" si="193"/>
        <v>8.5000000000000006E-2</v>
      </c>
      <c r="U188" s="111">
        <f t="shared" si="200"/>
        <v>16</v>
      </c>
      <c r="V188" s="111">
        <v>252</v>
      </c>
      <c r="W188" s="110">
        <f t="shared" si="185"/>
        <v>1.0051931190000001</v>
      </c>
      <c r="X188" s="103">
        <f t="shared" si="186"/>
        <v>5.4289373200000002</v>
      </c>
      <c r="Y188" s="103">
        <f t="shared" si="187"/>
        <v>0</v>
      </c>
      <c r="Z188" s="114" t="str">
        <f t="shared" si="196"/>
        <v>A+J=</v>
      </c>
      <c r="AA188" s="108">
        <f t="shared" si="197"/>
        <v>44216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11"/>
        <v>17</v>
      </c>
      <c r="AH188" s="121">
        <f t="shared" si="213"/>
        <v>44550</v>
      </c>
      <c r="AI188" s="121">
        <f t="shared" si="205"/>
        <v>44547</v>
      </c>
      <c r="AJ188" s="121">
        <f t="shared" si="206"/>
        <v>44550</v>
      </c>
      <c r="AK188" s="121">
        <f t="shared" si="214"/>
        <v>44581</v>
      </c>
      <c r="AL188" s="119">
        <f t="shared" si="208"/>
        <v>23</v>
      </c>
      <c r="AM188" s="121">
        <f t="shared" si="212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88"/>
        <v>44211</v>
      </c>
      <c r="B189" s="103">
        <f t="shared" si="180"/>
        <v>1052.8752515199999</v>
      </c>
      <c r="C189" s="103">
        <f t="shared" si="194"/>
        <v>892.08393833000002</v>
      </c>
      <c r="D189" s="104">
        <f t="shared" si="189"/>
        <v>896.505</v>
      </c>
      <c r="E189" s="105">
        <f t="shared" si="201"/>
        <v>925.88699999999994</v>
      </c>
      <c r="F189" s="106">
        <f t="shared" si="202"/>
        <v>44156</v>
      </c>
      <c r="G189" s="107">
        <f t="shared" si="181"/>
        <v>3.2773938795656488E-2</v>
      </c>
      <c r="H189" s="108">
        <f t="shared" si="195"/>
        <v>44216</v>
      </c>
      <c r="I189" s="108">
        <f t="shared" si="182"/>
        <v>44216</v>
      </c>
      <c r="J189" s="109">
        <f t="shared" si="190"/>
        <v>20</v>
      </c>
      <c r="K189" s="109">
        <f t="shared" si="209"/>
        <v>17</v>
      </c>
      <c r="L189" s="8">
        <f t="shared" si="191"/>
        <v>1.02779021</v>
      </c>
      <c r="M189" s="110">
        <f t="shared" si="204"/>
        <v>1.0323141899999999</v>
      </c>
      <c r="N189" s="110">
        <f t="shared" si="199"/>
        <v>1.1420276590036309</v>
      </c>
      <c r="O189" s="103">
        <f t="shared" si="203"/>
        <v>1.17376484</v>
      </c>
      <c r="P189" s="103">
        <f t="shared" si="183"/>
        <v>1047.0967611399999</v>
      </c>
      <c r="Q189" s="11">
        <f t="shared" si="198"/>
        <v>0</v>
      </c>
      <c r="R189" s="30">
        <f t="shared" si="192"/>
        <v>0</v>
      </c>
      <c r="S189" s="103">
        <f t="shared" si="184"/>
        <v>0</v>
      </c>
      <c r="T189" s="113">
        <f t="shared" si="193"/>
        <v>8.5000000000000006E-2</v>
      </c>
      <c r="U189" s="111">
        <f t="shared" si="200"/>
        <v>17</v>
      </c>
      <c r="V189" s="111">
        <v>252</v>
      </c>
      <c r="W189" s="110">
        <f t="shared" si="185"/>
        <v>1.005518583</v>
      </c>
      <c r="X189" s="103">
        <f t="shared" si="186"/>
        <v>5.77849038</v>
      </c>
      <c r="Y189" s="103">
        <f t="shared" si="187"/>
        <v>0</v>
      </c>
      <c r="Z189" s="114" t="str">
        <f t="shared" si="196"/>
        <v>A+J=</v>
      </c>
      <c r="AA189" s="108">
        <f t="shared" si="197"/>
        <v>44216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11"/>
        <v>18</v>
      </c>
      <c r="AH189" s="121">
        <f t="shared" si="213"/>
        <v>44581</v>
      </c>
      <c r="AI189" s="121">
        <f t="shared" si="205"/>
        <v>44580</v>
      </c>
      <c r="AJ189" s="121">
        <f t="shared" si="206"/>
        <v>44581</v>
      </c>
      <c r="AK189" s="121">
        <f t="shared" si="214"/>
        <v>44613</v>
      </c>
      <c r="AL189" s="119">
        <f t="shared" si="208"/>
        <v>22</v>
      </c>
      <c r="AM189" s="121">
        <f t="shared" si="212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88"/>
        <v>44212</v>
      </c>
      <c r="B190" s="103">
        <f t="shared" si="180"/>
        <v>1054.91576173</v>
      </c>
      <c r="C190" s="103">
        <f t="shared" si="194"/>
        <v>892.08393833000002</v>
      </c>
      <c r="D190" s="104">
        <f t="shared" si="189"/>
        <v>896.505</v>
      </c>
      <c r="E190" s="105">
        <f t="shared" si="201"/>
        <v>925.88699999999994</v>
      </c>
      <c r="F190" s="106">
        <f t="shared" si="202"/>
        <v>44156</v>
      </c>
      <c r="G190" s="107">
        <f t="shared" si="181"/>
        <v>3.2773938795656488E-2</v>
      </c>
      <c r="H190" s="108">
        <f t="shared" si="195"/>
        <v>44216</v>
      </c>
      <c r="I190" s="108">
        <f t="shared" si="182"/>
        <v>44216</v>
      </c>
      <c r="J190" s="109">
        <f t="shared" si="190"/>
        <v>20</v>
      </c>
      <c r="K190" s="109">
        <f t="shared" si="209"/>
        <v>18</v>
      </c>
      <c r="L190" s="8">
        <f t="shared" si="191"/>
        <v>1.0294487800000001</v>
      </c>
      <c r="M190" s="110">
        <f t="shared" si="204"/>
        <v>1.0323141899999999</v>
      </c>
      <c r="N190" s="110">
        <f t="shared" si="199"/>
        <v>1.1420276590036309</v>
      </c>
      <c r="O190" s="103">
        <f t="shared" si="203"/>
        <v>1.1756589799999999</v>
      </c>
      <c r="P190" s="103">
        <f t="shared" si="183"/>
        <v>1048.78649301</v>
      </c>
      <c r="Q190" s="11">
        <f t="shared" si="198"/>
        <v>0</v>
      </c>
      <c r="R190" s="30">
        <f t="shared" si="192"/>
        <v>0</v>
      </c>
      <c r="S190" s="103">
        <f t="shared" si="184"/>
        <v>0</v>
      </c>
      <c r="T190" s="113">
        <f t="shared" si="193"/>
        <v>8.5000000000000006E-2</v>
      </c>
      <c r="U190" s="111">
        <f t="shared" si="200"/>
        <v>18</v>
      </c>
      <c r="V190" s="111">
        <v>252</v>
      </c>
      <c r="W190" s="110">
        <f t="shared" si="185"/>
        <v>1.005844153</v>
      </c>
      <c r="X190" s="103">
        <f t="shared" si="186"/>
        <v>6.1292687199999998</v>
      </c>
      <c r="Y190" s="103">
        <f t="shared" si="187"/>
        <v>0</v>
      </c>
      <c r="Z190" s="114" t="str">
        <f t="shared" si="196"/>
        <v>A+J=</v>
      </c>
      <c r="AA190" s="108">
        <f t="shared" si="197"/>
        <v>44216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11"/>
        <v>19</v>
      </c>
      <c r="AH190" s="121">
        <f t="shared" si="213"/>
        <v>44612</v>
      </c>
      <c r="AI190" s="121">
        <f t="shared" si="205"/>
        <v>44610</v>
      </c>
      <c r="AJ190" s="121">
        <f t="shared" si="206"/>
        <v>44613</v>
      </c>
      <c r="AK190" s="121">
        <f t="shared" si="214"/>
        <v>44641</v>
      </c>
      <c r="AL190" s="119">
        <f t="shared" si="208"/>
        <v>18</v>
      </c>
      <c r="AM190" s="121">
        <f t="shared" si="212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88"/>
        <v>44213</v>
      </c>
      <c r="B191" s="103">
        <f t="shared" si="180"/>
        <v>1054.91576173</v>
      </c>
      <c r="C191" s="103">
        <f t="shared" si="194"/>
        <v>892.08393833000002</v>
      </c>
      <c r="D191" s="104">
        <f t="shared" si="189"/>
        <v>896.505</v>
      </c>
      <c r="E191" s="105">
        <f t="shared" si="201"/>
        <v>925.88699999999994</v>
      </c>
      <c r="F191" s="106">
        <f t="shared" si="202"/>
        <v>44156</v>
      </c>
      <c r="G191" s="107">
        <f t="shared" si="181"/>
        <v>3.2773938795656488E-2</v>
      </c>
      <c r="H191" s="108">
        <f t="shared" si="195"/>
        <v>44216</v>
      </c>
      <c r="I191" s="108">
        <f t="shared" si="182"/>
        <v>44216</v>
      </c>
      <c r="J191" s="109">
        <f t="shared" si="190"/>
        <v>20</v>
      </c>
      <c r="K191" s="109">
        <f t="shared" si="209"/>
        <v>18</v>
      </c>
      <c r="L191" s="8">
        <f t="shared" si="191"/>
        <v>1.0294487800000001</v>
      </c>
      <c r="M191" s="110">
        <f t="shared" si="204"/>
        <v>1.0323141899999999</v>
      </c>
      <c r="N191" s="110">
        <f t="shared" si="199"/>
        <v>1.1420276590036309</v>
      </c>
      <c r="O191" s="103">
        <f t="shared" si="203"/>
        <v>1.1756589799999999</v>
      </c>
      <c r="P191" s="103">
        <f t="shared" si="183"/>
        <v>1048.78649301</v>
      </c>
      <c r="Q191" s="11">
        <f t="shared" si="198"/>
        <v>0</v>
      </c>
      <c r="R191" s="30">
        <f t="shared" si="192"/>
        <v>0</v>
      </c>
      <c r="S191" s="103">
        <f t="shared" si="184"/>
        <v>0</v>
      </c>
      <c r="T191" s="113">
        <f t="shared" si="193"/>
        <v>8.5000000000000006E-2</v>
      </c>
      <c r="U191" s="111">
        <f t="shared" si="200"/>
        <v>18</v>
      </c>
      <c r="V191" s="111">
        <v>252</v>
      </c>
      <c r="W191" s="110">
        <f t="shared" si="185"/>
        <v>1.005844153</v>
      </c>
      <c r="X191" s="103">
        <f t="shared" si="186"/>
        <v>6.1292687199999998</v>
      </c>
      <c r="Y191" s="103">
        <f t="shared" si="187"/>
        <v>0</v>
      </c>
      <c r="Z191" s="114" t="str">
        <f t="shared" si="196"/>
        <v>A+J=</v>
      </c>
      <c r="AA191" s="108">
        <f t="shared" si="197"/>
        <v>44216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11"/>
        <v>20</v>
      </c>
      <c r="AH191" s="121">
        <f t="shared" si="213"/>
        <v>44640</v>
      </c>
      <c r="AI191" s="121">
        <f t="shared" si="205"/>
        <v>44638</v>
      </c>
      <c r="AJ191" s="121">
        <f t="shared" si="206"/>
        <v>44641</v>
      </c>
      <c r="AK191" s="121">
        <f t="shared" si="214"/>
        <v>44671</v>
      </c>
      <c r="AL191" s="119">
        <f t="shared" si="208"/>
        <v>21</v>
      </c>
      <c r="AM191" s="121">
        <f t="shared" si="212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88"/>
        <v>44214</v>
      </c>
      <c r="B192" s="103">
        <f t="shared" si="180"/>
        <v>1054.91576173</v>
      </c>
      <c r="C192" s="103">
        <f t="shared" si="194"/>
        <v>892.08393833000002</v>
      </c>
      <c r="D192" s="104">
        <f t="shared" si="189"/>
        <v>896.505</v>
      </c>
      <c r="E192" s="105">
        <f t="shared" si="201"/>
        <v>925.88699999999994</v>
      </c>
      <c r="F192" s="106">
        <f t="shared" si="202"/>
        <v>44156</v>
      </c>
      <c r="G192" s="107">
        <f t="shared" si="181"/>
        <v>3.2773938795656488E-2</v>
      </c>
      <c r="H192" s="108">
        <f t="shared" si="195"/>
        <v>44216</v>
      </c>
      <c r="I192" s="108">
        <f t="shared" si="182"/>
        <v>44216</v>
      </c>
      <c r="J192" s="109">
        <f t="shared" si="190"/>
        <v>20</v>
      </c>
      <c r="K192" s="109">
        <f t="shared" si="209"/>
        <v>18</v>
      </c>
      <c r="L192" s="8">
        <f t="shared" si="191"/>
        <v>1.0294487800000001</v>
      </c>
      <c r="M192" s="110">
        <f t="shared" si="204"/>
        <v>1.0323141899999999</v>
      </c>
      <c r="N192" s="110">
        <f t="shared" si="199"/>
        <v>1.1420276590036309</v>
      </c>
      <c r="O192" s="103">
        <f t="shared" si="203"/>
        <v>1.1756589799999999</v>
      </c>
      <c r="P192" s="103">
        <f t="shared" si="183"/>
        <v>1048.78649301</v>
      </c>
      <c r="Q192" s="11">
        <f t="shared" si="198"/>
        <v>0</v>
      </c>
      <c r="R192" s="30">
        <f t="shared" si="192"/>
        <v>0</v>
      </c>
      <c r="S192" s="103">
        <f t="shared" si="184"/>
        <v>0</v>
      </c>
      <c r="T192" s="113">
        <f t="shared" si="193"/>
        <v>8.5000000000000006E-2</v>
      </c>
      <c r="U192" s="111">
        <f t="shared" si="200"/>
        <v>18</v>
      </c>
      <c r="V192" s="111">
        <v>252</v>
      </c>
      <c r="W192" s="110">
        <f t="shared" si="185"/>
        <v>1.005844153</v>
      </c>
      <c r="X192" s="103">
        <f t="shared" si="186"/>
        <v>6.1292687199999998</v>
      </c>
      <c r="Y192" s="103">
        <f t="shared" si="187"/>
        <v>0</v>
      </c>
      <c r="Z192" s="114" t="str">
        <f t="shared" si="196"/>
        <v>A+J=</v>
      </c>
      <c r="AA192" s="108">
        <f t="shared" si="197"/>
        <v>44216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11"/>
        <v>21</v>
      </c>
      <c r="AH192" s="121">
        <f t="shared" si="213"/>
        <v>44671</v>
      </c>
      <c r="AI192" s="121">
        <f t="shared" si="205"/>
        <v>44670</v>
      </c>
      <c r="AJ192" s="121">
        <f t="shared" si="206"/>
        <v>44671</v>
      </c>
      <c r="AK192" s="121">
        <f t="shared" si="214"/>
        <v>44701</v>
      </c>
      <c r="AL192" s="119">
        <f t="shared" si="208"/>
        <v>21</v>
      </c>
      <c r="AM192" s="121">
        <f t="shared" si="212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88"/>
        <v>44215</v>
      </c>
      <c r="B193" s="103">
        <f t="shared" si="180"/>
        <v>1056.96020114</v>
      </c>
      <c r="C193" s="103">
        <f t="shared" si="194"/>
        <v>892.08393833000002</v>
      </c>
      <c r="D193" s="104">
        <f t="shared" si="189"/>
        <v>896.505</v>
      </c>
      <c r="E193" s="105">
        <f t="shared" si="201"/>
        <v>925.88699999999994</v>
      </c>
      <c r="F193" s="106">
        <f t="shared" si="202"/>
        <v>44156</v>
      </c>
      <c r="G193" s="107">
        <f t="shared" si="181"/>
        <v>3.2773938795656488E-2</v>
      </c>
      <c r="H193" s="108">
        <f t="shared" si="195"/>
        <v>44216</v>
      </c>
      <c r="I193" s="108">
        <f t="shared" si="182"/>
        <v>44216</v>
      </c>
      <c r="J193" s="109">
        <f t="shared" si="190"/>
        <v>20</v>
      </c>
      <c r="K193" s="109">
        <f t="shared" si="209"/>
        <v>19</v>
      </c>
      <c r="L193" s="8">
        <f t="shared" si="191"/>
        <v>1.0311100099999999</v>
      </c>
      <c r="M193" s="110">
        <f t="shared" si="204"/>
        <v>1.0323141899999999</v>
      </c>
      <c r="N193" s="110">
        <f t="shared" si="199"/>
        <v>1.1420276590036309</v>
      </c>
      <c r="O193" s="103">
        <f t="shared" si="203"/>
        <v>1.17755615</v>
      </c>
      <c r="P193" s="103">
        <f t="shared" si="183"/>
        <v>1050.47892789</v>
      </c>
      <c r="Q193" s="11">
        <f t="shared" si="198"/>
        <v>0</v>
      </c>
      <c r="R193" s="30">
        <f t="shared" si="192"/>
        <v>0</v>
      </c>
      <c r="S193" s="103">
        <f t="shared" si="184"/>
        <v>0</v>
      </c>
      <c r="T193" s="113">
        <f t="shared" si="193"/>
        <v>8.5000000000000006E-2</v>
      </c>
      <c r="U193" s="111">
        <f t="shared" si="200"/>
        <v>19</v>
      </c>
      <c r="V193" s="111">
        <v>252</v>
      </c>
      <c r="W193" s="110">
        <f t="shared" si="185"/>
        <v>1.0061698269999999</v>
      </c>
      <c r="X193" s="103">
        <f t="shared" si="186"/>
        <v>6.4812732500000001</v>
      </c>
      <c r="Y193" s="103">
        <f t="shared" si="187"/>
        <v>0</v>
      </c>
      <c r="Z193" s="114" t="str">
        <f t="shared" si="196"/>
        <v>A+J=</v>
      </c>
      <c r="AA193" s="108">
        <f t="shared" si="197"/>
        <v>44216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11"/>
        <v>22</v>
      </c>
      <c r="AH193" s="121">
        <f t="shared" si="213"/>
        <v>44701</v>
      </c>
      <c r="AI193" s="121">
        <f t="shared" si="205"/>
        <v>44700</v>
      </c>
      <c r="AJ193" s="121">
        <f t="shared" si="206"/>
        <v>44701</v>
      </c>
      <c r="AK193" s="121">
        <f t="shared" si="214"/>
        <v>44732</v>
      </c>
      <c r="AL193" s="119">
        <f t="shared" si="208"/>
        <v>20</v>
      </c>
      <c r="AM193" s="121">
        <f t="shared" si="212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88"/>
        <v>44216</v>
      </c>
      <c r="B194" s="103">
        <f t="shared" si="180"/>
        <v>1059.0086119800001</v>
      </c>
      <c r="C194" s="103">
        <f t="shared" si="194"/>
        <v>892.08393833000002</v>
      </c>
      <c r="D194" s="104">
        <f t="shared" si="189"/>
        <v>896.505</v>
      </c>
      <c r="E194" s="105">
        <f t="shared" si="201"/>
        <v>925.88699999999994</v>
      </c>
      <c r="F194" s="106">
        <f t="shared" si="202"/>
        <v>44156</v>
      </c>
      <c r="G194" s="107">
        <f t="shared" si="181"/>
        <v>3.2773938795656488E-2</v>
      </c>
      <c r="H194" s="108">
        <f t="shared" si="195"/>
        <v>44249</v>
      </c>
      <c r="I194" s="108">
        <f t="shared" si="182"/>
        <v>44216</v>
      </c>
      <c r="J194" s="109">
        <f t="shared" si="190"/>
        <v>20</v>
      </c>
      <c r="K194" s="109">
        <f t="shared" si="209"/>
        <v>20</v>
      </c>
      <c r="L194" s="8">
        <f t="shared" si="191"/>
        <v>1.0327739300000001</v>
      </c>
      <c r="M194" s="110">
        <f t="shared" si="204"/>
        <v>1.0323141899999999</v>
      </c>
      <c r="N194" s="110">
        <f t="shared" si="199"/>
        <v>1.1420276590036309</v>
      </c>
      <c r="O194" s="103">
        <f t="shared" si="203"/>
        <v>1.1794563899999999</v>
      </c>
      <c r="P194" s="103">
        <f t="shared" si="183"/>
        <v>1052.1741014700001</v>
      </c>
      <c r="Q194" s="11">
        <f t="shared" si="198"/>
        <v>6</v>
      </c>
      <c r="R194" s="203">
        <f>S194/P194</f>
        <v>3.9288614158289714E-2</v>
      </c>
      <c r="S194" s="204">
        <v>41.338462300000003</v>
      </c>
      <c r="T194" s="113">
        <f t="shared" si="193"/>
        <v>8.5000000000000006E-2</v>
      </c>
      <c r="U194" s="111">
        <f t="shared" si="200"/>
        <v>20</v>
      </c>
      <c r="V194" s="111">
        <v>252</v>
      </c>
      <c r="W194" s="110">
        <f t="shared" si="185"/>
        <v>1.006495608</v>
      </c>
      <c r="X194" s="103">
        <f t="shared" si="186"/>
        <v>6.8345105100000003</v>
      </c>
      <c r="Y194" s="103">
        <f t="shared" si="187"/>
        <v>48.172972810000005</v>
      </c>
      <c r="Z194" s="114" t="str">
        <f t="shared" si="196"/>
        <v>A+J=</v>
      </c>
      <c r="AA194" s="108">
        <f t="shared" si="197"/>
        <v>44216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11"/>
        <v>23</v>
      </c>
      <c r="AH194" s="121">
        <f t="shared" si="213"/>
        <v>44732</v>
      </c>
      <c r="AI194" s="121">
        <f t="shared" si="205"/>
        <v>44729</v>
      </c>
      <c r="AJ194" s="121">
        <f t="shared" si="206"/>
        <v>44732</v>
      </c>
      <c r="AK194" s="121">
        <f t="shared" si="214"/>
        <v>44762</v>
      </c>
      <c r="AL194" s="119">
        <f t="shared" si="208"/>
        <v>22</v>
      </c>
      <c r="AM194" s="121">
        <f t="shared" si="212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88"/>
        <v>44217</v>
      </c>
      <c r="B195" s="103">
        <f t="shared" si="180"/>
        <v>1011.6221662500001</v>
      </c>
      <c r="C195" s="103">
        <f t="shared" si="194"/>
        <v>857.03519669000002</v>
      </c>
      <c r="D195" s="104">
        <f t="shared" si="189"/>
        <v>925.88699999999994</v>
      </c>
      <c r="E195" s="105">
        <f t="shared" si="201"/>
        <v>934.75800000000004</v>
      </c>
      <c r="F195" s="106">
        <f t="shared" si="202"/>
        <v>44185</v>
      </c>
      <c r="G195" s="107">
        <f t="shared" si="181"/>
        <v>9.5810827887206074E-3</v>
      </c>
      <c r="H195" s="108">
        <f t="shared" si="195"/>
        <v>44249</v>
      </c>
      <c r="I195" s="108">
        <f t="shared" si="182"/>
        <v>44249</v>
      </c>
      <c r="J195" s="109">
        <f t="shared" si="190"/>
        <v>21</v>
      </c>
      <c r="K195" s="109">
        <f t="shared" si="209"/>
        <v>1</v>
      </c>
      <c r="L195" s="8">
        <f t="shared" si="191"/>
        <v>1.00045417</v>
      </c>
      <c r="M195" s="110">
        <f t="shared" si="204"/>
        <v>1.0327739300000001</v>
      </c>
      <c r="N195" s="110">
        <f t="shared" si="199"/>
        <v>1.1794563935578799</v>
      </c>
      <c r="O195" s="103">
        <f t="shared" si="203"/>
        <v>1.17999206</v>
      </c>
      <c r="P195" s="103">
        <f t="shared" si="183"/>
        <v>1011.29472723</v>
      </c>
      <c r="Q195" s="11">
        <f t="shared" si="198"/>
        <v>0</v>
      </c>
      <c r="R195" s="30">
        <f t="shared" si="192"/>
        <v>0</v>
      </c>
      <c r="S195" s="103">
        <f t="shared" si="184"/>
        <v>0</v>
      </c>
      <c r="T195" s="113">
        <f t="shared" si="193"/>
        <v>8.5000000000000006E-2</v>
      </c>
      <c r="U195" s="111">
        <f t="shared" si="200"/>
        <v>1</v>
      </c>
      <c r="V195" s="111">
        <v>252</v>
      </c>
      <c r="W195" s="110">
        <f t="shared" si="185"/>
        <v>1.0003237819999999</v>
      </c>
      <c r="X195" s="103">
        <f t="shared" si="186"/>
        <v>0.32743902000000003</v>
      </c>
      <c r="Y195" s="103">
        <f t="shared" si="187"/>
        <v>0</v>
      </c>
      <c r="Z195" s="114" t="str">
        <f t="shared" si="196"/>
        <v>A+J=</v>
      </c>
      <c r="AA195" s="108">
        <f t="shared" si="197"/>
        <v>44249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11"/>
        <v>24</v>
      </c>
      <c r="AH195" s="121">
        <f t="shared" si="213"/>
        <v>44762</v>
      </c>
      <c r="AI195" s="121">
        <f t="shared" si="205"/>
        <v>44761</v>
      </c>
      <c r="AJ195" s="121">
        <f t="shared" si="206"/>
        <v>44762</v>
      </c>
      <c r="AK195" s="121">
        <f t="shared" si="214"/>
        <v>44795</v>
      </c>
      <c r="AL195" s="119">
        <f t="shared" si="208"/>
        <v>23</v>
      </c>
      <c r="AM195" s="121">
        <f t="shared" si="212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88"/>
        <v>44218</v>
      </c>
      <c r="B196" s="103">
        <f t="shared" si="180"/>
        <v>1012.40931226</v>
      </c>
      <c r="C196" s="103">
        <f t="shared" si="194"/>
        <v>857.03519669000002</v>
      </c>
      <c r="D196" s="104">
        <f t="shared" si="189"/>
        <v>925.88699999999994</v>
      </c>
      <c r="E196" s="105">
        <f t="shared" si="201"/>
        <v>934.75800000000004</v>
      </c>
      <c r="F196" s="106">
        <f t="shared" si="202"/>
        <v>44185</v>
      </c>
      <c r="G196" s="107">
        <f t="shared" si="181"/>
        <v>9.5810827887206074E-3</v>
      </c>
      <c r="H196" s="108">
        <f t="shared" si="195"/>
        <v>44249</v>
      </c>
      <c r="I196" s="108">
        <f t="shared" si="182"/>
        <v>44249</v>
      </c>
      <c r="J196" s="109">
        <f t="shared" si="190"/>
        <v>21</v>
      </c>
      <c r="K196" s="109">
        <f t="shared" si="209"/>
        <v>2</v>
      </c>
      <c r="L196" s="8">
        <f t="shared" si="191"/>
        <v>1.0009085499999999</v>
      </c>
      <c r="M196" s="110">
        <f t="shared" si="204"/>
        <v>1.0327739300000001</v>
      </c>
      <c r="N196" s="110">
        <f t="shared" si="199"/>
        <v>1.1794563935578799</v>
      </c>
      <c r="O196" s="103">
        <f t="shared" si="203"/>
        <v>1.1805279799999999</v>
      </c>
      <c r="P196" s="103">
        <f t="shared" si="183"/>
        <v>1011.75402953</v>
      </c>
      <c r="Q196" s="11">
        <f t="shared" si="198"/>
        <v>0</v>
      </c>
      <c r="R196" s="30">
        <f t="shared" si="192"/>
        <v>0</v>
      </c>
      <c r="S196" s="103">
        <f t="shared" si="184"/>
        <v>0</v>
      </c>
      <c r="T196" s="113">
        <f t="shared" si="193"/>
        <v>8.5000000000000006E-2</v>
      </c>
      <c r="U196" s="111">
        <f t="shared" si="200"/>
        <v>2</v>
      </c>
      <c r="V196" s="111">
        <v>252</v>
      </c>
      <c r="W196" s="110">
        <f t="shared" si="185"/>
        <v>1.00064767</v>
      </c>
      <c r="X196" s="103">
        <f t="shared" si="186"/>
        <v>0.65528273000000004</v>
      </c>
      <c r="Y196" s="103">
        <f t="shared" si="187"/>
        <v>0</v>
      </c>
      <c r="Z196" s="114" t="str">
        <f t="shared" si="196"/>
        <v>A+J=</v>
      </c>
      <c r="AA196" s="108">
        <f t="shared" si="197"/>
        <v>44249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11"/>
        <v>25</v>
      </c>
      <c r="AH196" s="121">
        <f t="shared" si="213"/>
        <v>44793</v>
      </c>
      <c r="AI196" s="121">
        <f t="shared" si="205"/>
        <v>44792</v>
      </c>
      <c r="AJ196" s="121">
        <f t="shared" si="206"/>
        <v>44795</v>
      </c>
      <c r="AK196" s="121">
        <f t="shared" si="214"/>
        <v>44824</v>
      </c>
      <c r="AL196" s="119">
        <f t="shared" si="208"/>
        <v>20</v>
      </c>
      <c r="AM196" s="121">
        <f t="shared" si="212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88"/>
        <v>44219</v>
      </c>
      <c r="B197" s="103">
        <f t="shared" si="180"/>
        <v>1013.19706695</v>
      </c>
      <c r="C197" s="103">
        <f t="shared" si="194"/>
        <v>857.03519669000002</v>
      </c>
      <c r="D197" s="104">
        <f t="shared" si="189"/>
        <v>925.88699999999994</v>
      </c>
      <c r="E197" s="105">
        <f t="shared" si="201"/>
        <v>934.75800000000004</v>
      </c>
      <c r="F197" s="106">
        <f t="shared" si="202"/>
        <v>44185</v>
      </c>
      <c r="G197" s="107">
        <f t="shared" si="181"/>
        <v>9.5810827887206074E-3</v>
      </c>
      <c r="H197" s="108">
        <f t="shared" si="195"/>
        <v>44249</v>
      </c>
      <c r="I197" s="108">
        <f t="shared" si="182"/>
        <v>44249</v>
      </c>
      <c r="J197" s="109">
        <f t="shared" si="190"/>
        <v>21</v>
      </c>
      <c r="K197" s="109">
        <f t="shared" si="209"/>
        <v>3</v>
      </c>
      <c r="L197" s="8">
        <f t="shared" si="191"/>
        <v>1.0013631300000001</v>
      </c>
      <c r="M197" s="110">
        <f t="shared" si="204"/>
        <v>1.0327739300000001</v>
      </c>
      <c r="N197" s="110">
        <f t="shared" si="199"/>
        <v>1.1794563935578799</v>
      </c>
      <c r="O197" s="103">
        <f t="shared" si="203"/>
        <v>1.1810641399999999</v>
      </c>
      <c r="P197" s="103">
        <f t="shared" si="183"/>
        <v>1012.21353752</v>
      </c>
      <c r="Q197" s="11">
        <f t="shared" si="198"/>
        <v>0</v>
      </c>
      <c r="R197" s="30">
        <f t="shared" si="192"/>
        <v>0</v>
      </c>
      <c r="S197" s="103">
        <f t="shared" si="184"/>
        <v>0</v>
      </c>
      <c r="T197" s="113">
        <f t="shared" si="193"/>
        <v>8.5000000000000006E-2</v>
      </c>
      <c r="U197" s="111">
        <f t="shared" si="200"/>
        <v>3</v>
      </c>
      <c r="V197" s="111">
        <v>252</v>
      </c>
      <c r="W197" s="110">
        <f t="shared" si="185"/>
        <v>1.000971662</v>
      </c>
      <c r="X197" s="103">
        <f t="shared" si="186"/>
        <v>0.98352943000000004</v>
      </c>
      <c r="Y197" s="103">
        <f t="shared" si="187"/>
        <v>0</v>
      </c>
      <c r="Z197" s="114" t="str">
        <f t="shared" si="196"/>
        <v>A+J=</v>
      </c>
      <c r="AA197" s="108">
        <f t="shared" si="197"/>
        <v>44249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11"/>
        <v>26</v>
      </c>
      <c r="AH197" s="121">
        <f t="shared" si="213"/>
        <v>44824</v>
      </c>
      <c r="AI197" s="121">
        <f t="shared" si="205"/>
        <v>44823</v>
      </c>
      <c r="AJ197" s="121">
        <f t="shared" si="206"/>
        <v>44824</v>
      </c>
      <c r="AK197" s="121">
        <f t="shared" si="214"/>
        <v>44854</v>
      </c>
      <c r="AL197" s="119">
        <f t="shared" si="208"/>
        <v>21</v>
      </c>
      <c r="AM197" s="121">
        <f t="shared" si="212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88"/>
        <v>44220</v>
      </c>
      <c r="B198" s="103">
        <f t="shared" si="180"/>
        <v>1013.19706695</v>
      </c>
      <c r="C198" s="103">
        <f t="shared" si="194"/>
        <v>857.03519669000002</v>
      </c>
      <c r="D198" s="104">
        <f t="shared" si="189"/>
        <v>925.88699999999994</v>
      </c>
      <c r="E198" s="105">
        <f t="shared" si="201"/>
        <v>934.75800000000004</v>
      </c>
      <c r="F198" s="106">
        <f t="shared" si="202"/>
        <v>44185</v>
      </c>
      <c r="G198" s="107">
        <f t="shared" si="181"/>
        <v>9.5810827887206074E-3</v>
      </c>
      <c r="H198" s="108">
        <f t="shared" si="195"/>
        <v>44249</v>
      </c>
      <c r="I198" s="108">
        <f t="shared" si="182"/>
        <v>44249</v>
      </c>
      <c r="J198" s="109">
        <f t="shared" si="190"/>
        <v>21</v>
      </c>
      <c r="K198" s="109">
        <f t="shared" si="209"/>
        <v>3</v>
      </c>
      <c r="L198" s="8">
        <f t="shared" si="191"/>
        <v>1.0013631300000001</v>
      </c>
      <c r="M198" s="110">
        <f t="shared" si="204"/>
        <v>1.0327739300000001</v>
      </c>
      <c r="N198" s="110">
        <f t="shared" si="199"/>
        <v>1.1794563935578799</v>
      </c>
      <c r="O198" s="103">
        <f t="shared" si="203"/>
        <v>1.1810641399999999</v>
      </c>
      <c r="P198" s="103">
        <f t="shared" si="183"/>
        <v>1012.21353752</v>
      </c>
      <c r="Q198" s="11">
        <f t="shared" si="198"/>
        <v>0</v>
      </c>
      <c r="R198" s="30">
        <f t="shared" si="192"/>
        <v>0</v>
      </c>
      <c r="S198" s="103">
        <f t="shared" si="184"/>
        <v>0</v>
      </c>
      <c r="T198" s="113">
        <f t="shared" si="193"/>
        <v>8.5000000000000006E-2</v>
      </c>
      <c r="U198" s="111">
        <f t="shared" si="200"/>
        <v>3</v>
      </c>
      <c r="V198" s="111">
        <v>252</v>
      </c>
      <c r="W198" s="110">
        <f t="shared" si="185"/>
        <v>1.000971662</v>
      </c>
      <c r="X198" s="103">
        <f t="shared" si="186"/>
        <v>0.98352943000000004</v>
      </c>
      <c r="Y198" s="103">
        <f t="shared" si="187"/>
        <v>0</v>
      </c>
      <c r="Z198" s="114" t="str">
        <f t="shared" si="196"/>
        <v>A+J=</v>
      </c>
      <c r="AA198" s="108">
        <f t="shared" si="197"/>
        <v>44249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11"/>
        <v>27</v>
      </c>
      <c r="AH198" s="121">
        <f t="shared" si="213"/>
        <v>44854</v>
      </c>
      <c r="AI198" s="121">
        <f t="shared" si="205"/>
        <v>44853</v>
      </c>
      <c r="AJ198" s="121">
        <f t="shared" si="206"/>
        <v>44854</v>
      </c>
      <c r="AK198" s="121">
        <f t="shared" si="214"/>
        <v>44886</v>
      </c>
      <c r="AL198" s="119">
        <f t="shared" si="208"/>
        <v>20</v>
      </c>
      <c r="AM198" s="121">
        <f t="shared" si="212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88"/>
        <v>44221</v>
      </c>
      <c r="B199" s="103">
        <f t="shared" si="180"/>
        <v>1013.19706695</v>
      </c>
      <c r="C199" s="103">
        <f t="shared" si="194"/>
        <v>857.03519669000002</v>
      </c>
      <c r="D199" s="104">
        <f t="shared" si="189"/>
        <v>925.88699999999994</v>
      </c>
      <c r="E199" s="105">
        <f t="shared" si="201"/>
        <v>934.75800000000004</v>
      </c>
      <c r="F199" s="106">
        <f t="shared" si="202"/>
        <v>44185</v>
      </c>
      <c r="G199" s="107">
        <f t="shared" si="181"/>
        <v>9.5810827887206074E-3</v>
      </c>
      <c r="H199" s="108">
        <f t="shared" si="195"/>
        <v>44249</v>
      </c>
      <c r="I199" s="108">
        <f t="shared" si="182"/>
        <v>44249</v>
      </c>
      <c r="J199" s="109">
        <f t="shared" si="190"/>
        <v>21</v>
      </c>
      <c r="K199" s="109">
        <f t="shared" si="209"/>
        <v>3</v>
      </c>
      <c r="L199" s="8">
        <f t="shared" si="191"/>
        <v>1.0013631300000001</v>
      </c>
      <c r="M199" s="110">
        <f t="shared" si="204"/>
        <v>1.0327739300000001</v>
      </c>
      <c r="N199" s="110">
        <f t="shared" si="199"/>
        <v>1.1794563935578799</v>
      </c>
      <c r="O199" s="103">
        <f t="shared" si="203"/>
        <v>1.1810641399999999</v>
      </c>
      <c r="P199" s="103">
        <f t="shared" si="183"/>
        <v>1012.21353752</v>
      </c>
      <c r="Q199" s="11">
        <f t="shared" si="198"/>
        <v>0</v>
      </c>
      <c r="R199" s="30">
        <f t="shared" si="192"/>
        <v>0</v>
      </c>
      <c r="S199" s="103">
        <f t="shared" si="184"/>
        <v>0</v>
      </c>
      <c r="T199" s="113">
        <f t="shared" si="193"/>
        <v>8.5000000000000006E-2</v>
      </c>
      <c r="U199" s="111">
        <f t="shared" si="200"/>
        <v>3</v>
      </c>
      <c r="V199" s="111">
        <v>252</v>
      </c>
      <c r="W199" s="110">
        <f t="shared" si="185"/>
        <v>1.000971662</v>
      </c>
      <c r="X199" s="103">
        <f t="shared" si="186"/>
        <v>0.98352943000000004</v>
      </c>
      <c r="Y199" s="103">
        <f t="shared" si="187"/>
        <v>0</v>
      </c>
      <c r="Z199" s="114" t="str">
        <f t="shared" si="196"/>
        <v>A+J=</v>
      </c>
      <c r="AA199" s="108">
        <f t="shared" si="197"/>
        <v>44249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11"/>
        <v>28</v>
      </c>
      <c r="AH199" s="121">
        <f t="shared" si="213"/>
        <v>44885</v>
      </c>
      <c r="AI199" s="121">
        <f t="shared" si="205"/>
        <v>44883</v>
      </c>
      <c r="AJ199" s="121">
        <f t="shared" si="206"/>
        <v>44886</v>
      </c>
      <c r="AK199" s="121">
        <f t="shared" si="214"/>
        <v>44915</v>
      </c>
      <c r="AL199" s="119">
        <f t="shared" si="208"/>
        <v>21</v>
      </c>
      <c r="AM199" s="121">
        <f t="shared" si="212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88"/>
        <v>44222</v>
      </c>
      <c r="B200" s="103">
        <f t="shared" si="180"/>
        <v>1013.98544884</v>
      </c>
      <c r="C200" s="103">
        <f t="shared" si="194"/>
        <v>857.03519669000002</v>
      </c>
      <c r="D200" s="104">
        <f t="shared" si="189"/>
        <v>925.88699999999994</v>
      </c>
      <c r="E200" s="105">
        <f t="shared" si="201"/>
        <v>934.75800000000004</v>
      </c>
      <c r="F200" s="106">
        <f t="shared" si="202"/>
        <v>44185</v>
      </c>
      <c r="G200" s="107">
        <f t="shared" si="181"/>
        <v>9.5810827887206074E-3</v>
      </c>
      <c r="H200" s="108">
        <f t="shared" si="195"/>
        <v>44249</v>
      </c>
      <c r="I200" s="108">
        <f t="shared" si="182"/>
        <v>44249</v>
      </c>
      <c r="J200" s="109">
        <f t="shared" si="190"/>
        <v>21</v>
      </c>
      <c r="K200" s="109">
        <f t="shared" si="209"/>
        <v>4</v>
      </c>
      <c r="L200" s="8">
        <f t="shared" si="191"/>
        <v>1.0018179300000001</v>
      </c>
      <c r="M200" s="110">
        <f t="shared" si="204"/>
        <v>1.0327739300000001</v>
      </c>
      <c r="N200" s="110">
        <f t="shared" si="199"/>
        <v>1.1794563935578799</v>
      </c>
      <c r="O200" s="103">
        <f t="shared" si="203"/>
        <v>1.1816005599999999</v>
      </c>
      <c r="P200" s="103">
        <f t="shared" si="183"/>
        <v>1012.67326834</v>
      </c>
      <c r="Q200" s="11">
        <f t="shared" si="198"/>
        <v>0</v>
      </c>
      <c r="R200" s="30">
        <f t="shared" si="192"/>
        <v>0</v>
      </c>
      <c r="S200" s="103">
        <f t="shared" si="184"/>
        <v>0</v>
      </c>
      <c r="T200" s="113">
        <f t="shared" si="193"/>
        <v>8.5000000000000006E-2</v>
      </c>
      <c r="U200" s="111">
        <f t="shared" si="200"/>
        <v>4</v>
      </c>
      <c r="V200" s="111">
        <v>252</v>
      </c>
      <c r="W200" s="110">
        <f t="shared" si="185"/>
        <v>1.001295759</v>
      </c>
      <c r="X200" s="103">
        <f t="shared" si="186"/>
        <v>1.3121805</v>
      </c>
      <c r="Y200" s="103">
        <f t="shared" si="187"/>
        <v>0</v>
      </c>
      <c r="Z200" s="114" t="str">
        <f t="shared" si="196"/>
        <v>A+J=</v>
      </c>
      <c r="AA200" s="108">
        <f t="shared" si="197"/>
        <v>44249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11"/>
        <v>29</v>
      </c>
      <c r="AH200" s="121">
        <f t="shared" si="213"/>
        <v>44915</v>
      </c>
      <c r="AI200" s="121">
        <f t="shared" si="205"/>
        <v>44914</v>
      </c>
      <c r="AJ200" s="121">
        <f t="shared" si="206"/>
        <v>44915</v>
      </c>
      <c r="AK200" s="121">
        <f t="shared" si="214"/>
        <v>44946</v>
      </c>
      <c r="AL200" s="119">
        <f t="shared" si="208"/>
        <v>23</v>
      </c>
      <c r="AM200" s="121">
        <f t="shared" si="212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88"/>
        <v>44223</v>
      </c>
      <c r="B201" s="103">
        <f t="shared" si="180"/>
        <v>1014.77443254</v>
      </c>
      <c r="C201" s="103">
        <f t="shared" si="194"/>
        <v>857.03519669000002</v>
      </c>
      <c r="D201" s="104">
        <f t="shared" si="189"/>
        <v>925.88699999999994</v>
      </c>
      <c r="E201" s="105">
        <f t="shared" si="201"/>
        <v>934.75800000000004</v>
      </c>
      <c r="F201" s="106">
        <f t="shared" si="202"/>
        <v>44185</v>
      </c>
      <c r="G201" s="107">
        <f t="shared" si="181"/>
        <v>9.5810827887206074E-3</v>
      </c>
      <c r="H201" s="108">
        <f t="shared" si="195"/>
        <v>44249</v>
      </c>
      <c r="I201" s="108">
        <f t="shared" si="182"/>
        <v>44249</v>
      </c>
      <c r="J201" s="109">
        <f t="shared" si="190"/>
        <v>21</v>
      </c>
      <c r="K201" s="109">
        <f t="shared" si="209"/>
        <v>5</v>
      </c>
      <c r="L201" s="8">
        <f t="shared" si="191"/>
        <v>1.00227293</v>
      </c>
      <c r="M201" s="110">
        <f t="shared" si="204"/>
        <v>1.0327739300000001</v>
      </c>
      <c r="N201" s="110">
        <f t="shared" si="199"/>
        <v>1.1794563935578799</v>
      </c>
      <c r="O201" s="103">
        <f t="shared" si="203"/>
        <v>1.18213721</v>
      </c>
      <c r="P201" s="103">
        <f t="shared" si="183"/>
        <v>1013.13319628</v>
      </c>
      <c r="Q201" s="11">
        <f t="shared" si="198"/>
        <v>0</v>
      </c>
      <c r="R201" s="30">
        <f t="shared" si="192"/>
        <v>0</v>
      </c>
      <c r="S201" s="103">
        <f t="shared" si="184"/>
        <v>0</v>
      </c>
      <c r="T201" s="113">
        <f t="shared" si="193"/>
        <v>8.5000000000000006E-2</v>
      </c>
      <c r="U201" s="111">
        <f t="shared" si="200"/>
        <v>5</v>
      </c>
      <c r="V201" s="111">
        <v>252</v>
      </c>
      <c r="W201" s="110">
        <f t="shared" si="185"/>
        <v>1.0016199610000001</v>
      </c>
      <c r="X201" s="103">
        <f t="shared" si="186"/>
        <v>1.6412362599999999</v>
      </c>
      <c r="Y201" s="103">
        <f t="shared" si="187"/>
        <v>0</v>
      </c>
      <c r="Z201" s="114" t="str">
        <f t="shared" si="196"/>
        <v>A+J=</v>
      </c>
      <c r="AA201" s="108">
        <f t="shared" si="197"/>
        <v>44249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11"/>
        <v>30</v>
      </c>
      <c r="AH201" s="121">
        <f t="shared" si="213"/>
        <v>44946</v>
      </c>
      <c r="AI201" s="121">
        <f t="shared" si="205"/>
        <v>44945</v>
      </c>
      <c r="AJ201" s="121">
        <f t="shared" si="206"/>
        <v>44946</v>
      </c>
      <c r="AK201" s="121">
        <f t="shared" si="214"/>
        <v>44979</v>
      </c>
      <c r="AL201" s="119">
        <f t="shared" si="208"/>
        <v>21</v>
      </c>
      <c r="AM201" s="121">
        <f t="shared" si="212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88"/>
        <v>44224</v>
      </c>
      <c r="B202" s="103">
        <f t="shared" ref="B202:B265" si="215">(P202+X202)</f>
        <v>1015.56402698</v>
      </c>
      <c r="C202" s="103">
        <f t="shared" si="194"/>
        <v>857.03519669000002</v>
      </c>
      <c r="D202" s="104">
        <f t="shared" si="189"/>
        <v>925.88699999999994</v>
      </c>
      <c r="E202" s="105">
        <f t="shared" si="201"/>
        <v>934.75800000000004</v>
      </c>
      <c r="F202" s="106">
        <f t="shared" si="202"/>
        <v>44185</v>
      </c>
      <c r="G202" s="107">
        <f t="shared" ref="G202:G265" si="216">(E202/D202)-1</f>
        <v>9.5810827887206074E-3</v>
      </c>
      <c r="H202" s="108">
        <f t="shared" si="195"/>
        <v>44249</v>
      </c>
      <c r="I202" s="108">
        <f t="shared" ref="I202:I265" si="217">IF(A202&gt;I201,H202,I201)</f>
        <v>44249</v>
      </c>
      <c r="J202" s="109">
        <f t="shared" si="190"/>
        <v>21</v>
      </c>
      <c r="K202" s="109">
        <f t="shared" si="209"/>
        <v>6</v>
      </c>
      <c r="L202" s="8">
        <f t="shared" si="191"/>
        <v>1.0027281299999999</v>
      </c>
      <c r="M202" s="110">
        <f t="shared" si="204"/>
        <v>1.0327739300000001</v>
      </c>
      <c r="N202" s="110">
        <f t="shared" si="199"/>
        <v>1.1794563935578799</v>
      </c>
      <c r="O202" s="103">
        <f t="shared" si="203"/>
        <v>1.1826741000000001</v>
      </c>
      <c r="P202" s="103">
        <f t="shared" ref="P202:P265" si="218">TRUNC(C202*O202,8)</f>
        <v>1013.59332991</v>
      </c>
      <c r="Q202" s="11">
        <f t="shared" si="198"/>
        <v>0</v>
      </c>
      <c r="R202" s="30">
        <f t="shared" si="192"/>
        <v>0</v>
      </c>
      <c r="S202" s="103">
        <f t="shared" ref="S202:S265" si="219">IF(R202&gt;0,TRUNC(R202*P202,8),0)</f>
        <v>0</v>
      </c>
      <c r="T202" s="113">
        <f t="shared" si="193"/>
        <v>8.5000000000000006E-2</v>
      </c>
      <c r="U202" s="111">
        <f t="shared" si="200"/>
        <v>6</v>
      </c>
      <c r="V202" s="111">
        <v>252</v>
      </c>
      <c r="W202" s="110">
        <f t="shared" ref="W202:W265" si="220">ROUND((1+T202)^TRUNC((U202/V202),9),9)</f>
        <v>1.0019442679999999</v>
      </c>
      <c r="X202" s="103">
        <f t="shared" ref="X202:X265" si="221">TRUNC((P202*(W202-1)),8)</f>
        <v>1.9706970699999999</v>
      </c>
      <c r="Y202" s="103">
        <f t="shared" ref="Y202:Y265" si="222">IF(Q202&gt;0,S202+X202,0)</f>
        <v>0</v>
      </c>
      <c r="Z202" s="114" t="str">
        <f t="shared" si="196"/>
        <v>A+J=</v>
      </c>
      <c r="AA202" s="108">
        <f t="shared" si="197"/>
        <v>44249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11"/>
        <v>31</v>
      </c>
      <c r="AH202" s="121">
        <f t="shared" si="213"/>
        <v>44977</v>
      </c>
      <c r="AI202" s="121">
        <f t="shared" si="205"/>
        <v>44974</v>
      </c>
      <c r="AJ202" s="121">
        <f t="shared" si="206"/>
        <v>44979</v>
      </c>
      <c r="AK202" s="121">
        <f t="shared" si="214"/>
        <v>45005</v>
      </c>
      <c r="AL202" s="119">
        <f t="shared" si="208"/>
        <v>18</v>
      </c>
      <c r="AM202" s="121">
        <f t="shared" si="212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3">(A202+1)</f>
        <v>44225</v>
      </c>
      <c r="B203" s="103">
        <f t="shared" si="215"/>
        <v>1016.3542410800001</v>
      </c>
      <c r="C203" s="103">
        <f t="shared" si="194"/>
        <v>857.03519669000002</v>
      </c>
      <c r="D203" s="104">
        <f t="shared" ref="D203:D266" si="224">IF(E203=E202,D202,E202)</f>
        <v>925.88699999999994</v>
      </c>
      <c r="E203" s="105">
        <f t="shared" si="201"/>
        <v>934.75800000000004</v>
      </c>
      <c r="F203" s="106">
        <f t="shared" si="202"/>
        <v>44185</v>
      </c>
      <c r="G203" s="107">
        <f t="shared" si="216"/>
        <v>9.5810827887206074E-3</v>
      </c>
      <c r="H203" s="108">
        <f t="shared" si="195"/>
        <v>44249</v>
      </c>
      <c r="I203" s="108">
        <f t="shared" si="217"/>
        <v>44249</v>
      </c>
      <c r="J203" s="109">
        <f t="shared" ref="J203:J266" si="225">IF(I203=I202,J202,NETWORKDAYS(I202,I203,$AD$171:$AD$502)-1)</f>
        <v>21</v>
      </c>
      <c r="K203" s="109">
        <f t="shared" si="209"/>
        <v>7</v>
      </c>
      <c r="L203" s="8">
        <f t="shared" ref="L203:L266" si="226">IF(E203&lt;D203,1,TRUNC((E203/D203)^TRUNC((K203/J203),9),8))</f>
        <v>1.00318354</v>
      </c>
      <c r="M203" s="110">
        <f t="shared" si="204"/>
        <v>1.0327739300000001</v>
      </c>
      <c r="N203" s="110">
        <f t="shared" si="199"/>
        <v>1.1794563935578799</v>
      </c>
      <c r="O203" s="103">
        <f t="shared" si="203"/>
        <v>1.1832112400000001</v>
      </c>
      <c r="P203" s="103">
        <f t="shared" si="218"/>
        <v>1014.0536777900001</v>
      </c>
      <c r="Q203" s="11">
        <f t="shared" si="198"/>
        <v>0</v>
      </c>
      <c r="R203" s="30">
        <f t="shared" ref="R203:R266" si="227">IF(Q203&gt;0,VLOOKUP($A203,$AD$10:$AI$165,6),0)</f>
        <v>0</v>
      </c>
      <c r="S203" s="103">
        <f t="shared" si="219"/>
        <v>0</v>
      </c>
      <c r="T203" s="113">
        <f t="shared" ref="T203:T266" si="228">(T202)</f>
        <v>8.5000000000000006E-2</v>
      </c>
      <c r="U203" s="111">
        <f t="shared" si="200"/>
        <v>7</v>
      </c>
      <c r="V203" s="111">
        <v>252</v>
      </c>
      <c r="W203" s="110">
        <f t="shared" si="220"/>
        <v>1.00226868</v>
      </c>
      <c r="X203" s="103">
        <f t="shared" si="221"/>
        <v>2.3005632899999999</v>
      </c>
      <c r="Y203" s="103">
        <f t="shared" si="222"/>
        <v>0</v>
      </c>
      <c r="Z203" s="114" t="str">
        <f t="shared" si="196"/>
        <v>A+J=</v>
      </c>
      <c r="AA203" s="108">
        <f t="shared" si="197"/>
        <v>44249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11"/>
        <v>32</v>
      </c>
      <c r="AH203" s="121">
        <f t="shared" si="213"/>
        <v>45005</v>
      </c>
      <c r="AI203" s="121">
        <f t="shared" ref="AI203:AI234" si="229">WORKDAY(AH203,-1,AD$171:AD$502)</f>
        <v>45002</v>
      </c>
      <c r="AJ203" s="121">
        <f t="shared" ref="AJ203:AJ234" si="230">WORKDAY(AI203,1,AD$171:AD$502)</f>
        <v>45005</v>
      </c>
      <c r="AK203" s="121">
        <f t="shared" si="214"/>
        <v>45036</v>
      </c>
      <c r="AL203" s="119">
        <f t="shared" ref="AL203:AL234" si="231">NETWORKDAYS(AJ203,AJ204,$AD$171:$AD$502)-1</f>
        <v>22</v>
      </c>
      <c r="AM203" s="121">
        <f t="shared" si="212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3"/>
        <v>44226</v>
      </c>
      <c r="B204" s="103">
        <f t="shared" si="215"/>
        <v>1017.14506663</v>
      </c>
      <c r="C204" s="103">
        <f t="shared" ref="C204:C267" si="232">TRUNC(IF(Q203&gt;0,VLOOKUP(A203,$AD$12:$AE$165,2),C203),8)</f>
        <v>857.03519669000002</v>
      </c>
      <c r="D204" s="104">
        <f t="shared" si="224"/>
        <v>925.88699999999994</v>
      </c>
      <c r="E204" s="105">
        <f t="shared" si="201"/>
        <v>934.75800000000004</v>
      </c>
      <c r="F204" s="106">
        <f t="shared" si="202"/>
        <v>44185</v>
      </c>
      <c r="G204" s="107">
        <f t="shared" si="216"/>
        <v>9.5810827887206074E-3</v>
      </c>
      <c r="H204" s="108">
        <f t="shared" ref="H204:H267" si="233">IF(DAY(A204)=H$9,VLOOKUP(A204,AH$118:AN$450,4),H203)</f>
        <v>44249</v>
      </c>
      <c r="I204" s="108">
        <f t="shared" si="217"/>
        <v>44249</v>
      </c>
      <c r="J204" s="109">
        <f t="shared" si="225"/>
        <v>21</v>
      </c>
      <c r="K204" s="109">
        <f t="shared" si="209"/>
        <v>8</v>
      </c>
      <c r="L204" s="8">
        <f t="shared" si="226"/>
        <v>1.0036391600000001</v>
      </c>
      <c r="M204" s="110">
        <f t="shared" si="204"/>
        <v>1.0327739300000001</v>
      </c>
      <c r="N204" s="110">
        <f t="shared" si="199"/>
        <v>1.1794563935578799</v>
      </c>
      <c r="O204" s="103">
        <f t="shared" si="203"/>
        <v>1.18374862</v>
      </c>
      <c r="P204" s="103">
        <f t="shared" si="218"/>
        <v>1014.5142313699999</v>
      </c>
      <c r="Q204" s="11">
        <f t="shared" si="198"/>
        <v>0</v>
      </c>
      <c r="R204" s="30">
        <f t="shared" si="227"/>
        <v>0</v>
      </c>
      <c r="S204" s="103">
        <f t="shared" si="219"/>
        <v>0</v>
      </c>
      <c r="T204" s="113">
        <f t="shared" si="228"/>
        <v>8.5000000000000006E-2</v>
      </c>
      <c r="U204" s="111">
        <f t="shared" si="200"/>
        <v>8</v>
      </c>
      <c r="V204" s="111">
        <v>252</v>
      </c>
      <c r="W204" s="110">
        <f t="shared" si="220"/>
        <v>1.0025931969999999</v>
      </c>
      <c r="X204" s="103">
        <f t="shared" si="221"/>
        <v>2.63083526</v>
      </c>
      <c r="Y204" s="103">
        <f t="shared" si="222"/>
        <v>0</v>
      </c>
      <c r="Z204" s="114" t="str">
        <f t="shared" ref="Z204:Z267" si="234">IF($Q203&gt;0,VLOOKUP($A203,$AD$10:$AM$165,9),Z203)</f>
        <v>A+J=</v>
      </c>
      <c r="AA204" s="108">
        <f t="shared" ref="AA204:AA267" si="235">IF($Q203&gt;0,VLOOKUP($A203,$AD$10:$AM$165,10),AA203)</f>
        <v>44249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11"/>
        <v>33</v>
      </c>
      <c r="AH204" s="121">
        <f t="shared" si="213"/>
        <v>45036</v>
      </c>
      <c r="AI204" s="121">
        <f t="shared" si="229"/>
        <v>45035</v>
      </c>
      <c r="AJ204" s="121">
        <f t="shared" si="230"/>
        <v>45036</v>
      </c>
      <c r="AK204" s="121">
        <f t="shared" si="214"/>
        <v>45068</v>
      </c>
      <c r="AL204" s="119">
        <f t="shared" si="231"/>
        <v>20</v>
      </c>
      <c r="AM204" s="121">
        <f t="shared" si="212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3"/>
        <v>44227</v>
      </c>
      <c r="B205" s="103">
        <f t="shared" si="215"/>
        <v>1017.14506663</v>
      </c>
      <c r="C205" s="103">
        <f t="shared" si="232"/>
        <v>857.03519669000002</v>
      </c>
      <c r="D205" s="104">
        <f t="shared" si="224"/>
        <v>925.88699999999994</v>
      </c>
      <c r="E205" s="105">
        <f t="shared" si="201"/>
        <v>934.75800000000004</v>
      </c>
      <c r="F205" s="106">
        <f t="shared" si="202"/>
        <v>44185</v>
      </c>
      <c r="G205" s="107">
        <f t="shared" si="216"/>
        <v>9.5810827887206074E-3</v>
      </c>
      <c r="H205" s="108">
        <f t="shared" si="233"/>
        <v>44249</v>
      </c>
      <c r="I205" s="108">
        <f t="shared" si="217"/>
        <v>44249</v>
      </c>
      <c r="J205" s="109">
        <f t="shared" si="225"/>
        <v>21</v>
      </c>
      <c r="K205" s="109">
        <f t="shared" si="209"/>
        <v>8</v>
      </c>
      <c r="L205" s="8">
        <f t="shared" si="226"/>
        <v>1.0036391600000001</v>
      </c>
      <c r="M205" s="110">
        <f t="shared" si="204"/>
        <v>1.0327739300000001</v>
      </c>
      <c r="N205" s="110">
        <f t="shared" si="199"/>
        <v>1.1794563935578799</v>
      </c>
      <c r="O205" s="103">
        <f t="shared" si="203"/>
        <v>1.18374862</v>
      </c>
      <c r="P205" s="103">
        <f t="shared" si="218"/>
        <v>1014.5142313699999</v>
      </c>
      <c r="Q205" s="11">
        <f t="shared" ref="Q205:Q268" si="236">IF(VLOOKUP(A205,AD$10:AK$165,8)=VLOOKUP(A204,AD$10:AK$165,8),0,VLOOKUP(A205,AD$10:AK$165,8))</f>
        <v>0</v>
      </c>
      <c r="R205" s="30">
        <f t="shared" si="227"/>
        <v>0</v>
      </c>
      <c r="S205" s="103">
        <f t="shared" si="219"/>
        <v>0</v>
      </c>
      <c r="T205" s="113">
        <f t="shared" si="228"/>
        <v>8.5000000000000006E-2</v>
      </c>
      <c r="U205" s="111">
        <f t="shared" si="200"/>
        <v>8</v>
      </c>
      <c r="V205" s="111">
        <v>252</v>
      </c>
      <c r="W205" s="110">
        <f t="shared" si="220"/>
        <v>1.0025931969999999</v>
      </c>
      <c r="X205" s="103">
        <f t="shared" si="221"/>
        <v>2.63083526</v>
      </c>
      <c r="Y205" s="103">
        <f t="shared" si="222"/>
        <v>0</v>
      </c>
      <c r="Z205" s="114" t="str">
        <f t="shared" si="234"/>
        <v>A+J=</v>
      </c>
      <c r="AA205" s="108">
        <f t="shared" si="235"/>
        <v>44249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11"/>
        <v>34</v>
      </c>
      <c r="AH205" s="121">
        <f t="shared" si="213"/>
        <v>45066</v>
      </c>
      <c r="AI205" s="121">
        <f t="shared" si="229"/>
        <v>45065</v>
      </c>
      <c r="AJ205" s="121">
        <f t="shared" si="230"/>
        <v>45068</v>
      </c>
      <c r="AK205" s="121">
        <f t="shared" si="214"/>
        <v>45097</v>
      </c>
      <c r="AL205" s="119">
        <f t="shared" si="231"/>
        <v>20</v>
      </c>
      <c r="AM205" s="121">
        <f t="shared" si="212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3"/>
        <v>44228</v>
      </c>
      <c r="B206" s="103">
        <f t="shared" si="215"/>
        <v>1017.14506663</v>
      </c>
      <c r="C206" s="103">
        <f t="shared" si="232"/>
        <v>857.03519669000002</v>
      </c>
      <c r="D206" s="104">
        <f t="shared" si="224"/>
        <v>925.88699999999994</v>
      </c>
      <c r="E206" s="105">
        <f t="shared" si="201"/>
        <v>934.75800000000004</v>
      </c>
      <c r="F206" s="106">
        <f t="shared" si="202"/>
        <v>44185</v>
      </c>
      <c r="G206" s="107">
        <f t="shared" si="216"/>
        <v>9.5810827887206074E-3</v>
      </c>
      <c r="H206" s="108">
        <f t="shared" si="233"/>
        <v>44249</v>
      </c>
      <c r="I206" s="108">
        <f t="shared" si="217"/>
        <v>44249</v>
      </c>
      <c r="J206" s="109">
        <f t="shared" si="225"/>
        <v>21</v>
      </c>
      <c r="K206" s="109">
        <f t="shared" si="209"/>
        <v>8</v>
      </c>
      <c r="L206" s="8">
        <f t="shared" si="226"/>
        <v>1.0036391600000001</v>
      </c>
      <c r="M206" s="110">
        <f t="shared" si="204"/>
        <v>1.0327739300000001</v>
      </c>
      <c r="N206" s="110">
        <f t="shared" si="199"/>
        <v>1.1794563935578799</v>
      </c>
      <c r="O206" s="103">
        <f t="shared" si="203"/>
        <v>1.18374862</v>
      </c>
      <c r="P206" s="103">
        <f t="shared" si="218"/>
        <v>1014.5142313699999</v>
      </c>
      <c r="Q206" s="11">
        <f t="shared" si="236"/>
        <v>0</v>
      </c>
      <c r="R206" s="30">
        <f t="shared" si="227"/>
        <v>0</v>
      </c>
      <c r="S206" s="103">
        <f t="shared" si="219"/>
        <v>0</v>
      </c>
      <c r="T206" s="113">
        <f t="shared" si="228"/>
        <v>8.5000000000000006E-2</v>
      </c>
      <c r="U206" s="111">
        <f t="shared" si="200"/>
        <v>8</v>
      </c>
      <c r="V206" s="111">
        <v>252</v>
      </c>
      <c r="W206" s="110">
        <f t="shared" si="220"/>
        <v>1.0025931969999999</v>
      </c>
      <c r="X206" s="103">
        <f t="shared" si="221"/>
        <v>2.63083526</v>
      </c>
      <c r="Y206" s="103">
        <f t="shared" si="222"/>
        <v>0</v>
      </c>
      <c r="Z206" s="114" t="str">
        <f t="shared" si="234"/>
        <v>A+J=</v>
      </c>
      <c r="AA206" s="108">
        <f t="shared" si="235"/>
        <v>44249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11"/>
        <v>35</v>
      </c>
      <c r="AH206" s="121">
        <f t="shared" si="213"/>
        <v>45097</v>
      </c>
      <c r="AI206" s="121">
        <f t="shared" si="229"/>
        <v>45096</v>
      </c>
      <c r="AJ206" s="121">
        <f t="shared" si="230"/>
        <v>45097</v>
      </c>
      <c r="AK206" s="121">
        <f t="shared" si="214"/>
        <v>45127</v>
      </c>
      <c r="AL206" s="119">
        <f t="shared" si="231"/>
        <v>22</v>
      </c>
      <c r="AM206" s="121">
        <f t="shared" si="212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3"/>
        <v>44229</v>
      </c>
      <c r="B207" s="103">
        <f t="shared" si="215"/>
        <v>1017.93651253</v>
      </c>
      <c r="C207" s="103">
        <f t="shared" si="232"/>
        <v>857.03519669000002</v>
      </c>
      <c r="D207" s="104">
        <f t="shared" si="224"/>
        <v>925.88699999999994</v>
      </c>
      <c r="E207" s="105">
        <f t="shared" si="201"/>
        <v>934.75800000000004</v>
      </c>
      <c r="F207" s="106">
        <f t="shared" si="202"/>
        <v>44185</v>
      </c>
      <c r="G207" s="107">
        <f t="shared" si="216"/>
        <v>9.5810827887206074E-3</v>
      </c>
      <c r="H207" s="108">
        <f t="shared" si="233"/>
        <v>44249</v>
      </c>
      <c r="I207" s="108">
        <f t="shared" si="217"/>
        <v>44249</v>
      </c>
      <c r="J207" s="109">
        <f t="shared" si="225"/>
        <v>21</v>
      </c>
      <c r="K207" s="109">
        <f t="shared" si="209"/>
        <v>9</v>
      </c>
      <c r="L207" s="8">
        <f t="shared" si="226"/>
        <v>1.00409499</v>
      </c>
      <c r="M207" s="110">
        <f t="shared" si="204"/>
        <v>1.0327739300000001</v>
      </c>
      <c r="N207" s="110">
        <f t="shared" si="199"/>
        <v>1.1794563935578799</v>
      </c>
      <c r="O207" s="103">
        <f t="shared" si="203"/>
        <v>1.18428625</v>
      </c>
      <c r="P207" s="103">
        <f t="shared" si="218"/>
        <v>1014.9749992</v>
      </c>
      <c r="Q207" s="11">
        <f t="shared" si="236"/>
        <v>0</v>
      </c>
      <c r="R207" s="30">
        <f t="shared" si="227"/>
        <v>0</v>
      </c>
      <c r="S207" s="103">
        <f t="shared" si="219"/>
        <v>0</v>
      </c>
      <c r="T207" s="113">
        <f t="shared" si="228"/>
        <v>8.5000000000000006E-2</v>
      </c>
      <c r="U207" s="111">
        <f t="shared" si="200"/>
        <v>9</v>
      </c>
      <c r="V207" s="111">
        <v>252</v>
      </c>
      <c r="W207" s="110">
        <f t="shared" si="220"/>
        <v>1.0029178190000001</v>
      </c>
      <c r="X207" s="103">
        <f t="shared" si="221"/>
        <v>2.9615133299999998</v>
      </c>
      <c r="Y207" s="103">
        <f t="shared" si="222"/>
        <v>0</v>
      </c>
      <c r="Z207" s="114" t="str">
        <f t="shared" si="234"/>
        <v>A+J=</v>
      </c>
      <c r="AA207" s="108">
        <f t="shared" si="235"/>
        <v>44249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11"/>
        <v>36</v>
      </c>
      <c r="AH207" s="121">
        <f t="shared" si="213"/>
        <v>45127</v>
      </c>
      <c r="AI207" s="121">
        <f t="shared" si="229"/>
        <v>45126</v>
      </c>
      <c r="AJ207" s="121">
        <f t="shared" si="230"/>
        <v>45127</v>
      </c>
      <c r="AK207" s="121">
        <f t="shared" si="214"/>
        <v>45159</v>
      </c>
      <c r="AL207" s="119">
        <f t="shared" si="231"/>
        <v>22</v>
      </c>
      <c r="AM207" s="121">
        <f t="shared" si="212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3"/>
        <v>44230</v>
      </c>
      <c r="B208" s="103">
        <f t="shared" si="215"/>
        <v>1018.72857158</v>
      </c>
      <c r="C208" s="103">
        <f t="shared" si="232"/>
        <v>857.03519669000002</v>
      </c>
      <c r="D208" s="104">
        <f t="shared" si="224"/>
        <v>925.88699999999994</v>
      </c>
      <c r="E208" s="105">
        <f t="shared" si="201"/>
        <v>934.75800000000004</v>
      </c>
      <c r="F208" s="106">
        <f t="shared" si="202"/>
        <v>44185</v>
      </c>
      <c r="G208" s="107">
        <f t="shared" si="216"/>
        <v>9.5810827887206074E-3</v>
      </c>
      <c r="H208" s="108">
        <f t="shared" si="233"/>
        <v>44249</v>
      </c>
      <c r="I208" s="108">
        <f t="shared" si="217"/>
        <v>44249</v>
      </c>
      <c r="J208" s="109">
        <f t="shared" si="225"/>
        <v>21</v>
      </c>
      <c r="K208" s="109">
        <f t="shared" si="209"/>
        <v>10</v>
      </c>
      <c r="L208" s="8">
        <f t="shared" si="226"/>
        <v>1.0045510200000001</v>
      </c>
      <c r="M208" s="110">
        <f t="shared" si="204"/>
        <v>1.0327739300000001</v>
      </c>
      <c r="N208" s="110">
        <f t="shared" si="199"/>
        <v>1.1794563935578799</v>
      </c>
      <c r="O208" s="103">
        <f t="shared" si="203"/>
        <v>1.18482412</v>
      </c>
      <c r="P208" s="103">
        <f t="shared" si="218"/>
        <v>1015.43597272</v>
      </c>
      <c r="Q208" s="11">
        <f t="shared" si="236"/>
        <v>0</v>
      </c>
      <c r="R208" s="30">
        <f t="shared" si="227"/>
        <v>0</v>
      </c>
      <c r="S208" s="103">
        <f t="shared" si="219"/>
        <v>0</v>
      </c>
      <c r="T208" s="113">
        <f t="shared" si="228"/>
        <v>8.5000000000000006E-2</v>
      </c>
      <c r="U208" s="111">
        <f t="shared" si="200"/>
        <v>10</v>
      </c>
      <c r="V208" s="111">
        <v>252</v>
      </c>
      <c r="W208" s="110">
        <f t="shared" si="220"/>
        <v>1.0032425469999999</v>
      </c>
      <c r="X208" s="103">
        <f t="shared" si="221"/>
        <v>3.29259886</v>
      </c>
      <c r="Y208" s="103">
        <f t="shared" si="222"/>
        <v>0</v>
      </c>
      <c r="Z208" s="114" t="str">
        <f t="shared" si="234"/>
        <v>A+J=</v>
      </c>
      <c r="AA208" s="108">
        <f t="shared" si="235"/>
        <v>44249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11"/>
        <v>37</v>
      </c>
      <c r="AH208" s="121">
        <f t="shared" si="213"/>
        <v>45158</v>
      </c>
      <c r="AI208" s="121">
        <f t="shared" si="229"/>
        <v>45156</v>
      </c>
      <c r="AJ208" s="121">
        <f t="shared" si="230"/>
        <v>45159</v>
      </c>
      <c r="AK208" s="121">
        <f t="shared" si="214"/>
        <v>45189</v>
      </c>
      <c r="AL208" s="119">
        <f t="shared" si="231"/>
        <v>21</v>
      </c>
      <c r="AM208" s="121">
        <f t="shared" si="212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3"/>
        <v>44231</v>
      </c>
      <c r="B209" s="103">
        <f t="shared" si="215"/>
        <v>1019.52124209</v>
      </c>
      <c r="C209" s="103">
        <f t="shared" si="232"/>
        <v>857.03519669000002</v>
      </c>
      <c r="D209" s="104">
        <f t="shared" si="224"/>
        <v>925.88699999999994</v>
      </c>
      <c r="E209" s="105">
        <f t="shared" si="201"/>
        <v>934.75800000000004</v>
      </c>
      <c r="F209" s="106">
        <f t="shared" si="202"/>
        <v>44185</v>
      </c>
      <c r="G209" s="107">
        <f t="shared" si="216"/>
        <v>9.5810827887206074E-3</v>
      </c>
      <c r="H209" s="108">
        <f t="shared" si="233"/>
        <v>44249</v>
      </c>
      <c r="I209" s="108">
        <f t="shared" si="217"/>
        <v>44249</v>
      </c>
      <c r="J209" s="109">
        <f t="shared" si="225"/>
        <v>21</v>
      </c>
      <c r="K209" s="109">
        <f t="shared" si="209"/>
        <v>11</v>
      </c>
      <c r="L209" s="8">
        <f t="shared" si="226"/>
        <v>1.00500726</v>
      </c>
      <c r="M209" s="110">
        <f t="shared" si="204"/>
        <v>1.0327739300000001</v>
      </c>
      <c r="N209" s="110">
        <f t="shared" si="199"/>
        <v>1.1794563935578799</v>
      </c>
      <c r="O209" s="103">
        <f t="shared" si="203"/>
        <v>1.18536223</v>
      </c>
      <c r="P209" s="103">
        <f t="shared" si="218"/>
        <v>1015.8971519299999</v>
      </c>
      <c r="Q209" s="11">
        <f t="shared" si="236"/>
        <v>0</v>
      </c>
      <c r="R209" s="30">
        <f t="shared" si="227"/>
        <v>0</v>
      </c>
      <c r="S209" s="103">
        <f t="shared" si="219"/>
        <v>0</v>
      </c>
      <c r="T209" s="113">
        <f t="shared" si="228"/>
        <v>8.5000000000000006E-2</v>
      </c>
      <c r="U209" s="111">
        <f t="shared" si="200"/>
        <v>11</v>
      </c>
      <c r="V209" s="111">
        <v>252</v>
      </c>
      <c r="W209" s="110">
        <f t="shared" si="220"/>
        <v>1.0035673789999999</v>
      </c>
      <c r="X209" s="103">
        <f t="shared" si="221"/>
        <v>3.6240901600000002</v>
      </c>
      <c r="Y209" s="103">
        <f t="shared" si="222"/>
        <v>0</v>
      </c>
      <c r="Z209" s="114" t="str">
        <f t="shared" si="234"/>
        <v>A+J=</v>
      </c>
      <c r="AA209" s="108">
        <f t="shared" si="235"/>
        <v>44249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11"/>
        <v>38</v>
      </c>
      <c r="AH209" s="121">
        <f t="shared" si="213"/>
        <v>45189</v>
      </c>
      <c r="AI209" s="121">
        <f t="shared" si="229"/>
        <v>45188</v>
      </c>
      <c r="AJ209" s="121">
        <f t="shared" si="230"/>
        <v>45189</v>
      </c>
      <c r="AK209" s="121">
        <f t="shared" si="214"/>
        <v>45219</v>
      </c>
      <c r="AL209" s="119">
        <f t="shared" si="231"/>
        <v>21</v>
      </c>
      <c r="AM209" s="121">
        <f t="shared" si="212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3"/>
        <v>44232</v>
      </c>
      <c r="B210" s="103">
        <f t="shared" si="215"/>
        <v>1020.31454364</v>
      </c>
      <c r="C210" s="103">
        <f t="shared" si="232"/>
        <v>857.03519669000002</v>
      </c>
      <c r="D210" s="104">
        <f t="shared" si="224"/>
        <v>925.88699999999994</v>
      </c>
      <c r="E210" s="105">
        <f t="shared" si="201"/>
        <v>934.75800000000004</v>
      </c>
      <c r="F210" s="106">
        <f t="shared" si="202"/>
        <v>44185</v>
      </c>
      <c r="G210" s="107">
        <f t="shared" si="216"/>
        <v>9.5810827887206074E-3</v>
      </c>
      <c r="H210" s="108">
        <f t="shared" si="233"/>
        <v>44249</v>
      </c>
      <c r="I210" s="108">
        <f t="shared" si="217"/>
        <v>44249</v>
      </c>
      <c r="J210" s="109">
        <f t="shared" si="225"/>
        <v>21</v>
      </c>
      <c r="K210" s="109">
        <f t="shared" si="209"/>
        <v>12</v>
      </c>
      <c r="L210" s="8">
        <f t="shared" si="226"/>
        <v>1.0054637099999999</v>
      </c>
      <c r="M210" s="110">
        <f t="shared" si="204"/>
        <v>1.0327739300000001</v>
      </c>
      <c r="N210" s="110">
        <f t="shared" si="199"/>
        <v>1.1794563935578799</v>
      </c>
      <c r="O210" s="103">
        <f t="shared" si="203"/>
        <v>1.1859006000000001</v>
      </c>
      <c r="P210" s="103">
        <f t="shared" si="218"/>
        <v>1016.35855397</v>
      </c>
      <c r="Q210" s="11">
        <f t="shared" si="236"/>
        <v>0</v>
      </c>
      <c r="R210" s="30">
        <f t="shared" si="227"/>
        <v>0</v>
      </c>
      <c r="S210" s="103">
        <f t="shared" si="219"/>
        <v>0</v>
      </c>
      <c r="T210" s="113">
        <f t="shared" si="228"/>
        <v>8.5000000000000006E-2</v>
      </c>
      <c r="U210" s="111">
        <f t="shared" si="200"/>
        <v>12</v>
      </c>
      <c r="V210" s="111">
        <v>252</v>
      </c>
      <c r="W210" s="110">
        <f t="shared" si="220"/>
        <v>1.003892317</v>
      </c>
      <c r="X210" s="103">
        <f t="shared" si="221"/>
        <v>3.9559896700000001</v>
      </c>
      <c r="Y210" s="103">
        <f t="shared" si="222"/>
        <v>0</v>
      </c>
      <c r="Z210" s="114" t="str">
        <f t="shared" si="234"/>
        <v>A+J=</v>
      </c>
      <c r="AA210" s="108">
        <f t="shared" si="235"/>
        <v>44249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11"/>
        <v>39</v>
      </c>
      <c r="AH210" s="121">
        <f t="shared" si="213"/>
        <v>45219</v>
      </c>
      <c r="AI210" s="121">
        <f t="shared" si="229"/>
        <v>45218</v>
      </c>
      <c r="AJ210" s="121">
        <f t="shared" si="230"/>
        <v>45219</v>
      </c>
      <c r="AK210" s="121">
        <f t="shared" si="214"/>
        <v>45250</v>
      </c>
      <c r="AL210" s="119">
        <f t="shared" si="231"/>
        <v>19</v>
      </c>
      <c r="AM210" s="121">
        <f t="shared" si="212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3"/>
        <v>44233</v>
      </c>
      <c r="B211" s="103">
        <f t="shared" si="215"/>
        <v>1021.10844875</v>
      </c>
      <c r="C211" s="103">
        <f t="shared" si="232"/>
        <v>857.03519669000002</v>
      </c>
      <c r="D211" s="104">
        <f t="shared" si="224"/>
        <v>925.88699999999994</v>
      </c>
      <c r="E211" s="105">
        <f t="shared" si="201"/>
        <v>934.75800000000004</v>
      </c>
      <c r="F211" s="106">
        <f t="shared" si="202"/>
        <v>44185</v>
      </c>
      <c r="G211" s="107">
        <f t="shared" si="216"/>
        <v>9.5810827887206074E-3</v>
      </c>
      <c r="H211" s="108">
        <f t="shared" si="233"/>
        <v>44249</v>
      </c>
      <c r="I211" s="108">
        <f t="shared" si="217"/>
        <v>44249</v>
      </c>
      <c r="J211" s="109">
        <f t="shared" si="225"/>
        <v>21</v>
      </c>
      <c r="K211" s="109">
        <f t="shared" si="209"/>
        <v>13</v>
      </c>
      <c r="L211" s="8">
        <f t="shared" si="226"/>
        <v>1.00592036</v>
      </c>
      <c r="M211" s="110">
        <f t="shared" si="204"/>
        <v>1.0327739300000001</v>
      </c>
      <c r="N211" s="110">
        <f t="shared" si="199"/>
        <v>1.1794563935578799</v>
      </c>
      <c r="O211" s="103">
        <f t="shared" si="203"/>
        <v>1.1864391999999999</v>
      </c>
      <c r="P211" s="103">
        <f t="shared" si="218"/>
        <v>1016.82015313</v>
      </c>
      <c r="Q211" s="11">
        <f t="shared" si="236"/>
        <v>0</v>
      </c>
      <c r="R211" s="30">
        <f t="shared" si="227"/>
        <v>0</v>
      </c>
      <c r="S211" s="103">
        <f t="shared" si="219"/>
        <v>0</v>
      </c>
      <c r="T211" s="113">
        <f t="shared" si="228"/>
        <v>8.5000000000000006E-2</v>
      </c>
      <c r="U211" s="111">
        <f t="shared" si="200"/>
        <v>13</v>
      </c>
      <c r="V211" s="111">
        <v>252</v>
      </c>
      <c r="W211" s="110">
        <f t="shared" si="220"/>
        <v>1.0042173590000001</v>
      </c>
      <c r="X211" s="103">
        <f t="shared" si="221"/>
        <v>4.2882956200000004</v>
      </c>
      <c r="Y211" s="103">
        <f t="shared" si="222"/>
        <v>0</v>
      </c>
      <c r="Z211" s="114" t="str">
        <f t="shared" si="234"/>
        <v>A+J=</v>
      </c>
      <c r="AA211" s="108">
        <f t="shared" si="235"/>
        <v>44249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11"/>
        <v>40</v>
      </c>
      <c r="AH211" s="121">
        <f t="shared" si="213"/>
        <v>45250</v>
      </c>
      <c r="AI211" s="121">
        <f t="shared" si="229"/>
        <v>45247</v>
      </c>
      <c r="AJ211" s="121">
        <f t="shared" si="230"/>
        <v>45250</v>
      </c>
      <c r="AK211" s="121">
        <f t="shared" si="214"/>
        <v>45280</v>
      </c>
      <c r="AL211" s="119">
        <f t="shared" si="231"/>
        <v>22</v>
      </c>
      <c r="AM211" s="121">
        <f t="shared" si="212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3"/>
        <v>44234</v>
      </c>
      <c r="B212" s="103">
        <f t="shared" si="215"/>
        <v>1021.10844875</v>
      </c>
      <c r="C212" s="103">
        <f t="shared" si="232"/>
        <v>857.03519669000002</v>
      </c>
      <c r="D212" s="104">
        <f t="shared" si="224"/>
        <v>925.88699999999994</v>
      </c>
      <c r="E212" s="105">
        <f t="shared" si="201"/>
        <v>934.75800000000004</v>
      </c>
      <c r="F212" s="106">
        <f t="shared" si="202"/>
        <v>44185</v>
      </c>
      <c r="G212" s="107">
        <f t="shared" si="216"/>
        <v>9.5810827887206074E-3</v>
      </c>
      <c r="H212" s="108">
        <f t="shared" si="233"/>
        <v>44249</v>
      </c>
      <c r="I212" s="108">
        <f t="shared" si="217"/>
        <v>44249</v>
      </c>
      <c r="J212" s="109">
        <f t="shared" si="225"/>
        <v>21</v>
      </c>
      <c r="K212" s="109">
        <f t="shared" si="209"/>
        <v>13</v>
      </c>
      <c r="L212" s="8">
        <f t="shared" si="226"/>
        <v>1.00592036</v>
      </c>
      <c r="M212" s="110">
        <f t="shared" si="204"/>
        <v>1.0327739300000001</v>
      </c>
      <c r="N212" s="110">
        <f t="shared" si="199"/>
        <v>1.1794563935578799</v>
      </c>
      <c r="O212" s="103">
        <f t="shared" si="203"/>
        <v>1.1864391999999999</v>
      </c>
      <c r="P212" s="103">
        <f t="shared" si="218"/>
        <v>1016.82015313</v>
      </c>
      <c r="Q212" s="11">
        <f t="shared" si="236"/>
        <v>0</v>
      </c>
      <c r="R212" s="30">
        <f t="shared" si="227"/>
        <v>0</v>
      </c>
      <c r="S212" s="103">
        <f t="shared" si="219"/>
        <v>0</v>
      </c>
      <c r="T212" s="113">
        <f t="shared" si="228"/>
        <v>8.5000000000000006E-2</v>
      </c>
      <c r="U212" s="111">
        <f t="shared" si="200"/>
        <v>13</v>
      </c>
      <c r="V212" s="111">
        <v>252</v>
      </c>
      <c r="W212" s="110">
        <f t="shared" si="220"/>
        <v>1.0042173590000001</v>
      </c>
      <c r="X212" s="103">
        <f t="shared" si="221"/>
        <v>4.2882956200000004</v>
      </c>
      <c r="Y212" s="103">
        <f t="shared" si="222"/>
        <v>0</v>
      </c>
      <c r="Z212" s="114" t="str">
        <f t="shared" si="234"/>
        <v>A+J=</v>
      </c>
      <c r="AA212" s="108">
        <f t="shared" si="235"/>
        <v>44249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11"/>
        <v>41</v>
      </c>
      <c r="AH212" s="121">
        <f t="shared" si="213"/>
        <v>45280</v>
      </c>
      <c r="AI212" s="121">
        <f t="shared" si="229"/>
        <v>45279</v>
      </c>
      <c r="AJ212" s="121">
        <f t="shared" si="230"/>
        <v>45280</v>
      </c>
      <c r="AK212" s="121">
        <f t="shared" si="214"/>
        <v>45313</v>
      </c>
      <c r="AL212" s="119">
        <f t="shared" si="231"/>
        <v>21</v>
      </c>
      <c r="AM212" s="121">
        <f t="shared" si="212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3"/>
        <v>44235</v>
      </c>
      <c r="B213" s="103">
        <f t="shared" si="215"/>
        <v>1021.10844875</v>
      </c>
      <c r="C213" s="103">
        <f t="shared" si="232"/>
        <v>857.03519669000002</v>
      </c>
      <c r="D213" s="104">
        <f t="shared" si="224"/>
        <v>925.88699999999994</v>
      </c>
      <c r="E213" s="105">
        <f t="shared" si="201"/>
        <v>934.75800000000004</v>
      </c>
      <c r="F213" s="106">
        <f t="shared" si="202"/>
        <v>44185</v>
      </c>
      <c r="G213" s="107">
        <f t="shared" si="216"/>
        <v>9.5810827887206074E-3</v>
      </c>
      <c r="H213" s="108">
        <f t="shared" si="233"/>
        <v>44249</v>
      </c>
      <c r="I213" s="108">
        <f t="shared" si="217"/>
        <v>44249</v>
      </c>
      <c r="J213" s="109">
        <f t="shared" si="225"/>
        <v>21</v>
      </c>
      <c r="K213" s="109">
        <f t="shared" si="209"/>
        <v>13</v>
      </c>
      <c r="L213" s="8">
        <f t="shared" si="226"/>
        <v>1.00592036</v>
      </c>
      <c r="M213" s="110">
        <f t="shared" si="204"/>
        <v>1.0327739300000001</v>
      </c>
      <c r="N213" s="110">
        <f t="shared" si="199"/>
        <v>1.1794563935578799</v>
      </c>
      <c r="O213" s="103">
        <f t="shared" si="203"/>
        <v>1.1864391999999999</v>
      </c>
      <c r="P213" s="103">
        <f t="shared" si="218"/>
        <v>1016.82015313</v>
      </c>
      <c r="Q213" s="11">
        <f t="shared" si="236"/>
        <v>0</v>
      </c>
      <c r="R213" s="30">
        <f t="shared" si="227"/>
        <v>0</v>
      </c>
      <c r="S213" s="103">
        <f t="shared" si="219"/>
        <v>0</v>
      </c>
      <c r="T213" s="113">
        <f t="shared" si="228"/>
        <v>8.5000000000000006E-2</v>
      </c>
      <c r="U213" s="111">
        <f t="shared" si="200"/>
        <v>13</v>
      </c>
      <c r="V213" s="111">
        <v>252</v>
      </c>
      <c r="W213" s="110">
        <f t="shared" si="220"/>
        <v>1.0042173590000001</v>
      </c>
      <c r="X213" s="103">
        <f t="shared" si="221"/>
        <v>4.2882956200000004</v>
      </c>
      <c r="Y213" s="103">
        <f t="shared" si="222"/>
        <v>0</v>
      </c>
      <c r="Z213" s="114" t="str">
        <f t="shared" si="234"/>
        <v>A+J=</v>
      </c>
      <c r="AA213" s="108">
        <f t="shared" si="235"/>
        <v>44249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11"/>
        <v>42</v>
      </c>
      <c r="AH213" s="121">
        <f t="shared" si="213"/>
        <v>45311</v>
      </c>
      <c r="AI213" s="121">
        <f t="shared" si="229"/>
        <v>45310</v>
      </c>
      <c r="AJ213" s="121">
        <f t="shared" si="230"/>
        <v>45313</v>
      </c>
      <c r="AK213" s="121">
        <f t="shared" si="214"/>
        <v>45342</v>
      </c>
      <c r="AL213" s="119">
        <f t="shared" si="231"/>
        <v>19</v>
      </c>
      <c r="AM213" s="121">
        <f t="shared" si="212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3"/>
        <v>44236</v>
      </c>
      <c r="B214" s="103">
        <f t="shared" si="215"/>
        <v>1021.90297801</v>
      </c>
      <c r="C214" s="103">
        <f t="shared" si="232"/>
        <v>857.03519669000002</v>
      </c>
      <c r="D214" s="104">
        <f t="shared" si="224"/>
        <v>925.88699999999994</v>
      </c>
      <c r="E214" s="105">
        <f t="shared" si="201"/>
        <v>934.75800000000004</v>
      </c>
      <c r="F214" s="106">
        <f t="shared" si="202"/>
        <v>44185</v>
      </c>
      <c r="G214" s="107">
        <f t="shared" si="216"/>
        <v>9.5810827887206074E-3</v>
      </c>
      <c r="H214" s="108">
        <f t="shared" si="233"/>
        <v>44249</v>
      </c>
      <c r="I214" s="108">
        <f t="shared" si="217"/>
        <v>44249</v>
      </c>
      <c r="J214" s="109">
        <f t="shared" si="225"/>
        <v>21</v>
      </c>
      <c r="K214" s="109">
        <f t="shared" si="209"/>
        <v>14</v>
      </c>
      <c r="L214" s="8">
        <f t="shared" si="226"/>
        <v>1.00637723</v>
      </c>
      <c r="M214" s="110">
        <f t="shared" si="204"/>
        <v>1.0327739300000001</v>
      </c>
      <c r="N214" s="110">
        <f t="shared" si="199"/>
        <v>1.1794563935578799</v>
      </c>
      <c r="O214" s="103">
        <f t="shared" si="203"/>
        <v>1.18697805</v>
      </c>
      <c r="P214" s="103">
        <f t="shared" si="218"/>
        <v>1017.28196654</v>
      </c>
      <c r="Q214" s="11">
        <f t="shared" si="236"/>
        <v>0</v>
      </c>
      <c r="R214" s="30">
        <f t="shared" si="227"/>
        <v>0</v>
      </c>
      <c r="S214" s="103">
        <f t="shared" si="219"/>
        <v>0</v>
      </c>
      <c r="T214" s="113">
        <f t="shared" si="228"/>
        <v>8.5000000000000006E-2</v>
      </c>
      <c r="U214" s="111">
        <f t="shared" si="200"/>
        <v>14</v>
      </c>
      <c r="V214" s="111">
        <v>252</v>
      </c>
      <c r="W214" s="110">
        <f t="shared" si="220"/>
        <v>1.0045425079999999</v>
      </c>
      <c r="X214" s="103">
        <f t="shared" si="221"/>
        <v>4.62101147</v>
      </c>
      <c r="Y214" s="103">
        <f t="shared" si="222"/>
        <v>0</v>
      </c>
      <c r="Z214" s="114" t="str">
        <f t="shared" si="234"/>
        <v>A+J=</v>
      </c>
      <c r="AA214" s="108">
        <f t="shared" si="235"/>
        <v>44249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11"/>
        <v>43</v>
      </c>
      <c r="AH214" s="121">
        <f t="shared" si="213"/>
        <v>45342</v>
      </c>
      <c r="AI214" s="121">
        <f t="shared" si="229"/>
        <v>45341</v>
      </c>
      <c r="AJ214" s="121">
        <f t="shared" si="230"/>
        <v>45342</v>
      </c>
      <c r="AK214" s="121">
        <f t="shared" si="214"/>
        <v>45371</v>
      </c>
      <c r="AL214" s="119">
        <f t="shared" si="231"/>
        <v>21</v>
      </c>
      <c r="AM214" s="121">
        <f t="shared" si="212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3"/>
        <v>44237</v>
      </c>
      <c r="B215" s="103">
        <f t="shared" si="215"/>
        <v>1022.69812874</v>
      </c>
      <c r="C215" s="103">
        <f t="shared" si="232"/>
        <v>857.03519669000002</v>
      </c>
      <c r="D215" s="104">
        <f t="shared" si="224"/>
        <v>925.88699999999994</v>
      </c>
      <c r="E215" s="105">
        <f t="shared" si="201"/>
        <v>934.75800000000004</v>
      </c>
      <c r="F215" s="106">
        <f t="shared" si="202"/>
        <v>44185</v>
      </c>
      <c r="G215" s="107">
        <f t="shared" si="216"/>
        <v>9.5810827887206074E-3</v>
      </c>
      <c r="H215" s="108">
        <f t="shared" si="233"/>
        <v>44249</v>
      </c>
      <c r="I215" s="108">
        <f t="shared" si="217"/>
        <v>44249</v>
      </c>
      <c r="J215" s="109">
        <f t="shared" si="225"/>
        <v>21</v>
      </c>
      <c r="K215" s="109">
        <f t="shared" si="209"/>
        <v>15</v>
      </c>
      <c r="L215" s="8">
        <f t="shared" si="226"/>
        <v>1.0068343</v>
      </c>
      <c r="M215" s="110">
        <f t="shared" si="204"/>
        <v>1.0327739300000001</v>
      </c>
      <c r="N215" s="110">
        <f t="shared" si="199"/>
        <v>1.1794563935578799</v>
      </c>
      <c r="O215" s="103">
        <f t="shared" si="203"/>
        <v>1.1875171499999999</v>
      </c>
      <c r="P215" s="103">
        <f t="shared" si="218"/>
        <v>1017.74399422</v>
      </c>
      <c r="Q215" s="11">
        <f t="shared" si="236"/>
        <v>0</v>
      </c>
      <c r="R215" s="30">
        <f t="shared" si="227"/>
        <v>0</v>
      </c>
      <c r="S215" s="103">
        <f t="shared" si="219"/>
        <v>0</v>
      </c>
      <c r="T215" s="113">
        <f t="shared" si="228"/>
        <v>8.5000000000000006E-2</v>
      </c>
      <c r="U215" s="111">
        <f t="shared" si="200"/>
        <v>15</v>
      </c>
      <c r="V215" s="111">
        <v>252</v>
      </c>
      <c r="W215" s="110">
        <f t="shared" si="220"/>
        <v>1.0048677610000001</v>
      </c>
      <c r="X215" s="103">
        <f t="shared" si="221"/>
        <v>4.9541345200000002</v>
      </c>
      <c r="Y215" s="103">
        <f t="shared" si="222"/>
        <v>0</v>
      </c>
      <c r="Z215" s="114" t="str">
        <f t="shared" si="234"/>
        <v>A+J=</v>
      </c>
      <c r="AA215" s="108">
        <f t="shared" si="235"/>
        <v>44249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11"/>
        <v>44</v>
      </c>
      <c r="AH215" s="121">
        <f t="shared" si="213"/>
        <v>45371</v>
      </c>
      <c r="AI215" s="121">
        <f t="shared" si="229"/>
        <v>45370</v>
      </c>
      <c r="AJ215" s="121">
        <f t="shared" si="230"/>
        <v>45371</v>
      </c>
      <c r="AK215" s="121">
        <f t="shared" si="214"/>
        <v>45404</v>
      </c>
      <c r="AL215" s="119">
        <f t="shared" si="231"/>
        <v>22</v>
      </c>
      <c r="AM215" s="121">
        <f t="shared" si="212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3"/>
        <v>44238</v>
      </c>
      <c r="B216" s="103">
        <f t="shared" si="215"/>
        <v>1023.49388507</v>
      </c>
      <c r="C216" s="103">
        <f t="shared" si="232"/>
        <v>857.03519669000002</v>
      </c>
      <c r="D216" s="104">
        <f t="shared" si="224"/>
        <v>925.88699999999994</v>
      </c>
      <c r="E216" s="105">
        <f t="shared" si="201"/>
        <v>934.75800000000004</v>
      </c>
      <c r="F216" s="106">
        <f t="shared" si="202"/>
        <v>44185</v>
      </c>
      <c r="G216" s="107">
        <f t="shared" si="216"/>
        <v>9.5810827887206074E-3</v>
      </c>
      <c r="H216" s="108">
        <f t="shared" si="233"/>
        <v>44249</v>
      </c>
      <c r="I216" s="108">
        <f t="shared" si="217"/>
        <v>44249</v>
      </c>
      <c r="J216" s="109">
        <f t="shared" si="225"/>
        <v>21</v>
      </c>
      <c r="K216" s="109">
        <f t="shared" si="209"/>
        <v>16</v>
      </c>
      <c r="L216" s="8">
        <f t="shared" si="226"/>
        <v>1.00729157</v>
      </c>
      <c r="M216" s="110">
        <f t="shared" si="204"/>
        <v>1.0327739300000001</v>
      </c>
      <c r="N216" s="110">
        <f t="shared" si="199"/>
        <v>1.1794563935578799</v>
      </c>
      <c r="O216" s="103">
        <f t="shared" si="203"/>
        <v>1.18805648</v>
      </c>
      <c r="P216" s="103">
        <f t="shared" si="218"/>
        <v>1018.20621901</v>
      </c>
      <c r="Q216" s="11">
        <f t="shared" si="236"/>
        <v>0</v>
      </c>
      <c r="R216" s="30">
        <f t="shared" si="227"/>
        <v>0</v>
      </c>
      <c r="S216" s="103">
        <f t="shared" si="219"/>
        <v>0</v>
      </c>
      <c r="T216" s="113">
        <f t="shared" si="228"/>
        <v>8.5000000000000006E-2</v>
      </c>
      <c r="U216" s="111">
        <f t="shared" si="200"/>
        <v>16</v>
      </c>
      <c r="V216" s="111">
        <v>252</v>
      </c>
      <c r="W216" s="110">
        <f t="shared" si="220"/>
        <v>1.0051931190000001</v>
      </c>
      <c r="X216" s="103">
        <f t="shared" si="221"/>
        <v>5.2876660600000003</v>
      </c>
      <c r="Y216" s="103">
        <f t="shared" si="222"/>
        <v>0</v>
      </c>
      <c r="Z216" s="114" t="str">
        <f t="shared" si="234"/>
        <v>A+J=</v>
      </c>
      <c r="AA216" s="108">
        <f t="shared" si="235"/>
        <v>44249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11"/>
        <v>45</v>
      </c>
      <c r="AH216" s="121">
        <f t="shared" si="213"/>
        <v>45402</v>
      </c>
      <c r="AI216" s="121">
        <f t="shared" si="229"/>
        <v>45401</v>
      </c>
      <c r="AJ216" s="121">
        <f t="shared" si="230"/>
        <v>45404</v>
      </c>
      <c r="AK216" s="121">
        <f t="shared" si="214"/>
        <v>45432</v>
      </c>
      <c r="AL216" s="119">
        <f t="shared" si="231"/>
        <v>19</v>
      </c>
      <c r="AM216" s="121">
        <f t="shared" si="212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3"/>
        <v>44239</v>
      </c>
      <c r="B217" s="103">
        <f t="shared" si="215"/>
        <v>1024.29027421</v>
      </c>
      <c r="C217" s="103">
        <f t="shared" si="232"/>
        <v>857.03519669000002</v>
      </c>
      <c r="D217" s="104">
        <f t="shared" si="224"/>
        <v>925.88699999999994</v>
      </c>
      <c r="E217" s="105">
        <f t="shared" si="201"/>
        <v>934.75800000000004</v>
      </c>
      <c r="F217" s="106">
        <f t="shared" si="202"/>
        <v>44185</v>
      </c>
      <c r="G217" s="107">
        <f t="shared" si="216"/>
        <v>9.5810827887206074E-3</v>
      </c>
      <c r="H217" s="108">
        <f t="shared" si="233"/>
        <v>44249</v>
      </c>
      <c r="I217" s="108">
        <f t="shared" si="217"/>
        <v>44249</v>
      </c>
      <c r="J217" s="109">
        <f t="shared" si="225"/>
        <v>21</v>
      </c>
      <c r="K217" s="109">
        <f t="shared" si="209"/>
        <v>17</v>
      </c>
      <c r="L217" s="8">
        <f t="shared" si="226"/>
        <v>1.0077490600000001</v>
      </c>
      <c r="M217" s="110">
        <f t="shared" si="204"/>
        <v>1.0327739300000001</v>
      </c>
      <c r="N217" s="110">
        <f t="shared" si="199"/>
        <v>1.1794563935578799</v>
      </c>
      <c r="O217" s="103">
        <f t="shared" si="203"/>
        <v>1.18859607</v>
      </c>
      <c r="P217" s="103">
        <f t="shared" si="218"/>
        <v>1018.66866663</v>
      </c>
      <c r="Q217" s="11">
        <f t="shared" si="236"/>
        <v>0</v>
      </c>
      <c r="R217" s="30">
        <f t="shared" si="227"/>
        <v>0</v>
      </c>
      <c r="S217" s="103">
        <f t="shared" si="219"/>
        <v>0</v>
      </c>
      <c r="T217" s="113">
        <f t="shared" si="228"/>
        <v>8.5000000000000006E-2</v>
      </c>
      <c r="U217" s="111">
        <f t="shared" si="200"/>
        <v>17</v>
      </c>
      <c r="V217" s="111">
        <v>252</v>
      </c>
      <c r="W217" s="110">
        <f t="shared" si="220"/>
        <v>1.005518583</v>
      </c>
      <c r="X217" s="103">
        <f t="shared" si="221"/>
        <v>5.62160758</v>
      </c>
      <c r="Y217" s="103">
        <f t="shared" si="222"/>
        <v>0</v>
      </c>
      <c r="Z217" s="114" t="str">
        <f t="shared" si="234"/>
        <v>A+J=</v>
      </c>
      <c r="AA217" s="108">
        <f t="shared" si="235"/>
        <v>44249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11"/>
        <v>46</v>
      </c>
      <c r="AH217" s="121">
        <f t="shared" si="213"/>
        <v>45432</v>
      </c>
      <c r="AI217" s="121">
        <f t="shared" si="229"/>
        <v>45429</v>
      </c>
      <c r="AJ217" s="121">
        <f t="shared" si="230"/>
        <v>45432</v>
      </c>
      <c r="AK217" s="121">
        <f t="shared" si="214"/>
        <v>45463</v>
      </c>
      <c r="AL217" s="119">
        <f t="shared" si="231"/>
        <v>22</v>
      </c>
      <c r="AM217" s="121">
        <f t="shared" si="212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3"/>
        <v>44240</v>
      </c>
      <c r="B218" s="103">
        <f t="shared" si="215"/>
        <v>1025.0872706800001</v>
      </c>
      <c r="C218" s="103">
        <f t="shared" si="232"/>
        <v>857.03519669000002</v>
      </c>
      <c r="D218" s="104">
        <f t="shared" si="224"/>
        <v>925.88699999999994</v>
      </c>
      <c r="E218" s="105">
        <f t="shared" si="201"/>
        <v>934.75800000000004</v>
      </c>
      <c r="F218" s="106">
        <f t="shared" si="202"/>
        <v>44185</v>
      </c>
      <c r="G218" s="107">
        <f t="shared" si="216"/>
        <v>9.5810827887206074E-3</v>
      </c>
      <c r="H218" s="108">
        <f t="shared" si="233"/>
        <v>44249</v>
      </c>
      <c r="I218" s="108">
        <f t="shared" si="217"/>
        <v>44249</v>
      </c>
      <c r="J218" s="109">
        <f t="shared" si="225"/>
        <v>21</v>
      </c>
      <c r="K218" s="109">
        <f t="shared" si="209"/>
        <v>18</v>
      </c>
      <c r="L218" s="8">
        <f t="shared" si="226"/>
        <v>1.00820675</v>
      </c>
      <c r="M218" s="110">
        <f t="shared" si="204"/>
        <v>1.0327739300000001</v>
      </c>
      <c r="N218" s="110">
        <f t="shared" si="199"/>
        <v>1.1794563935578799</v>
      </c>
      <c r="O218" s="103">
        <f t="shared" si="203"/>
        <v>1.18913589</v>
      </c>
      <c r="P218" s="103">
        <f t="shared" si="218"/>
        <v>1019.13131137</v>
      </c>
      <c r="Q218" s="11">
        <f t="shared" si="236"/>
        <v>0</v>
      </c>
      <c r="R218" s="30">
        <f t="shared" si="227"/>
        <v>0</v>
      </c>
      <c r="S218" s="103">
        <f t="shared" si="219"/>
        <v>0</v>
      </c>
      <c r="T218" s="113">
        <f t="shared" si="228"/>
        <v>8.5000000000000006E-2</v>
      </c>
      <c r="U218" s="111">
        <f t="shared" si="200"/>
        <v>18</v>
      </c>
      <c r="V218" s="111">
        <v>252</v>
      </c>
      <c r="W218" s="110">
        <f t="shared" si="220"/>
        <v>1.005844153</v>
      </c>
      <c r="X218" s="103">
        <f t="shared" si="221"/>
        <v>5.9559593099999999</v>
      </c>
      <c r="Y218" s="103">
        <f t="shared" si="222"/>
        <v>0</v>
      </c>
      <c r="Z218" s="114" t="str">
        <f t="shared" si="234"/>
        <v>A+J=</v>
      </c>
      <c r="AA218" s="108">
        <f t="shared" si="235"/>
        <v>44249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11"/>
        <v>47</v>
      </c>
      <c r="AH218" s="121">
        <f t="shared" si="213"/>
        <v>45463</v>
      </c>
      <c r="AI218" s="121">
        <f t="shared" si="229"/>
        <v>45462</v>
      </c>
      <c r="AJ218" s="121">
        <f t="shared" si="230"/>
        <v>45463</v>
      </c>
      <c r="AK218" s="121">
        <f t="shared" si="214"/>
        <v>45495</v>
      </c>
      <c r="AL218" s="119">
        <f t="shared" si="231"/>
        <v>22</v>
      </c>
      <c r="AM218" s="121">
        <f t="shared" si="212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3"/>
        <v>44241</v>
      </c>
      <c r="B219" s="103">
        <f t="shared" si="215"/>
        <v>1025.0872706800001</v>
      </c>
      <c r="C219" s="103">
        <f t="shared" si="232"/>
        <v>857.03519669000002</v>
      </c>
      <c r="D219" s="104">
        <f t="shared" si="224"/>
        <v>925.88699999999994</v>
      </c>
      <c r="E219" s="105">
        <f t="shared" si="201"/>
        <v>934.75800000000004</v>
      </c>
      <c r="F219" s="106">
        <f t="shared" si="202"/>
        <v>44185</v>
      </c>
      <c r="G219" s="107">
        <f t="shared" si="216"/>
        <v>9.5810827887206074E-3</v>
      </c>
      <c r="H219" s="108">
        <f t="shared" si="233"/>
        <v>44249</v>
      </c>
      <c r="I219" s="108">
        <f t="shared" si="217"/>
        <v>44249</v>
      </c>
      <c r="J219" s="109">
        <f t="shared" si="225"/>
        <v>21</v>
      </c>
      <c r="K219" s="109">
        <f t="shared" si="209"/>
        <v>18</v>
      </c>
      <c r="L219" s="8">
        <f t="shared" si="226"/>
        <v>1.00820675</v>
      </c>
      <c r="M219" s="110">
        <f t="shared" si="204"/>
        <v>1.0327739300000001</v>
      </c>
      <c r="N219" s="110">
        <f t="shared" si="199"/>
        <v>1.1794563935578799</v>
      </c>
      <c r="O219" s="103">
        <f t="shared" si="203"/>
        <v>1.18913589</v>
      </c>
      <c r="P219" s="103">
        <f t="shared" si="218"/>
        <v>1019.13131137</v>
      </c>
      <c r="Q219" s="11">
        <f t="shared" si="236"/>
        <v>0</v>
      </c>
      <c r="R219" s="30">
        <f t="shared" si="227"/>
        <v>0</v>
      </c>
      <c r="S219" s="103">
        <f t="shared" si="219"/>
        <v>0</v>
      </c>
      <c r="T219" s="113">
        <f t="shared" si="228"/>
        <v>8.5000000000000006E-2</v>
      </c>
      <c r="U219" s="111">
        <f t="shared" si="200"/>
        <v>18</v>
      </c>
      <c r="V219" s="111">
        <v>252</v>
      </c>
      <c r="W219" s="110">
        <f t="shared" si="220"/>
        <v>1.005844153</v>
      </c>
      <c r="X219" s="103">
        <f t="shared" si="221"/>
        <v>5.9559593099999999</v>
      </c>
      <c r="Y219" s="103">
        <f t="shared" si="222"/>
        <v>0</v>
      </c>
      <c r="Z219" s="114" t="str">
        <f t="shared" si="234"/>
        <v>A+J=</v>
      </c>
      <c r="AA219" s="108">
        <f t="shared" si="235"/>
        <v>44249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11"/>
        <v>48</v>
      </c>
      <c r="AH219" s="121">
        <f t="shared" si="213"/>
        <v>45493</v>
      </c>
      <c r="AI219" s="121">
        <f t="shared" si="229"/>
        <v>45492</v>
      </c>
      <c r="AJ219" s="121">
        <f t="shared" si="230"/>
        <v>45495</v>
      </c>
      <c r="AK219" s="121">
        <f t="shared" si="214"/>
        <v>45524</v>
      </c>
      <c r="AL219" s="119">
        <f t="shared" si="231"/>
        <v>21</v>
      </c>
      <c r="AM219" s="121">
        <f t="shared" si="212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3"/>
        <v>44242</v>
      </c>
      <c r="B220" s="103">
        <f t="shared" si="215"/>
        <v>1025.0872706800001</v>
      </c>
      <c r="C220" s="103">
        <f t="shared" si="232"/>
        <v>857.03519669000002</v>
      </c>
      <c r="D220" s="104">
        <f t="shared" si="224"/>
        <v>925.88699999999994</v>
      </c>
      <c r="E220" s="105">
        <f t="shared" si="201"/>
        <v>934.75800000000004</v>
      </c>
      <c r="F220" s="106">
        <f t="shared" si="202"/>
        <v>44185</v>
      </c>
      <c r="G220" s="107">
        <f t="shared" si="216"/>
        <v>9.5810827887206074E-3</v>
      </c>
      <c r="H220" s="108">
        <f t="shared" si="233"/>
        <v>44249</v>
      </c>
      <c r="I220" s="108">
        <f t="shared" si="217"/>
        <v>44249</v>
      </c>
      <c r="J220" s="109">
        <f t="shared" si="225"/>
        <v>21</v>
      </c>
      <c r="K220" s="109">
        <f t="shared" si="209"/>
        <v>18</v>
      </c>
      <c r="L220" s="8">
        <f t="shared" si="226"/>
        <v>1.00820675</v>
      </c>
      <c r="M220" s="110">
        <f t="shared" si="204"/>
        <v>1.0327739300000001</v>
      </c>
      <c r="N220" s="110">
        <f t="shared" si="199"/>
        <v>1.1794563935578799</v>
      </c>
      <c r="O220" s="103">
        <f t="shared" si="203"/>
        <v>1.18913589</v>
      </c>
      <c r="P220" s="103">
        <f t="shared" si="218"/>
        <v>1019.13131137</v>
      </c>
      <c r="Q220" s="11">
        <f t="shared" si="236"/>
        <v>0</v>
      </c>
      <c r="R220" s="30">
        <f t="shared" si="227"/>
        <v>0</v>
      </c>
      <c r="S220" s="103">
        <f t="shared" si="219"/>
        <v>0</v>
      </c>
      <c r="T220" s="113">
        <f t="shared" si="228"/>
        <v>8.5000000000000006E-2</v>
      </c>
      <c r="U220" s="111">
        <f t="shared" si="200"/>
        <v>18</v>
      </c>
      <c r="V220" s="111">
        <v>252</v>
      </c>
      <c r="W220" s="110">
        <f t="shared" si="220"/>
        <v>1.005844153</v>
      </c>
      <c r="X220" s="103">
        <f t="shared" si="221"/>
        <v>5.9559593099999999</v>
      </c>
      <c r="Y220" s="103">
        <f t="shared" si="222"/>
        <v>0</v>
      </c>
      <c r="Z220" s="114" t="str">
        <f t="shared" si="234"/>
        <v>A+J=</v>
      </c>
      <c r="AA220" s="108">
        <f t="shared" si="235"/>
        <v>44249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11"/>
        <v>49</v>
      </c>
      <c r="AH220" s="121">
        <f t="shared" si="213"/>
        <v>45524</v>
      </c>
      <c r="AI220" s="121">
        <f t="shared" si="229"/>
        <v>45523</v>
      </c>
      <c r="AJ220" s="121">
        <f t="shared" si="230"/>
        <v>45524</v>
      </c>
      <c r="AK220" s="121">
        <f t="shared" si="214"/>
        <v>45555</v>
      </c>
      <c r="AL220" s="119">
        <f t="shared" si="231"/>
        <v>23</v>
      </c>
      <c r="AM220" s="121">
        <f t="shared" si="212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3"/>
        <v>44243</v>
      </c>
      <c r="B221" s="103">
        <f t="shared" si="215"/>
        <v>1025.0872706800001</v>
      </c>
      <c r="C221" s="103">
        <f t="shared" si="232"/>
        <v>857.03519669000002</v>
      </c>
      <c r="D221" s="104">
        <f t="shared" si="224"/>
        <v>925.88699999999994</v>
      </c>
      <c r="E221" s="105">
        <f t="shared" si="201"/>
        <v>934.75800000000004</v>
      </c>
      <c r="F221" s="106">
        <f t="shared" si="202"/>
        <v>44185</v>
      </c>
      <c r="G221" s="107">
        <f t="shared" si="216"/>
        <v>9.5810827887206074E-3</v>
      </c>
      <c r="H221" s="108">
        <f t="shared" si="233"/>
        <v>44249</v>
      </c>
      <c r="I221" s="108">
        <f t="shared" si="217"/>
        <v>44249</v>
      </c>
      <c r="J221" s="109">
        <f t="shared" si="225"/>
        <v>21</v>
      </c>
      <c r="K221" s="109">
        <f t="shared" si="209"/>
        <v>18</v>
      </c>
      <c r="L221" s="8">
        <f t="shared" si="226"/>
        <v>1.00820675</v>
      </c>
      <c r="M221" s="110">
        <f t="shared" si="204"/>
        <v>1.0327739300000001</v>
      </c>
      <c r="N221" s="110">
        <f t="shared" si="199"/>
        <v>1.1794563935578799</v>
      </c>
      <c r="O221" s="103">
        <f t="shared" si="203"/>
        <v>1.18913589</v>
      </c>
      <c r="P221" s="103">
        <f t="shared" si="218"/>
        <v>1019.13131137</v>
      </c>
      <c r="Q221" s="11">
        <f t="shared" si="236"/>
        <v>0</v>
      </c>
      <c r="R221" s="30">
        <f t="shared" si="227"/>
        <v>0</v>
      </c>
      <c r="S221" s="103">
        <f t="shared" si="219"/>
        <v>0</v>
      </c>
      <c r="T221" s="113">
        <f t="shared" si="228"/>
        <v>8.5000000000000006E-2</v>
      </c>
      <c r="U221" s="111">
        <f t="shared" si="200"/>
        <v>18</v>
      </c>
      <c r="V221" s="111">
        <v>252</v>
      </c>
      <c r="W221" s="110">
        <f t="shared" si="220"/>
        <v>1.005844153</v>
      </c>
      <c r="X221" s="103">
        <f t="shared" si="221"/>
        <v>5.9559593099999999</v>
      </c>
      <c r="Y221" s="103">
        <f t="shared" si="222"/>
        <v>0</v>
      </c>
      <c r="Z221" s="114" t="str">
        <f t="shared" si="234"/>
        <v>A+J=</v>
      </c>
      <c r="AA221" s="108">
        <f t="shared" si="235"/>
        <v>44249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11"/>
        <v>50</v>
      </c>
      <c r="AH221" s="121">
        <f t="shared" si="213"/>
        <v>45555</v>
      </c>
      <c r="AI221" s="121">
        <f t="shared" si="229"/>
        <v>45554</v>
      </c>
      <c r="AJ221" s="121">
        <f t="shared" si="230"/>
        <v>45555</v>
      </c>
      <c r="AK221" s="121">
        <f t="shared" si="214"/>
        <v>45586</v>
      </c>
      <c r="AL221" s="119">
        <f t="shared" si="231"/>
        <v>21</v>
      </c>
      <c r="AM221" s="121">
        <f t="shared" si="212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3"/>
        <v>44244</v>
      </c>
      <c r="B222" s="103">
        <f t="shared" si="215"/>
        <v>1025.0872706800001</v>
      </c>
      <c r="C222" s="103">
        <f t="shared" si="232"/>
        <v>857.03519669000002</v>
      </c>
      <c r="D222" s="104">
        <f t="shared" si="224"/>
        <v>925.88699999999994</v>
      </c>
      <c r="E222" s="105">
        <f t="shared" si="201"/>
        <v>934.75800000000004</v>
      </c>
      <c r="F222" s="106">
        <f t="shared" si="202"/>
        <v>44185</v>
      </c>
      <c r="G222" s="107">
        <f t="shared" si="216"/>
        <v>9.5810827887206074E-3</v>
      </c>
      <c r="H222" s="108">
        <f t="shared" si="233"/>
        <v>44249</v>
      </c>
      <c r="I222" s="108">
        <f t="shared" si="217"/>
        <v>44249</v>
      </c>
      <c r="J222" s="109">
        <f t="shared" si="225"/>
        <v>21</v>
      </c>
      <c r="K222" s="109">
        <f t="shared" si="209"/>
        <v>18</v>
      </c>
      <c r="L222" s="8">
        <f t="shared" si="226"/>
        <v>1.00820675</v>
      </c>
      <c r="M222" s="110">
        <f t="shared" si="204"/>
        <v>1.0327739300000001</v>
      </c>
      <c r="N222" s="110">
        <f t="shared" si="199"/>
        <v>1.1794563935578799</v>
      </c>
      <c r="O222" s="103">
        <f t="shared" si="203"/>
        <v>1.18913589</v>
      </c>
      <c r="P222" s="103">
        <f t="shared" si="218"/>
        <v>1019.13131137</v>
      </c>
      <c r="Q222" s="11">
        <f t="shared" si="236"/>
        <v>0</v>
      </c>
      <c r="R222" s="30">
        <f t="shared" si="227"/>
        <v>0</v>
      </c>
      <c r="S222" s="103">
        <f t="shared" si="219"/>
        <v>0</v>
      </c>
      <c r="T222" s="113">
        <f t="shared" si="228"/>
        <v>8.5000000000000006E-2</v>
      </c>
      <c r="U222" s="111">
        <f t="shared" si="200"/>
        <v>18</v>
      </c>
      <c r="V222" s="111">
        <v>252</v>
      </c>
      <c r="W222" s="110">
        <f t="shared" si="220"/>
        <v>1.005844153</v>
      </c>
      <c r="X222" s="103">
        <f t="shared" si="221"/>
        <v>5.9559593099999999</v>
      </c>
      <c r="Y222" s="103">
        <f t="shared" si="222"/>
        <v>0</v>
      </c>
      <c r="Z222" s="114" t="str">
        <f t="shared" si="234"/>
        <v>A+J=</v>
      </c>
      <c r="AA222" s="108">
        <f t="shared" si="235"/>
        <v>44249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11"/>
        <v>51</v>
      </c>
      <c r="AH222" s="121">
        <f t="shared" si="213"/>
        <v>45585</v>
      </c>
      <c r="AI222" s="121">
        <f t="shared" si="229"/>
        <v>45583</v>
      </c>
      <c r="AJ222" s="121">
        <f t="shared" si="230"/>
        <v>45586</v>
      </c>
      <c r="AK222" s="121">
        <f t="shared" si="214"/>
        <v>45617</v>
      </c>
      <c r="AL222" s="119">
        <f t="shared" si="231"/>
        <v>21</v>
      </c>
      <c r="AM222" s="121">
        <f t="shared" si="212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3"/>
        <v>44245</v>
      </c>
      <c r="B223" s="103">
        <f t="shared" si="215"/>
        <v>1025.88489863</v>
      </c>
      <c r="C223" s="103">
        <f t="shared" si="232"/>
        <v>857.03519669000002</v>
      </c>
      <c r="D223" s="104">
        <f t="shared" si="224"/>
        <v>925.88699999999994</v>
      </c>
      <c r="E223" s="105">
        <f t="shared" si="201"/>
        <v>934.75800000000004</v>
      </c>
      <c r="F223" s="106">
        <f t="shared" si="202"/>
        <v>44185</v>
      </c>
      <c r="G223" s="107">
        <f t="shared" si="216"/>
        <v>9.5810827887206074E-3</v>
      </c>
      <c r="H223" s="108">
        <f t="shared" si="233"/>
        <v>44249</v>
      </c>
      <c r="I223" s="108">
        <f t="shared" si="217"/>
        <v>44249</v>
      </c>
      <c r="J223" s="109">
        <f t="shared" si="225"/>
        <v>21</v>
      </c>
      <c r="K223" s="109">
        <f t="shared" si="209"/>
        <v>19</v>
      </c>
      <c r="L223" s="8">
        <f t="shared" si="226"/>
        <v>1.0086646500000001</v>
      </c>
      <c r="M223" s="110">
        <f t="shared" si="204"/>
        <v>1.0327739300000001</v>
      </c>
      <c r="N223" s="110">
        <f t="shared" ref="N223:N286" si="237">IF(I223&gt;I222,N222*M223,N222)</f>
        <v>1.1794563935578799</v>
      </c>
      <c r="O223" s="103">
        <f t="shared" si="203"/>
        <v>1.1896759699999999</v>
      </c>
      <c r="P223" s="103">
        <f t="shared" si="218"/>
        <v>1019.59417894</v>
      </c>
      <c r="Q223" s="11">
        <f t="shared" si="236"/>
        <v>0</v>
      </c>
      <c r="R223" s="30">
        <f t="shared" si="227"/>
        <v>0</v>
      </c>
      <c r="S223" s="103">
        <f t="shared" si="219"/>
        <v>0</v>
      </c>
      <c r="T223" s="113">
        <f t="shared" si="228"/>
        <v>8.5000000000000006E-2</v>
      </c>
      <c r="U223" s="111">
        <f t="shared" si="200"/>
        <v>19</v>
      </c>
      <c r="V223" s="111">
        <v>252</v>
      </c>
      <c r="W223" s="110">
        <f t="shared" si="220"/>
        <v>1.0061698269999999</v>
      </c>
      <c r="X223" s="103">
        <f t="shared" si="221"/>
        <v>6.2907196900000004</v>
      </c>
      <c r="Y223" s="103">
        <f t="shared" si="222"/>
        <v>0</v>
      </c>
      <c r="Z223" s="114" t="str">
        <f t="shared" si="234"/>
        <v>A+J=</v>
      </c>
      <c r="AA223" s="108">
        <f t="shared" si="235"/>
        <v>44249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11"/>
        <v>52</v>
      </c>
      <c r="AH223" s="121">
        <f t="shared" si="213"/>
        <v>45616</v>
      </c>
      <c r="AI223" s="121">
        <f t="shared" si="229"/>
        <v>45615</v>
      </c>
      <c r="AJ223" s="121">
        <f t="shared" si="230"/>
        <v>45617</v>
      </c>
      <c r="AK223" s="121">
        <f t="shared" si="214"/>
        <v>45646</v>
      </c>
      <c r="AL223" s="119">
        <f t="shared" si="231"/>
        <v>21</v>
      </c>
      <c r="AM223" s="121">
        <f t="shared" si="212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3"/>
        <v>44246</v>
      </c>
      <c r="B224" s="103">
        <f t="shared" si="215"/>
        <v>1026.68314424</v>
      </c>
      <c r="C224" s="103">
        <f t="shared" si="232"/>
        <v>857.03519669000002</v>
      </c>
      <c r="D224" s="104">
        <f t="shared" si="224"/>
        <v>925.88699999999994</v>
      </c>
      <c r="E224" s="105">
        <f t="shared" si="201"/>
        <v>934.75800000000004</v>
      </c>
      <c r="F224" s="106">
        <f t="shared" si="202"/>
        <v>44185</v>
      </c>
      <c r="G224" s="107">
        <f t="shared" si="216"/>
        <v>9.5810827887206074E-3</v>
      </c>
      <c r="H224" s="108">
        <f t="shared" si="233"/>
        <v>44249</v>
      </c>
      <c r="I224" s="108">
        <f t="shared" si="217"/>
        <v>44249</v>
      </c>
      <c r="J224" s="109">
        <f t="shared" si="225"/>
        <v>21</v>
      </c>
      <c r="K224" s="109">
        <f t="shared" si="209"/>
        <v>20</v>
      </c>
      <c r="L224" s="8">
        <f t="shared" si="226"/>
        <v>1.0091227599999999</v>
      </c>
      <c r="M224" s="110">
        <f t="shared" si="204"/>
        <v>1.0327739300000001</v>
      </c>
      <c r="N224" s="110">
        <f t="shared" si="237"/>
        <v>1.1794563935578799</v>
      </c>
      <c r="O224" s="103">
        <f t="shared" si="203"/>
        <v>1.19021629</v>
      </c>
      <c r="P224" s="103">
        <f t="shared" si="218"/>
        <v>1020.0572522</v>
      </c>
      <c r="Q224" s="11">
        <f t="shared" si="236"/>
        <v>0</v>
      </c>
      <c r="R224" s="30">
        <f t="shared" si="227"/>
        <v>0</v>
      </c>
      <c r="S224" s="103">
        <f t="shared" si="219"/>
        <v>0</v>
      </c>
      <c r="T224" s="113">
        <f t="shared" si="228"/>
        <v>8.5000000000000006E-2</v>
      </c>
      <c r="U224" s="111">
        <f t="shared" si="200"/>
        <v>20</v>
      </c>
      <c r="V224" s="111">
        <v>252</v>
      </c>
      <c r="W224" s="110">
        <f t="shared" si="220"/>
        <v>1.006495608</v>
      </c>
      <c r="X224" s="103">
        <f t="shared" si="221"/>
        <v>6.6258920400000001</v>
      </c>
      <c r="Y224" s="103">
        <f t="shared" si="222"/>
        <v>0</v>
      </c>
      <c r="Z224" s="114" t="str">
        <f t="shared" si="234"/>
        <v>A+J=</v>
      </c>
      <c r="AA224" s="108">
        <f t="shared" si="235"/>
        <v>44249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11"/>
        <v>53</v>
      </c>
      <c r="AH224" s="121">
        <f t="shared" si="213"/>
        <v>45646</v>
      </c>
      <c r="AI224" s="121">
        <f t="shared" si="229"/>
        <v>45645</v>
      </c>
      <c r="AJ224" s="121">
        <f t="shared" si="230"/>
        <v>45646</v>
      </c>
      <c r="AK224" s="121">
        <f t="shared" si="214"/>
        <v>45677</v>
      </c>
      <c r="AL224" s="119">
        <f t="shared" si="231"/>
        <v>19</v>
      </c>
      <c r="AM224" s="121">
        <f t="shared" si="212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3"/>
        <v>44247</v>
      </c>
      <c r="B225" s="103">
        <f t="shared" si="215"/>
        <v>1027.48200479</v>
      </c>
      <c r="C225" s="103">
        <f t="shared" si="232"/>
        <v>857.03519669000002</v>
      </c>
      <c r="D225" s="104">
        <f t="shared" si="224"/>
        <v>925.88699999999994</v>
      </c>
      <c r="E225" s="105">
        <f t="shared" si="201"/>
        <v>934.75800000000004</v>
      </c>
      <c r="F225" s="106">
        <f t="shared" si="202"/>
        <v>44185</v>
      </c>
      <c r="G225" s="107">
        <f t="shared" si="216"/>
        <v>9.5810827887206074E-3</v>
      </c>
      <c r="H225" s="108">
        <f t="shared" si="233"/>
        <v>44277</v>
      </c>
      <c r="I225" s="108">
        <f t="shared" si="217"/>
        <v>44249</v>
      </c>
      <c r="J225" s="109">
        <f t="shared" si="225"/>
        <v>21</v>
      </c>
      <c r="K225" s="109">
        <f t="shared" si="209"/>
        <v>21</v>
      </c>
      <c r="L225" s="8">
        <f t="shared" si="226"/>
        <v>1.00958108</v>
      </c>
      <c r="M225" s="110">
        <f t="shared" si="204"/>
        <v>1.0327739300000001</v>
      </c>
      <c r="N225" s="110">
        <f t="shared" si="237"/>
        <v>1.1794563935578799</v>
      </c>
      <c r="O225" s="103">
        <f t="shared" si="203"/>
        <v>1.1907568500000001</v>
      </c>
      <c r="P225" s="103">
        <f t="shared" si="218"/>
        <v>1020.52053114</v>
      </c>
      <c r="Q225" s="11">
        <f t="shared" si="236"/>
        <v>0</v>
      </c>
      <c r="R225" s="30">
        <f t="shared" si="227"/>
        <v>0</v>
      </c>
      <c r="S225" s="103">
        <f t="shared" si="219"/>
        <v>0</v>
      </c>
      <c r="T225" s="113">
        <f t="shared" si="228"/>
        <v>8.5000000000000006E-2</v>
      </c>
      <c r="U225" s="111">
        <f t="shared" si="200"/>
        <v>21</v>
      </c>
      <c r="V225" s="111">
        <v>252</v>
      </c>
      <c r="W225" s="110">
        <f t="shared" si="220"/>
        <v>1.0068214929999999</v>
      </c>
      <c r="X225" s="103">
        <f t="shared" si="221"/>
        <v>6.9614736500000003</v>
      </c>
      <c r="Y225" s="103">
        <f t="shared" si="222"/>
        <v>0</v>
      </c>
      <c r="Z225" s="114" t="str">
        <f t="shared" si="234"/>
        <v>A+J=</v>
      </c>
      <c r="AA225" s="108">
        <f t="shared" si="235"/>
        <v>44249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11"/>
        <v>54</v>
      </c>
      <c r="AH225" s="121">
        <f t="shared" si="213"/>
        <v>45677</v>
      </c>
      <c r="AI225" s="121">
        <f t="shared" si="229"/>
        <v>45674</v>
      </c>
      <c r="AJ225" s="121">
        <f t="shared" si="230"/>
        <v>45677</v>
      </c>
      <c r="AK225" s="121">
        <f t="shared" si="214"/>
        <v>45708</v>
      </c>
      <c r="AL225" s="119">
        <f t="shared" si="231"/>
        <v>23</v>
      </c>
      <c r="AM225" s="121">
        <f t="shared" si="212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3"/>
        <v>44248</v>
      </c>
      <c r="B226" s="103">
        <f t="shared" si="215"/>
        <v>1027.48200479</v>
      </c>
      <c r="C226" s="103">
        <f t="shared" si="232"/>
        <v>857.03519669000002</v>
      </c>
      <c r="D226" s="104">
        <f t="shared" si="224"/>
        <v>925.88699999999994</v>
      </c>
      <c r="E226" s="105">
        <f t="shared" si="201"/>
        <v>934.75800000000004</v>
      </c>
      <c r="F226" s="106">
        <f t="shared" si="202"/>
        <v>44185</v>
      </c>
      <c r="G226" s="107">
        <f t="shared" si="216"/>
        <v>9.5810827887206074E-3</v>
      </c>
      <c r="H226" s="108">
        <f t="shared" si="233"/>
        <v>44277</v>
      </c>
      <c r="I226" s="108">
        <f t="shared" si="217"/>
        <v>44249</v>
      </c>
      <c r="J226" s="109">
        <f t="shared" si="225"/>
        <v>21</v>
      </c>
      <c r="K226" s="109">
        <f t="shared" si="209"/>
        <v>21</v>
      </c>
      <c r="L226" s="8">
        <f t="shared" si="226"/>
        <v>1.00958108</v>
      </c>
      <c r="M226" s="110">
        <f t="shared" si="204"/>
        <v>1.0327739300000001</v>
      </c>
      <c r="N226" s="110">
        <f t="shared" si="237"/>
        <v>1.1794563935578799</v>
      </c>
      <c r="O226" s="103">
        <f t="shared" si="203"/>
        <v>1.1907568500000001</v>
      </c>
      <c r="P226" s="103">
        <f t="shared" si="218"/>
        <v>1020.52053114</v>
      </c>
      <c r="Q226" s="11">
        <f t="shared" si="236"/>
        <v>0</v>
      </c>
      <c r="R226" s="30">
        <f t="shared" si="227"/>
        <v>0</v>
      </c>
      <c r="S226" s="103">
        <f t="shared" si="219"/>
        <v>0</v>
      </c>
      <c r="T226" s="113">
        <f t="shared" si="228"/>
        <v>8.5000000000000006E-2</v>
      </c>
      <c r="U226" s="111">
        <f t="shared" si="200"/>
        <v>21</v>
      </c>
      <c r="V226" s="111">
        <v>252</v>
      </c>
      <c r="W226" s="110">
        <f t="shared" si="220"/>
        <v>1.0068214929999999</v>
      </c>
      <c r="X226" s="103">
        <f t="shared" si="221"/>
        <v>6.9614736500000003</v>
      </c>
      <c r="Y226" s="103">
        <f t="shared" si="222"/>
        <v>0</v>
      </c>
      <c r="Z226" s="114" t="str">
        <f t="shared" si="234"/>
        <v>A+J=</v>
      </c>
      <c r="AA226" s="108">
        <f t="shared" si="235"/>
        <v>44249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11"/>
        <v>55</v>
      </c>
      <c r="AH226" s="121">
        <f t="shared" si="213"/>
        <v>45708</v>
      </c>
      <c r="AI226" s="121">
        <f t="shared" si="229"/>
        <v>45707</v>
      </c>
      <c r="AJ226" s="121">
        <f t="shared" si="230"/>
        <v>45708</v>
      </c>
      <c r="AK226" s="121">
        <f t="shared" si="214"/>
        <v>45736</v>
      </c>
      <c r="AL226" s="119">
        <f t="shared" si="231"/>
        <v>18</v>
      </c>
      <c r="AM226" s="121">
        <f t="shared" si="212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3"/>
        <v>44249</v>
      </c>
      <c r="B227" s="103">
        <f t="shared" si="215"/>
        <v>1027.48200479</v>
      </c>
      <c r="C227" s="103">
        <f t="shared" si="232"/>
        <v>857.03519669000002</v>
      </c>
      <c r="D227" s="104">
        <f t="shared" si="224"/>
        <v>925.88699999999994</v>
      </c>
      <c r="E227" s="105">
        <f t="shared" si="201"/>
        <v>934.75800000000004</v>
      </c>
      <c r="F227" s="106">
        <f t="shared" si="202"/>
        <v>44185</v>
      </c>
      <c r="G227" s="107">
        <f t="shared" si="216"/>
        <v>9.5810827887206074E-3</v>
      </c>
      <c r="H227" s="108">
        <f t="shared" si="233"/>
        <v>44277</v>
      </c>
      <c r="I227" s="108">
        <f t="shared" si="217"/>
        <v>44249</v>
      </c>
      <c r="J227" s="109">
        <f t="shared" si="225"/>
        <v>21</v>
      </c>
      <c r="K227" s="109">
        <f t="shared" si="209"/>
        <v>21</v>
      </c>
      <c r="L227" s="8">
        <f t="shared" si="226"/>
        <v>1.00958108</v>
      </c>
      <c r="M227" s="110">
        <f t="shared" si="204"/>
        <v>1.0327739300000001</v>
      </c>
      <c r="N227" s="110">
        <f t="shared" si="237"/>
        <v>1.1794563935578799</v>
      </c>
      <c r="O227" s="103">
        <f t="shared" si="203"/>
        <v>1.1907568500000001</v>
      </c>
      <c r="P227" s="103">
        <f t="shared" si="218"/>
        <v>1020.52053114</v>
      </c>
      <c r="Q227" s="11">
        <f t="shared" si="236"/>
        <v>7</v>
      </c>
      <c r="R227" s="30">
        <f t="shared" si="227"/>
        <v>1.6512374788948042E-2</v>
      </c>
      <c r="S227" s="103">
        <f t="shared" si="219"/>
        <v>16.85121749</v>
      </c>
      <c r="T227" s="113">
        <f t="shared" si="228"/>
        <v>8.5000000000000006E-2</v>
      </c>
      <c r="U227" s="111">
        <f t="shared" si="200"/>
        <v>21</v>
      </c>
      <c r="V227" s="111">
        <v>252</v>
      </c>
      <c r="W227" s="110">
        <f t="shared" si="220"/>
        <v>1.0068214929999999</v>
      </c>
      <c r="X227" s="103">
        <f t="shared" si="221"/>
        <v>6.9614736500000003</v>
      </c>
      <c r="Y227" s="103">
        <f t="shared" si="222"/>
        <v>23.812691139999998</v>
      </c>
      <c r="Z227" s="114" t="str">
        <f t="shared" si="234"/>
        <v>A+J=</v>
      </c>
      <c r="AA227" s="108">
        <f t="shared" si="235"/>
        <v>44249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11"/>
        <v>56</v>
      </c>
      <c r="AH227" s="121">
        <f t="shared" si="213"/>
        <v>45736</v>
      </c>
      <c r="AI227" s="121">
        <f t="shared" si="229"/>
        <v>45735</v>
      </c>
      <c r="AJ227" s="121">
        <f t="shared" si="230"/>
        <v>45736</v>
      </c>
      <c r="AK227" s="121">
        <f t="shared" si="214"/>
        <v>45769</v>
      </c>
      <c r="AL227" s="119">
        <f t="shared" si="231"/>
        <v>21</v>
      </c>
      <c r="AM227" s="121">
        <f t="shared" si="212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3"/>
        <v>44250</v>
      </c>
      <c r="B228" s="103">
        <f t="shared" si="215"/>
        <v>1005.27221374</v>
      </c>
      <c r="C228" s="103">
        <f t="shared" si="232"/>
        <v>842.88351032000003</v>
      </c>
      <c r="D228" s="104">
        <f t="shared" si="224"/>
        <v>934.75800000000004</v>
      </c>
      <c r="E228" s="105">
        <f t="shared" si="201"/>
        <v>958.84400000000005</v>
      </c>
      <c r="F228" s="106">
        <f t="shared" si="202"/>
        <v>44218</v>
      </c>
      <c r="G228" s="107">
        <f t="shared" si="216"/>
        <v>2.5767096938458911E-2</v>
      </c>
      <c r="H228" s="108">
        <f t="shared" si="233"/>
        <v>44277</v>
      </c>
      <c r="I228" s="108">
        <f t="shared" si="217"/>
        <v>44277</v>
      </c>
      <c r="J228" s="109">
        <f t="shared" si="225"/>
        <v>20</v>
      </c>
      <c r="K228" s="109">
        <f t="shared" si="209"/>
        <v>1</v>
      </c>
      <c r="L228" s="8">
        <f t="shared" si="226"/>
        <v>1.0012728399999999</v>
      </c>
      <c r="M228" s="110">
        <f t="shared" si="204"/>
        <v>1.00958108</v>
      </c>
      <c r="N228" s="110">
        <f t="shared" si="237"/>
        <v>1.1907568596210694</v>
      </c>
      <c r="O228" s="103">
        <f t="shared" si="203"/>
        <v>1.1922725000000001</v>
      </c>
      <c r="P228" s="103">
        <f t="shared" si="218"/>
        <v>1004.94683005</v>
      </c>
      <c r="Q228" s="11">
        <f t="shared" si="236"/>
        <v>0</v>
      </c>
      <c r="R228" s="30">
        <f t="shared" si="227"/>
        <v>0</v>
      </c>
      <c r="S228" s="103">
        <f t="shared" si="219"/>
        <v>0</v>
      </c>
      <c r="T228" s="113">
        <f t="shared" si="228"/>
        <v>8.5000000000000006E-2</v>
      </c>
      <c r="U228" s="111">
        <f t="shared" si="200"/>
        <v>1</v>
      </c>
      <c r="V228" s="111">
        <v>252</v>
      </c>
      <c r="W228" s="110">
        <f t="shared" si="220"/>
        <v>1.0003237819999999</v>
      </c>
      <c r="X228" s="103">
        <f t="shared" si="221"/>
        <v>0.32538369</v>
      </c>
      <c r="Y228" s="103">
        <f t="shared" si="222"/>
        <v>0</v>
      </c>
      <c r="Z228" s="114" t="str">
        <f t="shared" si="234"/>
        <v>A+J=</v>
      </c>
      <c r="AA228" s="108">
        <f t="shared" si="235"/>
        <v>44277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11"/>
        <v>57</v>
      </c>
      <c r="AH228" s="121">
        <f t="shared" si="213"/>
        <v>45767</v>
      </c>
      <c r="AI228" s="121">
        <f t="shared" si="229"/>
        <v>45764</v>
      </c>
      <c r="AJ228" s="121">
        <f t="shared" si="230"/>
        <v>45769</v>
      </c>
      <c r="AK228" s="121">
        <f t="shared" si="214"/>
        <v>45797</v>
      </c>
      <c r="AL228" s="119">
        <f t="shared" si="231"/>
        <v>19</v>
      </c>
      <c r="AM228" s="121">
        <f t="shared" si="212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3"/>
        <v>44251</v>
      </c>
      <c r="B229" s="103">
        <f t="shared" si="215"/>
        <v>1006.87767558</v>
      </c>
      <c r="C229" s="103">
        <f t="shared" si="232"/>
        <v>842.88351032000003</v>
      </c>
      <c r="D229" s="104">
        <f t="shared" si="224"/>
        <v>934.75800000000004</v>
      </c>
      <c r="E229" s="105">
        <f t="shared" si="201"/>
        <v>958.84400000000005</v>
      </c>
      <c r="F229" s="106">
        <f t="shared" si="202"/>
        <v>44218</v>
      </c>
      <c r="G229" s="107">
        <f t="shared" si="216"/>
        <v>2.5767096938458911E-2</v>
      </c>
      <c r="H229" s="108">
        <f t="shared" si="233"/>
        <v>44277</v>
      </c>
      <c r="I229" s="108">
        <f t="shared" si="217"/>
        <v>44277</v>
      </c>
      <c r="J229" s="109">
        <f t="shared" si="225"/>
        <v>20</v>
      </c>
      <c r="K229" s="109">
        <f t="shared" si="209"/>
        <v>2</v>
      </c>
      <c r="L229" s="8">
        <f t="shared" si="226"/>
        <v>1.00254731</v>
      </c>
      <c r="M229" s="110">
        <f t="shared" si="204"/>
        <v>1.00958108</v>
      </c>
      <c r="N229" s="110">
        <f t="shared" si="237"/>
        <v>1.1907568596210694</v>
      </c>
      <c r="O229" s="103">
        <f t="shared" si="203"/>
        <v>1.1937900800000001</v>
      </c>
      <c r="P229" s="103">
        <f t="shared" si="218"/>
        <v>1006.22597321</v>
      </c>
      <c r="Q229" s="11">
        <f t="shared" si="236"/>
        <v>0</v>
      </c>
      <c r="R229" s="30">
        <f t="shared" si="227"/>
        <v>0</v>
      </c>
      <c r="S229" s="103">
        <f t="shared" si="219"/>
        <v>0</v>
      </c>
      <c r="T229" s="113">
        <f t="shared" si="228"/>
        <v>8.5000000000000006E-2</v>
      </c>
      <c r="U229" s="111">
        <f t="shared" ref="U229:U292" si="238">IF(Q228&gt;0,1,IF(K229=K228,U228,U228+1))</f>
        <v>2</v>
      </c>
      <c r="V229" s="111">
        <v>252</v>
      </c>
      <c r="W229" s="110">
        <f t="shared" si="220"/>
        <v>1.00064767</v>
      </c>
      <c r="X229" s="103">
        <f t="shared" si="221"/>
        <v>0.65170236999999998</v>
      </c>
      <c r="Y229" s="103">
        <f t="shared" si="222"/>
        <v>0</v>
      </c>
      <c r="Z229" s="114" t="str">
        <f t="shared" si="234"/>
        <v>A+J=</v>
      </c>
      <c r="AA229" s="108">
        <f t="shared" si="235"/>
        <v>44277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11"/>
        <v>58</v>
      </c>
      <c r="AH229" s="121">
        <f t="shared" si="213"/>
        <v>45797</v>
      </c>
      <c r="AI229" s="121">
        <f t="shared" si="229"/>
        <v>45796</v>
      </c>
      <c r="AJ229" s="121">
        <f t="shared" si="230"/>
        <v>45797</v>
      </c>
      <c r="AK229" s="121">
        <f t="shared" si="214"/>
        <v>45828</v>
      </c>
      <c r="AL229" s="119">
        <f t="shared" si="231"/>
        <v>22</v>
      </c>
      <c r="AM229" s="121">
        <f t="shared" si="212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3"/>
        <v>44252</v>
      </c>
      <c r="B230" s="103">
        <f t="shared" si="215"/>
        <v>1008.4856907000001</v>
      </c>
      <c r="C230" s="103">
        <f t="shared" si="232"/>
        <v>842.88351032000003</v>
      </c>
      <c r="D230" s="104">
        <f t="shared" si="224"/>
        <v>934.75800000000004</v>
      </c>
      <c r="E230" s="105">
        <f t="shared" si="201"/>
        <v>958.84400000000005</v>
      </c>
      <c r="F230" s="106">
        <f t="shared" si="202"/>
        <v>44218</v>
      </c>
      <c r="G230" s="107">
        <f t="shared" si="216"/>
        <v>2.5767096938458911E-2</v>
      </c>
      <c r="H230" s="108">
        <f t="shared" si="233"/>
        <v>44277</v>
      </c>
      <c r="I230" s="108">
        <f t="shared" si="217"/>
        <v>44277</v>
      </c>
      <c r="J230" s="109">
        <f t="shared" si="225"/>
        <v>20</v>
      </c>
      <c r="K230" s="109">
        <f t="shared" si="209"/>
        <v>3</v>
      </c>
      <c r="L230" s="8">
        <f t="shared" si="226"/>
        <v>1.00382339</v>
      </c>
      <c r="M230" s="110">
        <f t="shared" si="204"/>
        <v>1.00958108</v>
      </c>
      <c r="N230" s="110">
        <f t="shared" si="237"/>
        <v>1.1907568596210694</v>
      </c>
      <c r="O230" s="103">
        <f t="shared" si="203"/>
        <v>1.19530958</v>
      </c>
      <c r="P230" s="103">
        <f t="shared" si="218"/>
        <v>1007.5067347</v>
      </c>
      <c r="Q230" s="11">
        <f t="shared" si="236"/>
        <v>0</v>
      </c>
      <c r="R230" s="30">
        <f t="shared" si="227"/>
        <v>0</v>
      </c>
      <c r="S230" s="103">
        <f t="shared" si="219"/>
        <v>0</v>
      </c>
      <c r="T230" s="113">
        <f t="shared" si="228"/>
        <v>8.5000000000000006E-2</v>
      </c>
      <c r="U230" s="111">
        <f t="shared" si="238"/>
        <v>3</v>
      </c>
      <c r="V230" s="111">
        <v>252</v>
      </c>
      <c r="W230" s="110">
        <f t="shared" si="220"/>
        <v>1.000971662</v>
      </c>
      <c r="X230" s="103">
        <f t="shared" si="221"/>
        <v>0.97895600000000005</v>
      </c>
      <c r="Y230" s="103">
        <f t="shared" si="222"/>
        <v>0</v>
      </c>
      <c r="Z230" s="114" t="str">
        <f t="shared" si="234"/>
        <v>A+J=</v>
      </c>
      <c r="AA230" s="108">
        <f t="shared" si="235"/>
        <v>44277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11"/>
        <v>59</v>
      </c>
      <c r="AH230" s="121">
        <f t="shared" si="213"/>
        <v>45828</v>
      </c>
      <c r="AI230" s="121">
        <f t="shared" si="229"/>
        <v>45826</v>
      </c>
      <c r="AJ230" s="121">
        <f t="shared" si="230"/>
        <v>45828</v>
      </c>
      <c r="AK230" s="121">
        <f t="shared" si="214"/>
        <v>45859</v>
      </c>
      <c r="AL230" s="119">
        <f t="shared" si="231"/>
        <v>21</v>
      </c>
      <c r="AM230" s="121">
        <f t="shared" si="212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3"/>
        <v>44253</v>
      </c>
      <c r="B231" s="103">
        <f t="shared" si="215"/>
        <v>1010.0962958600001</v>
      </c>
      <c r="C231" s="103">
        <f t="shared" si="232"/>
        <v>842.88351032000003</v>
      </c>
      <c r="D231" s="104">
        <f t="shared" si="224"/>
        <v>934.75800000000004</v>
      </c>
      <c r="E231" s="105">
        <f t="shared" si="201"/>
        <v>958.84400000000005</v>
      </c>
      <c r="F231" s="106">
        <f t="shared" si="202"/>
        <v>44218</v>
      </c>
      <c r="G231" s="107">
        <f t="shared" si="216"/>
        <v>2.5767096938458911E-2</v>
      </c>
      <c r="H231" s="108">
        <f t="shared" si="233"/>
        <v>44277</v>
      </c>
      <c r="I231" s="108">
        <f t="shared" si="217"/>
        <v>44277</v>
      </c>
      <c r="J231" s="109">
        <f t="shared" si="225"/>
        <v>20</v>
      </c>
      <c r="K231" s="109">
        <f t="shared" si="209"/>
        <v>4</v>
      </c>
      <c r="L231" s="8">
        <f t="shared" si="226"/>
        <v>1.00510111</v>
      </c>
      <c r="M231" s="110">
        <f t="shared" si="204"/>
        <v>1.00958108</v>
      </c>
      <c r="N231" s="110">
        <f t="shared" si="237"/>
        <v>1.1907568596210694</v>
      </c>
      <c r="O231" s="103">
        <f t="shared" si="203"/>
        <v>1.19683104</v>
      </c>
      <c r="P231" s="103">
        <f t="shared" si="218"/>
        <v>1008.78914825</v>
      </c>
      <c r="Q231" s="11">
        <f t="shared" si="236"/>
        <v>0</v>
      </c>
      <c r="R231" s="30">
        <f t="shared" si="227"/>
        <v>0</v>
      </c>
      <c r="S231" s="103">
        <f t="shared" si="219"/>
        <v>0</v>
      </c>
      <c r="T231" s="113">
        <f t="shared" si="228"/>
        <v>8.5000000000000006E-2</v>
      </c>
      <c r="U231" s="111">
        <f t="shared" si="238"/>
        <v>4</v>
      </c>
      <c r="V231" s="111">
        <v>252</v>
      </c>
      <c r="W231" s="110">
        <f t="shared" si="220"/>
        <v>1.001295759</v>
      </c>
      <c r="X231" s="103">
        <f t="shared" si="221"/>
        <v>1.3071476099999999</v>
      </c>
      <c r="Y231" s="103">
        <f t="shared" si="222"/>
        <v>0</v>
      </c>
      <c r="Z231" s="114" t="str">
        <f t="shared" si="234"/>
        <v>A+J=</v>
      </c>
      <c r="AA231" s="108">
        <f t="shared" si="235"/>
        <v>44277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11"/>
        <v>60</v>
      </c>
      <c r="AH231" s="121">
        <f t="shared" si="213"/>
        <v>45858</v>
      </c>
      <c r="AI231" s="121">
        <f t="shared" si="229"/>
        <v>45856</v>
      </c>
      <c r="AJ231" s="121">
        <f t="shared" si="230"/>
        <v>45859</v>
      </c>
      <c r="AK231" s="121">
        <f t="shared" si="214"/>
        <v>45889</v>
      </c>
      <c r="AL231" s="119">
        <f t="shared" si="231"/>
        <v>22</v>
      </c>
      <c r="AM231" s="121">
        <f t="shared" si="212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3"/>
        <v>44254</v>
      </c>
      <c r="B232" s="103">
        <f t="shared" si="215"/>
        <v>1011.70945084</v>
      </c>
      <c r="C232" s="103">
        <f t="shared" si="232"/>
        <v>842.88351032000003</v>
      </c>
      <c r="D232" s="104">
        <f t="shared" si="224"/>
        <v>934.75800000000004</v>
      </c>
      <c r="E232" s="105">
        <f t="shared" ref="E232:E295" si="239">IF($K232=1,VLOOKUP($A231,$AO$10:$AS$165,4),E231)</f>
        <v>958.84400000000005</v>
      </c>
      <c r="F232" s="106">
        <f t="shared" ref="F232:F295" si="240">IF($K232=1,VLOOKUP($A231,$AO$10:$AS$165,5),F231)</f>
        <v>44218</v>
      </c>
      <c r="G232" s="107">
        <f t="shared" si="216"/>
        <v>2.5767096938458911E-2</v>
      </c>
      <c r="H232" s="108">
        <f t="shared" si="233"/>
        <v>44277</v>
      </c>
      <c r="I232" s="108">
        <f t="shared" si="217"/>
        <v>44277</v>
      </c>
      <c r="J232" s="109">
        <f t="shared" si="225"/>
        <v>20</v>
      </c>
      <c r="K232" s="109">
        <f t="shared" si="209"/>
        <v>5</v>
      </c>
      <c r="L232" s="8">
        <f t="shared" si="226"/>
        <v>1.00638044</v>
      </c>
      <c r="M232" s="110">
        <f t="shared" si="204"/>
        <v>1.00958108</v>
      </c>
      <c r="N232" s="110">
        <f t="shared" si="237"/>
        <v>1.1907568596210694</v>
      </c>
      <c r="O232" s="103">
        <f t="shared" si="203"/>
        <v>1.1983544100000001</v>
      </c>
      <c r="P232" s="103">
        <f t="shared" si="218"/>
        <v>1010.0731717</v>
      </c>
      <c r="Q232" s="11">
        <f t="shared" si="236"/>
        <v>0</v>
      </c>
      <c r="R232" s="30">
        <f t="shared" si="227"/>
        <v>0</v>
      </c>
      <c r="S232" s="103">
        <f t="shared" si="219"/>
        <v>0</v>
      </c>
      <c r="T232" s="113">
        <f t="shared" si="228"/>
        <v>8.5000000000000006E-2</v>
      </c>
      <c r="U232" s="111">
        <f t="shared" si="238"/>
        <v>5</v>
      </c>
      <c r="V232" s="111">
        <v>252</v>
      </c>
      <c r="W232" s="110">
        <f t="shared" si="220"/>
        <v>1.0016199610000001</v>
      </c>
      <c r="X232" s="103">
        <f t="shared" si="221"/>
        <v>1.6362791400000001</v>
      </c>
      <c r="Y232" s="103">
        <f t="shared" si="222"/>
        <v>0</v>
      </c>
      <c r="Z232" s="114" t="str">
        <f t="shared" si="234"/>
        <v>A+J=</v>
      </c>
      <c r="AA232" s="108">
        <f t="shared" si="235"/>
        <v>44277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11"/>
        <v>61</v>
      </c>
      <c r="AH232" s="121">
        <f t="shared" si="213"/>
        <v>45889</v>
      </c>
      <c r="AI232" s="121">
        <f t="shared" si="229"/>
        <v>45888</v>
      </c>
      <c r="AJ232" s="121">
        <f t="shared" si="230"/>
        <v>45889</v>
      </c>
      <c r="AK232" s="121">
        <f t="shared" si="214"/>
        <v>45922</v>
      </c>
      <c r="AL232" s="119">
        <f t="shared" si="231"/>
        <v>23</v>
      </c>
      <c r="AM232" s="121">
        <f t="shared" si="212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3"/>
        <v>44255</v>
      </c>
      <c r="B233" s="103">
        <f t="shared" si="215"/>
        <v>1011.70945084</v>
      </c>
      <c r="C233" s="103">
        <f t="shared" si="232"/>
        <v>842.88351032000003</v>
      </c>
      <c r="D233" s="104">
        <f t="shared" si="224"/>
        <v>934.75800000000004</v>
      </c>
      <c r="E233" s="105">
        <f t="shared" si="239"/>
        <v>958.84400000000005</v>
      </c>
      <c r="F233" s="106">
        <f t="shared" si="240"/>
        <v>44218</v>
      </c>
      <c r="G233" s="107">
        <f t="shared" si="216"/>
        <v>2.5767096938458911E-2</v>
      </c>
      <c r="H233" s="108">
        <f t="shared" si="233"/>
        <v>44277</v>
      </c>
      <c r="I233" s="108">
        <f t="shared" si="217"/>
        <v>44277</v>
      </c>
      <c r="J233" s="109">
        <f t="shared" si="225"/>
        <v>20</v>
      </c>
      <c r="K233" s="109">
        <f t="shared" si="209"/>
        <v>5</v>
      </c>
      <c r="L233" s="8">
        <f t="shared" si="226"/>
        <v>1.00638044</v>
      </c>
      <c r="M233" s="110">
        <f t="shared" si="204"/>
        <v>1.00958108</v>
      </c>
      <c r="N233" s="110">
        <f t="shared" si="237"/>
        <v>1.1907568596210694</v>
      </c>
      <c r="O233" s="103">
        <f t="shared" ref="O233:O296" si="241">TRUNC(TRUNC((L233*N233),15),8)</f>
        <v>1.1983544100000001</v>
      </c>
      <c r="P233" s="103">
        <f t="shared" si="218"/>
        <v>1010.0731717</v>
      </c>
      <c r="Q233" s="11">
        <f t="shared" si="236"/>
        <v>0</v>
      </c>
      <c r="R233" s="30">
        <f t="shared" si="227"/>
        <v>0</v>
      </c>
      <c r="S233" s="103">
        <f t="shared" si="219"/>
        <v>0</v>
      </c>
      <c r="T233" s="113">
        <f t="shared" si="228"/>
        <v>8.5000000000000006E-2</v>
      </c>
      <c r="U233" s="111">
        <f t="shared" si="238"/>
        <v>5</v>
      </c>
      <c r="V233" s="111">
        <v>252</v>
      </c>
      <c r="W233" s="110">
        <f t="shared" si="220"/>
        <v>1.0016199610000001</v>
      </c>
      <c r="X233" s="103">
        <f t="shared" si="221"/>
        <v>1.6362791400000001</v>
      </c>
      <c r="Y233" s="103">
        <f t="shared" si="222"/>
        <v>0</v>
      </c>
      <c r="Z233" s="114" t="str">
        <f t="shared" si="234"/>
        <v>A+J=</v>
      </c>
      <c r="AA233" s="108">
        <f t="shared" si="235"/>
        <v>44277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11"/>
        <v>62</v>
      </c>
      <c r="AH233" s="121">
        <f t="shared" si="213"/>
        <v>45920</v>
      </c>
      <c r="AI233" s="121">
        <f t="shared" si="229"/>
        <v>45919</v>
      </c>
      <c r="AJ233" s="121">
        <f t="shared" si="230"/>
        <v>45922</v>
      </c>
      <c r="AK233" s="121">
        <f t="shared" si="214"/>
        <v>45950</v>
      </c>
      <c r="AL233" s="119">
        <f t="shared" si="231"/>
        <v>20</v>
      </c>
      <c r="AM233" s="121">
        <f t="shared" si="212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3"/>
        <v>44256</v>
      </c>
      <c r="B234" s="103">
        <f t="shared" si="215"/>
        <v>1011.70945084</v>
      </c>
      <c r="C234" s="103">
        <f t="shared" si="232"/>
        <v>842.88351032000003</v>
      </c>
      <c r="D234" s="104">
        <f t="shared" si="224"/>
        <v>934.75800000000004</v>
      </c>
      <c r="E234" s="105">
        <f t="shared" si="239"/>
        <v>958.84400000000005</v>
      </c>
      <c r="F234" s="106">
        <f t="shared" si="240"/>
        <v>44218</v>
      </c>
      <c r="G234" s="107">
        <f t="shared" si="216"/>
        <v>2.5767096938458911E-2</v>
      </c>
      <c r="H234" s="108">
        <f t="shared" si="233"/>
        <v>44277</v>
      </c>
      <c r="I234" s="108">
        <f t="shared" si="217"/>
        <v>44277</v>
      </c>
      <c r="J234" s="109">
        <f t="shared" si="225"/>
        <v>20</v>
      </c>
      <c r="K234" s="109">
        <f t="shared" si="209"/>
        <v>5</v>
      </c>
      <c r="L234" s="8">
        <f t="shared" si="226"/>
        <v>1.00638044</v>
      </c>
      <c r="M234" s="110">
        <f t="shared" ref="M234:M297" si="242">IF(I234&gt;I233,L233,M233)</f>
        <v>1.00958108</v>
      </c>
      <c r="N234" s="110">
        <f t="shared" si="237"/>
        <v>1.1907568596210694</v>
      </c>
      <c r="O234" s="103">
        <f t="shared" si="241"/>
        <v>1.1983544100000001</v>
      </c>
      <c r="P234" s="103">
        <f t="shared" si="218"/>
        <v>1010.0731717</v>
      </c>
      <c r="Q234" s="11">
        <f t="shared" si="236"/>
        <v>0</v>
      </c>
      <c r="R234" s="30">
        <f t="shared" si="227"/>
        <v>0</v>
      </c>
      <c r="S234" s="103">
        <f t="shared" si="219"/>
        <v>0</v>
      </c>
      <c r="T234" s="113">
        <f t="shared" si="228"/>
        <v>8.5000000000000006E-2</v>
      </c>
      <c r="U234" s="111">
        <f t="shared" si="238"/>
        <v>5</v>
      </c>
      <c r="V234" s="111">
        <v>252</v>
      </c>
      <c r="W234" s="110">
        <f t="shared" si="220"/>
        <v>1.0016199610000001</v>
      </c>
      <c r="X234" s="103">
        <f t="shared" si="221"/>
        <v>1.6362791400000001</v>
      </c>
      <c r="Y234" s="103">
        <f t="shared" si="222"/>
        <v>0</v>
      </c>
      <c r="Z234" s="114" t="str">
        <f t="shared" si="234"/>
        <v>A+J=</v>
      </c>
      <c r="AA234" s="108">
        <f t="shared" si="235"/>
        <v>44277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11"/>
        <v>63</v>
      </c>
      <c r="AH234" s="121">
        <f t="shared" si="213"/>
        <v>45950</v>
      </c>
      <c r="AI234" s="121">
        <f t="shared" si="229"/>
        <v>45947</v>
      </c>
      <c r="AJ234" s="121">
        <f t="shared" si="230"/>
        <v>45950</v>
      </c>
      <c r="AK234" s="121">
        <f t="shared" si="214"/>
        <v>45982</v>
      </c>
      <c r="AL234" s="119">
        <f t="shared" si="231"/>
        <v>23</v>
      </c>
      <c r="AM234" s="121">
        <f t="shared" si="212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3"/>
        <v>44257</v>
      </c>
      <c r="B235" s="103">
        <f t="shared" si="215"/>
        <v>1013.3251914</v>
      </c>
      <c r="C235" s="103">
        <f t="shared" si="232"/>
        <v>842.88351032000003</v>
      </c>
      <c r="D235" s="104">
        <f t="shared" si="224"/>
        <v>934.75800000000004</v>
      </c>
      <c r="E235" s="105">
        <f t="shared" si="239"/>
        <v>958.84400000000005</v>
      </c>
      <c r="F235" s="106">
        <f t="shared" si="240"/>
        <v>44218</v>
      </c>
      <c r="G235" s="107">
        <f t="shared" si="216"/>
        <v>2.5767096938458911E-2</v>
      </c>
      <c r="H235" s="108">
        <f t="shared" si="233"/>
        <v>44277</v>
      </c>
      <c r="I235" s="108">
        <f t="shared" si="217"/>
        <v>44277</v>
      </c>
      <c r="J235" s="109">
        <f t="shared" si="225"/>
        <v>20</v>
      </c>
      <c r="K235" s="109">
        <f t="shared" si="209"/>
        <v>6</v>
      </c>
      <c r="L235" s="8">
        <f t="shared" si="226"/>
        <v>1.0076614100000001</v>
      </c>
      <c r="M235" s="110">
        <f t="shared" si="242"/>
        <v>1.00958108</v>
      </c>
      <c r="N235" s="110">
        <f t="shared" si="237"/>
        <v>1.1907568596210694</v>
      </c>
      <c r="O235" s="103">
        <f t="shared" si="241"/>
        <v>1.1998797299999999</v>
      </c>
      <c r="P235" s="103">
        <f t="shared" si="218"/>
        <v>1011.35883878</v>
      </c>
      <c r="Q235" s="11">
        <f t="shared" si="236"/>
        <v>0</v>
      </c>
      <c r="R235" s="30">
        <f t="shared" si="227"/>
        <v>0</v>
      </c>
      <c r="S235" s="103">
        <f t="shared" si="219"/>
        <v>0</v>
      </c>
      <c r="T235" s="113">
        <f t="shared" si="228"/>
        <v>8.5000000000000006E-2</v>
      </c>
      <c r="U235" s="111">
        <f t="shared" si="238"/>
        <v>6</v>
      </c>
      <c r="V235" s="111">
        <v>252</v>
      </c>
      <c r="W235" s="110">
        <f t="shared" si="220"/>
        <v>1.0019442679999999</v>
      </c>
      <c r="X235" s="103">
        <f t="shared" si="221"/>
        <v>1.9663526200000001</v>
      </c>
      <c r="Y235" s="103">
        <f t="shared" si="222"/>
        <v>0</v>
      </c>
      <c r="Z235" s="114" t="str">
        <f t="shared" si="234"/>
        <v>A+J=</v>
      </c>
      <c r="AA235" s="108">
        <f t="shared" si="235"/>
        <v>44277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11"/>
        <v>64</v>
      </c>
      <c r="AH235" s="121">
        <f t="shared" si="213"/>
        <v>45981</v>
      </c>
      <c r="AI235" s="121">
        <f t="shared" ref="AI235:AI266" si="243">WORKDAY(AH235,-1,AD$171:AD$502)</f>
        <v>45980</v>
      </c>
      <c r="AJ235" s="121">
        <f t="shared" ref="AJ235:AJ266" si="244">WORKDAY(AI235,1,AD$171:AD$502)</f>
        <v>45982</v>
      </c>
      <c r="AK235" s="121">
        <f t="shared" si="214"/>
        <v>46013</v>
      </c>
      <c r="AL235" s="119">
        <f t="shared" ref="AL235:AL266" si="245">NETWORKDAYS(AJ235,AJ236,$AD$171:$AD$502)-1</f>
        <v>21</v>
      </c>
      <c r="AM235" s="121">
        <f t="shared" si="212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3"/>
        <v>44258</v>
      </c>
      <c r="B236" s="103">
        <f t="shared" si="215"/>
        <v>1014.94351954</v>
      </c>
      <c r="C236" s="103">
        <f t="shared" si="232"/>
        <v>842.88351032000003</v>
      </c>
      <c r="D236" s="104">
        <f t="shared" si="224"/>
        <v>934.75800000000004</v>
      </c>
      <c r="E236" s="105">
        <f t="shared" si="239"/>
        <v>958.84400000000005</v>
      </c>
      <c r="F236" s="106">
        <f t="shared" si="240"/>
        <v>44218</v>
      </c>
      <c r="G236" s="107">
        <f t="shared" si="216"/>
        <v>2.5767096938458911E-2</v>
      </c>
      <c r="H236" s="108">
        <f t="shared" si="233"/>
        <v>44277</v>
      </c>
      <c r="I236" s="108">
        <f t="shared" si="217"/>
        <v>44277</v>
      </c>
      <c r="J236" s="109">
        <f t="shared" si="225"/>
        <v>20</v>
      </c>
      <c r="K236" s="109">
        <f t="shared" ref="K236:K299" si="246">(J236-(NETWORKDAYS(A236,I236,AD$171:AD$502)-1))</f>
        <v>7</v>
      </c>
      <c r="L236" s="8">
        <f t="shared" si="226"/>
        <v>1.00894401</v>
      </c>
      <c r="M236" s="110">
        <f t="shared" si="242"/>
        <v>1.00958108</v>
      </c>
      <c r="N236" s="110">
        <f t="shared" si="237"/>
        <v>1.1907568596210694</v>
      </c>
      <c r="O236" s="103">
        <f t="shared" si="241"/>
        <v>1.2014069999999999</v>
      </c>
      <c r="P236" s="103">
        <f t="shared" si="218"/>
        <v>1012.64614948</v>
      </c>
      <c r="Q236" s="11">
        <f t="shared" si="236"/>
        <v>0</v>
      </c>
      <c r="R236" s="30">
        <f t="shared" si="227"/>
        <v>0</v>
      </c>
      <c r="S236" s="103">
        <f t="shared" si="219"/>
        <v>0</v>
      </c>
      <c r="T236" s="113">
        <f t="shared" si="228"/>
        <v>8.5000000000000006E-2</v>
      </c>
      <c r="U236" s="111">
        <f t="shared" si="238"/>
        <v>7</v>
      </c>
      <c r="V236" s="111">
        <v>252</v>
      </c>
      <c r="W236" s="110">
        <f t="shared" si="220"/>
        <v>1.00226868</v>
      </c>
      <c r="X236" s="103">
        <f t="shared" si="221"/>
        <v>2.29737006</v>
      </c>
      <c r="Y236" s="103">
        <f t="shared" si="222"/>
        <v>0</v>
      </c>
      <c r="Z236" s="114" t="str">
        <f t="shared" si="234"/>
        <v>A+J=</v>
      </c>
      <c r="AA236" s="108">
        <f t="shared" si="235"/>
        <v>44277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11"/>
        <v>65</v>
      </c>
      <c r="AH236" s="121">
        <f t="shared" si="213"/>
        <v>46011</v>
      </c>
      <c r="AI236" s="121">
        <f t="shared" si="243"/>
        <v>46010</v>
      </c>
      <c r="AJ236" s="121">
        <f t="shared" si="244"/>
        <v>46013</v>
      </c>
      <c r="AK236" s="121">
        <f t="shared" si="214"/>
        <v>46042</v>
      </c>
      <c r="AL236" s="119">
        <f t="shared" si="245"/>
        <v>19</v>
      </c>
      <c r="AM236" s="121">
        <f t="shared" si="212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3"/>
        <v>44259</v>
      </c>
      <c r="B237" s="103">
        <f t="shared" si="215"/>
        <v>1016.56442036</v>
      </c>
      <c r="C237" s="103">
        <f t="shared" si="232"/>
        <v>842.88351032000003</v>
      </c>
      <c r="D237" s="104">
        <f t="shared" si="224"/>
        <v>934.75800000000004</v>
      </c>
      <c r="E237" s="105">
        <f t="shared" si="239"/>
        <v>958.84400000000005</v>
      </c>
      <c r="F237" s="106">
        <f t="shared" si="240"/>
        <v>44218</v>
      </c>
      <c r="G237" s="107">
        <f t="shared" si="216"/>
        <v>2.5767096938458911E-2</v>
      </c>
      <c r="H237" s="108">
        <f t="shared" si="233"/>
        <v>44277</v>
      </c>
      <c r="I237" s="108">
        <f t="shared" si="217"/>
        <v>44277</v>
      </c>
      <c r="J237" s="109">
        <f t="shared" si="225"/>
        <v>20</v>
      </c>
      <c r="K237" s="109">
        <f t="shared" si="246"/>
        <v>8</v>
      </c>
      <c r="L237" s="8">
        <f t="shared" si="226"/>
        <v>1.01022824</v>
      </c>
      <c r="M237" s="110">
        <f t="shared" si="242"/>
        <v>1.00958108</v>
      </c>
      <c r="N237" s="110">
        <f t="shared" si="237"/>
        <v>1.1907568596210694</v>
      </c>
      <c r="O237" s="103">
        <f t="shared" si="241"/>
        <v>1.2029361999999999</v>
      </c>
      <c r="P237" s="103">
        <f t="shared" si="218"/>
        <v>1013.93508694</v>
      </c>
      <c r="Q237" s="11">
        <f t="shared" si="236"/>
        <v>0</v>
      </c>
      <c r="R237" s="30">
        <f t="shared" si="227"/>
        <v>0</v>
      </c>
      <c r="S237" s="103">
        <f t="shared" si="219"/>
        <v>0</v>
      </c>
      <c r="T237" s="113">
        <f t="shared" si="228"/>
        <v>8.5000000000000006E-2</v>
      </c>
      <c r="U237" s="111">
        <f t="shared" si="238"/>
        <v>8</v>
      </c>
      <c r="V237" s="111">
        <v>252</v>
      </c>
      <c r="W237" s="110">
        <f t="shared" si="220"/>
        <v>1.0025931969999999</v>
      </c>
      <c r="X237" s="103">
        <f t="shared" si="221"/>
        <v>2.62933342</v>
      </c>
      <c r="Y237" s="103">
        <f t="shared" si="222"/>
        <v>0</v>
      </c>
      <c r="Z237" s="114" t="str">
        <f t="shared" si="234"/>
        <v>A+J=</v>
      </c>
      <c r="AA237" s="108">
        <f t="shared" si="235"/>
        <v>44277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11"/>
        <v>66</v>
      </c>
      <c r="AH237" s="121">
        <f t="shared" si="213"/>
        <v>46042</v>
      </c>
      <c r="AI237" s="121">
        <f t="shared" si="243"/>
        <v>46041</v>
      </c>
      <c r="AJ237" s="121">
        <f t="shared" si="244"/>
        <v>46042</v>
      </c>
      <c r="AK237" s="121">
        <f t="shared" si="214"/>
        <v>46073</v>
      </c>
      <c r="AL237" s="119">
        <f t="shared" si="245"/>
        <v>21</v>
      </c>
      <c r="AM237" s="121">
        <f t="shared" ref="AM237:AM280" si="247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3"/>
        <v>44260</v>
      </c>
      <c r="B238" s="103">
        <f t="shared" si="215"/>
        <v>1018.1879127699999</v>
      </c>
      <c r="C238" s="103">
        <f t="shared" si="232"/>
        <v>842.88351032000003</v>
      </c>
      <c r="D238" s="104">
        <f t="shared" si="224"/>
        <v>934.75800000000004</v>
      </c>
      <c r="E238" s="105">
        <f t="shared" si="239"/>
        <v>958.84400000000005</v>
      </c>
      <c r="F238" s="106">
        <f t="shared" si="240"/>
        <v>44218</v>
      </c>
      <c r="G238" s="107">
        <f t="shared" si="216"/>
        <v>2.5767096938458911E-2</v>
      </c>
      <c r="H238" s="108">
        <f t="shared" si="233"/>
        <v>44277</v>
      </c>
      <c r="I238" s="108">
        <f t="shared" si="217"/>
        <v>44277</v>
      </c>
      <c r="J238" s="109">
        <f t="shared" si="225"/>
        <v>20</v>
      </c>
      <c r="K238" s="109">
        <f t="shared" si="246"/>
        <v>9</v>
      </c>
      <c r="L238" s="8">
        <f t="shared" si="226"/>
        <v>1.0115141000000001</v>
      </c>
      <c r="M238" s="110">
        <f t="shared" si="242"/>
        <v>1.00958108</v>
      </c>
      <c r="N238" s="110">
        <f t="shared" si="237"/>
        <v>1.1907568596210694</v>
      </c>
      <c r="O238" s="103">
        <f t="shared" si="241"/>
        <v>1.20446735</v>
      </c>
      <c r="P238" s="103">
        <f t="shared" si="218"/>
        <v>1015.22566803</v>
      </c>
      <c r="Q238" s="11">
        <f t="shared" si="236"/>
        <v>0</v>
      </c>
      <c r="R238" s="30">
        <f t="shared" si="227"/>
        <v>0</v>
      </c>
      <c r="S238" s="103">
        <f t="shared" si="219"/>
        <v>0</v>
      </c>
      <c r="T238" s="113">
        <f t="shared" si="228"/>
        <v>8.5000000000000006E-2</v>
      </c>
      <c r="U238" s="111">
        <f t="shared" si="238"/>
        <v>9</v>
      </c>
      <c r="V238" s="111">
        <v>252</v>
      </c>
      <c r="W238" s="110">
        <f t="shared" si="220"/>
        <v>1.0029178190000001</v>
      </c>
      <c r="X238" s="103">
        <f t="shared" si="221"/>
        <v>2.96224474</v>
      </c>
      <c r="Y238" s="103">
        <f t="shared" si="222"/>
        <v>0</v>
      </c>
      <c r="Z238" s="114" t="str">
        <f t="shared" si="234"/>
        <v>A+J=</v>
      </c>
      <c r="AA238" s="108">
        <f t="shared" si="235"/>
        <v>44277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0" si="248">AG237+1</f>
        <v>67</v>
      </c>
      <c r="AH238" s="121">
        <f t="shared" si="213"/>
        <v>46073</v>
      </c>
      <c r="AI238" s="121">
        <f t="shared" si="243"/>
        <v>46072</v>
      </c>
      <c r="AJ238" s="121">
        <f t="shared" si="244"/>
        <v>46073</v>
      </c>
      <c r="AK238" s="121">
        <f t="shared" si="214"/>
        <v>46101</v>
      </c>
      <c r="AL238" s="119">
        <f t="shared" si="245"/>
        <v>20</v>
      </c>
      <c r="AM238" s="121">
        <f t="shared" si="247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3"/>
        <v>44261</v>
      </c>
      <c r="B239" s="103">
        <f t="shared" si="215"/>
        <v>1019.81399978</v>
      </c>
      <c r="C239" s="103">
        <f t="shared" si="232"/>
        <v>842.88351032000003</v>
      </c>
      <c r="D239" s="104">
        <f t="shared" si="224"/>
        <v>934.75800000000004</v>
      </c>
      <c r="E239" s="105">
        <f t="shared" si="239"/>
        <v>958.84400000000005</v>
      </c>
      <c r="F239" s="106">
        <f t="shared" si="240"/>
        <v>44218</v>
      </c>
      <c r="G239" s="107">
        <f t="shared" si="216"/>
        <v>2.5767096938458911E-2</v>
      </c>
      <c r="H239" s="108">
        <f t="shared" si="233"/>
        <v>44277</v>
      </c>
      <c r="I239" s="108">
        <f t="shared" si="217"/>
        <v>44277</v>
      </c>
      <c r="J239" s="109">
        <f t="shared" si="225"/>
        <v>20</v>
      </c>
      <c r="K239" s="109">
        <f t="shared" si="246"/>
        <v>10</v>
      </c>
      <c r="L239" s="8">
        <f t="shared" si="226"/>
        <v>1.0128016</v>
      </c>
      <c r="M239" s="110">
        <f t="shared" si="242"/>
        <v>1.00958108</v>
      </c>
      <c r="N239" s="110">
        <f t="shared" si="237"/>
        <v>1.1907568596210694</v>
      </c>
      <c r="O239" s="103">
        <f t="shared" si="241"/>
        <v>1.2060004499999999</v>
      </c>
      <c r="P239" s="103">
        <f t="shared" si="218"/>
        <v>1016.51789274</v>
      </c>
      <c r="Q239" s="11">
        <f t="shared" si="236"/>
        <v>0</v>
      </c>
      <c r="R239" s="30">
        <f t="shared" si="227"/>
        <v>0</v>
      </c>
      <c r="S239" s="103">
        <f t="shared" si="219"/>
        <v>0</v>
      </c>
      <c r="T239" s="113">
        <f t="shared" si="228"/>
        <v>8.5000000000000006E-2</v>
      </c>
      <c r="U239" s="111">
        <f t="shared" si="238"/>
        <v>10</v>
      </c>
      <c r="V239" s="111">
        <v>252</v>
      </c>
      <c r="W239" s="110">
        <f t="shared" si="220"/>
        <v>1.0032425469999999</v>
      </c>
      <c r="X239" s="103">
        <f t="shared" si="221"/>
        <v>3.2961070399999999</v>
      </c>
      <c r="Y239" s="103">
        <f t="shared" si="222"/>
        <v>0</v>
      </c>
      <c r="Z239" s="114" t="str">
        <f t="shared" si="234"/>
        <v>A+J=</v>
      </c>
      <c r="AA239" s="108">
        <f t="shared" si="235"/>
        <v>44277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48"/>
        <v>68</v>
      </c>
      <c r="AH239" s="121">
        <f t="shared" si="213"/>
        <v>46101</v>
      </c>
      <c r="AI239" s="121">
        <f t="shared" si="243"/>
        <v>46100</v>
      </c>
      <c r="AJ239" s="121">
        <f t="shared" si="244"/>
        <v>46101</v>
      </c>
      <c r="AK239" s="121">
        <f t="shared" si="214"/>
        <v>46132</v>
      </c>
      <c r="AL239" s="119">
        <f t="shared" si="245"/>
        <v>20</v>
      </c>
      <c r="AM239" s="121">
        <f t="shared" si="247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3"/>
        <v>44262</v>
      </c>
      <c r="B240" s="103">
        <f t="shared" si="215"/>
        <v>1019.81399978</v>
      </c>
      <c r="C240" s="103">
        <f t="shared" si="232"/>
        <v>842.88351032000003</v>
      </c>
      <c r="D240" s="104">
        <f t="shared" si="224"/>
        <v>934.75800000000004</v>
      </c>
      <c r="E240" s="105">
        <f t="shared" si="239"/>
        <v>958.84400000000005</v>
      </c>
      <c r="F240" s="106">
        <f t="shared" si="240"/>
        <v>44218</v>
      </c>
      <c r="G240" s="107">
        <f t="shared" si="216"/>
        <v>2.5767096938458911E-2</v>
      </c>
      <c r="H240" s="108">
        <f t="shared" si="233"/>
        <v>44277</v>
      </c>
      <c r="I240" s="108">
        <f t="shared" si="217"/>
        <v>44277</v>
      </c>
      <c r="J240" s="109">
        <f t="shared" si="225"/>
        <v>20</v>
      </c>
      <c r="K240" s="109">
        <f t="shared" si="246"/>
        <v>10</v>
      </c>
      <c r="L240" s="8">
        <f t="shared" si="226"/>
        <v>1.0128016</v>
      </c>
      <c r="M240" s="110">
        <f t="shared" si="242"/>
        <v>1.00958108</v>
      </c>
      <c r="N240" s="110">
        <f t="shared" si="237"/>
        <v>1.1907568596210694</v>
      </c>
      <c r="O240" s="103">
        <f t="shared" si="241"/>
        <v>1.2060004499999999</v>
      </c>
      <c r="P240" s="103">
        <f t="shared" si="218"/>
        <v>1016.51789274</v>
      </c>
      <c r="Q240" s="11">
        <f t="shared" si="236"/>
        <v>0</v>
      </c>
      <c r="R240" s="30">
        <f t="shared" si="227"/>
        <v>0</v>
      </c>
      <c r="S240" s="103">
        <f t="shared" si="219"/>
        <v>0</v>
      </c>
      <c r="T240" s="113">
        <f t="shared" si="228"/>
        <v>8.5000000000000006E-2</v>
      </c>
      <c r="U240" s="111">
        <f t="shared" si="238"/>
        <v>10</v>
      </c>
      <c r="V240" s="111">
        <v>252</v>
      </c>
      <c r="W240" s="110">
        <f t="shared" si="220"/>
        <v>1.0032425469999999</v>
      </c>
      <c r="X240" s="103">
        <f t="shared" si="221"/>
        <v>3.2961070399999999</v>
      </c>
      <c r="Y240" s="103">
        <f t="shared" si="222"/>
        <v>0</v>
      </c>
      <c r="Z240" s="114" t="str">
        <f t="shared" si="234"/>
        <v>A+J=</v>
      </c>
      <c r="AA240" s="108">
        <f t="shared" si="235"/>
        <v>44277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48"/>
        <v>69</v>
      </c>
      <c r="AH240" s="121">
        <f t="shared" si="213"/>
        <v>46132</v>
      </c>
      <c r="AI240" s="121">
        <f t="shared" si="243"/>
        <v>46129</v>
      </c>
      <c r="AJ240" s="121">
        <f t="shared" si="244"/>
        <v>46132</v>
      </c>
      <c r="AK240" s="121">
        <f t="shared" si="214"/>
        <v>46162</v>
      </c>
      <c r="AL240" s="119">
        <f t="shared" si="245"/>
        <v>20</v>
      </c>
      <c r="AM240" s="121">
        <f t="shared" si="247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3"/>
        <v>44263</v>
      </c>
      <c r="B241" s="103">
        <f t="shared" si="215"/>
        <v>1019.81399978</v>
      </c>
      <c r="C241" s="103">
        <f t="shared" si="232"/>
        <v>842.88351032000003</v>
      </c>
      <c r="D241" s="104">
        <f t="shared" si="224"/>
        <v>934.75800000000004</v>
      </c>
      <c r="E241" s="105">
        <f t="shared" si="239"/>
        <v>958.84400000000005</v>
      </c>
      <c r="F241" s="106">
        <f t="shared" si="240"/>
        <v>44218</v>
      </c>
      <c r="G241" s="107">
        <f t="shared" si="216"/>
        <v>2.5767096938458911E-2</v>
      </c>
      <c r="H241" s="108">
        <f t="shared" si="233"/>
        <v>44277</v>
      </c>
      <c r="I241" s="108">
        <f t="shared" si="217"/>
        <v>44277</v>
      </c>
      <c r="J241" s="109">
        <f t="shared" si="225"/>
        <v>20</v>
      </c>
      <c r="K241" s="109">
        <f t="shared" si="246"/>
        <v>10</v>
      </c>
      <c r="L241" s="8">
        <f t="shared" si="226"/>
        <v>1.0128016</v>
      </c>
      <c r="M241" s="110">
        <f t="shared" si="242"/>
        <v>1.00958108</v>
      </c>
      <c r="N241" s="110">
        <f t="shared" si="237"/>
        <v>1.1907568596210694</v>
      </c>
      <c r="O241" s="103">
        <f t="shared" si="241"/>
        <v>1.2060004499999999</v>
      </c>
      <c r="P241" s="103">
        <f t="shared" si="218"/>
        <v>1016.51789274</v>
      </c>
      <c r="Q241" s="11">
        <f t="shared" si="236"/>
        <v>0</v>
      </c>
      <c r="R241" s="30">
        <f t="shared" si="227"/>
        <v>0</v>
      </c>
      <c r="S241" s="103">
        <f t="shared" si="219"/>
        <v>0</v>
      </c>
      <c r="T241" s="113">
        <f t="shared" si="228"/>
        <v>8.5000000000000006E-2</v>
      </c>
      <c r="U241" s="111">
        <f t="shared" si="238"/>
        <v>10</v>
      </c>
      <c r="V241" s="111">
        <v>252</v>
      </c>
      <c r="W241" s="110">
        <f t="shared" si="220"/>
        <v>1.0032425469999999</v>
      </c>
      <c r="X241" s="103">
        <f t="shared" si="221"/>
        <v>3.2961070399999999</v>
      </c>
      <c r="Y241" s="103">
        <f t="shared" si="222"/>
        <v>0</v>
      </c>
      <c r="Z241" s="114" t="str">
        <f t="shared" si="234"/>
        <v>A+J=</v>
      </c>
      <c r="AA241" s="108">
        <f t="shared" si="235"/>
        <v>44277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48"/>
        <v>70</v>
      </c>
      <c r="AH241" s="121">
        <f t="shared" si="213"/>
        <v>46162</v>
      </c>
      <c r="AI241" s="121">
        <f t="shared" si="243"/>
        <v>46161</v>
      </c>
      <c r="AJ241" s="121">
        <f t="shared" si="244"/>
        <v>46162</v>
      </c>
      <c r="AK241" s="121">
        <f t="shared" si="214"/>
        <v>46195</v>
      </c>
      <c r="AL241" s="119">
        <f t="shared" si="245"/>
        <v>22</v>
      </c>
      <c r="AM241" s="121">
        <f t="shared" si="247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3"/>
        <v>44264</v>
      </c>
      <c r="B242" s="103">
        <f t="shared" si="215"/>
        <v>1021.4426813699999</v>
      </c>
      <c r="C242" s="103">
        <f t="shared" si="232"/>
        <v>842.88351032000003</v>
      </c>
      <c r="D242" s="104">
        <f t="shared" si="224"/>
        <v>934.75800000000004</v>
      </c>
      <c r="E242" s="105">
        <f t="shared" si="239"/>
        <v>958.84400000000005</v>
      </c>
      <c r="F242" s="106">
        <f t="shared" si="240"/>
        <v>44218</v>
      </c>
      <c r="G242" s="107">
        <f t="shared" si="216"/>
        <v>2.5767096938458911E-2</v>
      </c>
      <c r="H242" s="108">
        <f t="shared" si="233"/>
        <v>44277</v>
      </c>
      <c r="I242" s="108">
        <f t="shared" si="217"/>
        <v>44277</v>
      </c>
      <c r="J242" s="109">
        <f t="shared" si="225"/>
        <v>20</v>
      </c>
      <c r="K242" s="109">
        <f t="shared" si="246"/>
        <v>11</v>
      </c>
      <c r="L242" s="8">
        <f t="shared" si="226"/>
        <v>1.0140907400000001</v>
      </c>
      <c r="M242" s="110">
        <f t="shared" si="242"/>
        <v>1.00958108</v>
      </c>
      <c r="N242" s="110">
        <f t="shared" si="237"/>
        <v>1.1907568596210694</v>
      </c>
      <c r="O242" s="103">
        <f t="shared" si="241"/>
        <v>1.2075355000000001</v>
      </c>
      <c r="P242" s="103">
        <f t="shared" si="218"/>
        <v>1017.81176107</v>
      </c>
      <c r="Q242" s="11">
        <f t="shared" si="236"/>
        <v>0</v>
      </c>
      <c r="R242" s="30">
        <f t="shared" si="227"/>
        <v>0</v>
      </c>
      <c r="S242" s="103">
        <f t="shared" si="219"/>
        <v>0</v>
      </c>
      <c r="T242" s="113">
        <f t="shared" si="228"/>
        <v>8.5000000000000006E-2</v>
      </c>
      <c r="U242" s="111">
        <f t="shared" si="238"/>
        <v>11</v>
      </c>
      <c r="V242" s="111">
        <v>252</v>
      </c>
      <c r="W242" s="110">
        <f t="shared" si="220"/>
        <v>1.0035673789999999</v>
      </c>
      <c r="X242" s="103">
        <f t="shared" si="221"/>
        <v>3.6309203000000001</v>
      </c>
      <c r="Y242" s="103">
        <f t="shared" si="222"/>
        <v>0</v>
      </c>
      <c r="Z242" s="114" t="str">
        <f t="shared" si="234"/>
        <v>A+J=</v>
      </c>
      <c r="AA242" s="108">
        <f t="shared" si="235"/>
        <v>44277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48"/>
        <v>71</v>
      </c>
      <c r="AH242" s="121">
        <f t="shared" si="213"/>
        <v>46193</v>
      </c>
      <c r="AI242" s="121">
        <f t="shared" si="243"/>
        <v>46192</v>
      </c>
      <c r="AJ242" s="121">
        <f t="shared" si="244"/>
        <v>46195</v>
      </c>
      <c r="AK242" s="121">
        <f t="shared" si="214"/>
        <v>46223</v>
      </c>
      <c r="AL242" s="119">
        <f t="shared" si="245"/>
        <v>20</v>
      </c>
      <c r="AM242" s="121">
        <f t="shared" si="247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3"/>
        <v>44265</v>
      </c>
      <c r="B243" s="103">
        <f t="shared" si="215"/>
        <v>1023.07397005</v>
      </c>
      <c r="C243" s="103">
        <f t="shared" si="232"/>
        <v>842.88351032000003</v>
      </c>
      <c r="D243" s="104">
        <f t="shared" si="224"/>
        <v>934.75800000000004</v>
      </c>
      <c r="E243" s="105">
        <f t="shared" si="239"/>
        <v>958.84400000000005</v>
      </c>
      <c r="F243" s="106">
        <f t="shared" si="240"/>
        <v>44218</v>
      </c>
      <c r="G243" s="107">
        <f t="shared" si="216"/>
        <v>2.5767096938458911E-2</v>
      </c>
      <c r="H243" s="108">
        <f t="shared" si="233"/>
        <v>44277</v>
      </c>
      <c r="I243" s="108">
        <f t="shared" si="217"/>
        <v>44277</v>
      </c>
      <c r="J243" s="109">
        <f t="shared" si="225"/>
        <v>20</v>
      </c>
      <c r="K243" s="109">
        <f t="shared" si="246"/>
        <v>12</v>
      </c>
      <c r="L243" s="8">
        <f t="shared" si="226"/>
        <v>1.01538152</v>
      </c>
      <c r="M243" s="110">
        <f t="shared" si="242"/>
        <v>1.00958108</v>
      </c>
      <c r="N243" s="110">
        <f t="shared" si="237"/>
        <v>1.1907568596210694</v>
      </c>
      <c r="O243" s="103">
        <f t="shared" si="241"/>
        <v>1.2090725099999999</v>
      </c>
      <c r="P243" s="103">
        <f t="shared" si="218"/>
        <v>1019.10728146</v>
      </c>
      <c r="Q243" s="11">
        <f t="shared" si="236"/>
        <v>0</v>
      </c>
      <c r="R243" s="30">
        <f t="shared" si="227"/>
        <v>0</v>
      </c>
      <c r="S243" s="103">
        <f t="shared" si="219"/>
        <v>0</v>
      </c>
      <c r="T243" s="113">
        <f t="shared" si="228"/>
        <v>8.5000000000000006E-2</v>
      </c>
      <c r="U243" s="111">
        <f t="shared" si="238"/>
        <v>12</v>
      </c>
      <c r="V243" s="111">
        <v>252</v>
      </c>
      <c r="W243" s="110">
        <f t="shared" si="220"/>
        <v>1.003892317</v>
      </c>
      <c r="X243" s="103">
        <f t="shared" si="221"/>
        <v>3.96668859</v>
      </c>
      <c r="Y243" s="103">
        <f t="shared" si="222"/>
        <v>0</v>
      </c>
      <c r="Z243" s="114" t="str">
        <f t="shared" si="234"/>
        <v>A+J=</v>
      </c>
      <c r="AA243" s="108">
        <f t="shared" si="235"/>
        <v>44277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48"/>
        <v>72</v>
      </c>
      <c r="AH243" s="121">
        <f t="shared" si="213"/>
        <v>46223</v>
      </c>
      <c r="AI243" s="121">
        <f t="shared" si="243"/>
        <v>46220</v>
      </c>
      <c r="AJ243" s="121">
        <f t="shared" si="244"/>
        <v>46223</v>
      </c>
      <c r="AK243" s="121">
        <f t="shared" si="214"/>
        <v>46254</v>
      </c>
      <c r="AL243" s="119">
        <f t="shared" si="245"/>
        <v>23</v>
      </c>
      <c r="AM243" s="121">
        <f t="shared" si="247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3"/>
        <v>44266</v>
      </c>
      <c r="B244" s="103">
        <f t="shared" si="215"/>
        <v>1024.70785733</v>
      </c>
      <c r="C244" s="103">
        <f t="shared" si="232"/>
        <v>842.88351032000003</v>
      </c>
      <c r="D244" s="104">
        <f t="shared" si="224"/>
        <v>934.75800000000004</v>
      </c>
      <c r="E244" s="105">
        <f t="shared" si="239"/>
        <v>958.84400000000005</v>
      </c>
      <c r="F244" s="106">
        <f t="shared" si="240"/>
        <v>44218</v>
      </c>
      <c r="G244" s="107">
        <f t="shared" si="216"/>
        <v>2.5767096938458911E-2</v>
      </c>
      <c r="H244" s="108">
        <f t="shared" si="233"/>
        <v>44277</v>
      </c>
      <c r="I244" s="108">
        <f t="shared" si="217"/>
        <v>44277</v>
      </c>
      <c r="J244" s="109">
        <f t="shared" si="225"/>
        <v>20</v>
      </c>
      <c r="K244" s="109">
        <f t="shared" si="246"/>
        <v>13</v>
      </c>
      <c r="L244" s="8">
        <f t="shared" si="226"/>
        <v>1.0166739499999999</v>
      </c>
      <c r="M244" s="110">
        <f t="shared" si="242"/>
        <v>1.00958108</v>
      </c>
      <c r="N244" s="110">
        <f t="shared" si="237"/>
        <v>1.1907568596210694</v>
      </c>
      <c r="O244" s="103">
        <f t="shared" si="241"/>
        <v>1.2106114699999999</v>
      </c>
      <c r="P244" s="103">
        <f t="shared" si="218"/>
        <v>1020.40444546</v>
      </c>
      <c r="Q244" s="11">
        <f t="shared" si="236"/>
        <v>0</v>
      </c>
      <c r="R244" s="30">
        <f t="shared" si="227"/>
        <v>0</v>
      </c>
      <c r="S244" s="103">
        <f t="shared" si="219"/>
        <v>0</v>
      </c>
      <c r="T244" s="113">
        <f t="shared" si="228"/>
        <v>8.5000000000000006E-2</v>
      </c>
      <c r="U244" s="111">
        <f t="shared" si="238"/>
        <v>13</v>
      </c>
      <c r="V244" s="111">
        <v>252</v>
      </c>
      <c r="W244" s="110">
        <f t="shared" si="220"/>
        <v>1.0042173590000001</v>
      </c>
      <c r="X244" s="103">
        <f t="shared" si="221"/>
        <v>4.3034118699999997</v>
      </c>
      <c r="Y244" s="103">
        <f t="shared" si="222"/>
        <v>0</v>
      </c>
      <c r="Z244" s="114" t="str">
        <f t="shared" si="234"/>
        <v>A+J=</v>
      </c>
      <c r="AA244" s="108">
        <f t="shared" si="235"/>
        <v>44277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48"/>
        <v>73</v>
      </c>
      <c r="AH244" s="121">
        <f t="shared" si="213"/>
        <v>46254</v>
      </c>
      <c r="AI244" s="121">
        <f t="shared" si="243"/>
        <v>46253</v>
      </c>
      <c r="AJ244" s="121">
        <f t="shared" si="244"/>
        <v>46254</v>
      </c>
      <c r="AK244" s="121">
        <f t="shared" si="214"/>
        <v>46286</v>
      </c>
      <c r="AL244" s="119">
        <f t="shared" si="245"/>
        <v>21</v>
      </c>
      <c r="AM244" s="121">
        <f t="shared" si="247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3"/>
        <v>44267</v>
      </c>
      <c r="B245" s="103">
        <f t="shared" si="215"/>
        <v>1026.3443652200001</v>
      </c>
      <c r="C245" s="103">
        <f t="shared" si="232"/>
        <v>842.88351032000003</v>
      </c>
      <c r="D245" s="104">
        <f t="shared" si="224"/>
        <v>934.75800000000004</v>
      </c>
      <c r="E245" s="105">
        <f t="shared" si="239"/>
        <v>958.84400000000005</v>
      </c>
      <c r="F245" s="106">
        <f t="shared" si="240"/>
        <v>44218</v>
      </c>
      <c r="G245" s="107">
        <f t="shared" si="216"/>
        <v>2.5767096938458911E-2</v>
      </c>
      <c r="H245" s="108">
        <f t="shared" si="233"/>
        <v>44277</v>
      </c>
      <c r="I245" s="108">
        <f t="shared" si="217"/>
        <v>44277</v>
      </c>
      <c r="J245" s="109">
        <f t="shared" si="225"/>
        <v>20</v>
      </c>
      <c r="K245" s="109">
        <f t="shared" si="246"/>
        <v>14</v>
      </c>
      <c r="L245" s="8">
        <f t="shared" si="226"/>
        <v>1.0179680200000001</v>
      </c>
      <c r="M245" s="110">
        <f t="shared" si="242"/>
        <v>1.00958108</v>
      </c>
      <c r="N245" s="110">
        <f t="shared" si="237"/>
        <v>1.1907568596210694</v>
      </c>
      <c r="O245" s="103">
        <f t="shared" si="241"/>
        <v>1.2121523999999999</v>
      </c>
      <c r="P245" s="103">
        <f t="shared" si="218"/>
        <v>1021.70326995</v>
      </c>
      <c r="Q245" s="11">
        <f t="shared" si="236"/>
        <v>0</v>
      </c>
      <c r="R245" s="30">
        <f t="shared" si="227"/>
        <v>0</v>
      </c>
      <c r="S245" s="103">
        <f t="shared" si="219"/>
        <v>0</v>
      </c>
      <c r="T245" s="113">
        <f t="shared" si="228"/>
        <v>8.5000000000000006E-2</v>
      </c>
      <c r="U245" s="111">
        <f t="shared" si="238"/>
        <v>14</v>
      </c>
      <c r="V245" s="111">
        <v>252</v>
      </c>
      <c r="W245" s="110">
        <f t="shared" si="220"/>
        <v>1.0045425079999999</v>
      </c>
      <c r="X245" s="103">
        <f t="shared" si="221"/>
        <v>4.6410952700000001</v>
      </c>
      <c r="Y245" s="103">
        <f t="shared" si="222"/>
        <v>0</v>
      </c>
      <c r="Z245" s="114" t="str">
        <f t="shared" si="234"/>
        <v>A+J=</v>
      </c>
      <c r="AA245" s="108">
        <f t="shared" si="235"/>
        <v>44277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48"/>
        <v>74</v>
      </c>
      <c r="AH245" s="121">
        <f t="shared" si="213"/>
        <v>46285</v>
      </c>
      <c r="AI245" s="121">
        <f t="shared" si="243"/>
        <v>46283</v>
      </c>
      <c r="AJ245" s="121">
        <f t="shared" si="244"/>
        <v>46286</v>
      </c>
      <c r="AK245" s="121">
        <f t="shared" si="214"/>
        <v>46315</v>
      </c>
      <c r="AL245" s="119">
        <f t="shared" si="245"/>
        <v>20</v>
      </c>
      <c r="AM245" s="121">
        <f t="shared" si="247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3"/>
        <v>44268</v>
      </c>
      <c r="B246" s="103">
        <f t="shared" si="215"/>
        <v>1027.98346728</v>
      </c>
      <c r="C246" s="103">
        <f t="shared" si="232"/>
        <v>842.88351032000003</v>
      </c>
      <c r="D246" s="104">
        <f t="shared" si="224"/>
        <v>934.75800000000004</v>
      </c>
      <c r="E246" s="105">
        <f t="shared" si="239"/>
        <v>958.84400000000005</v>
      </c>
      <c r="F246" s="106">
        <f t="shared" si="240"/>
        <v>44218</v>
      </c>
      <c r="G246" s="107">
        <f t="shared" si="216"/>
        <v>2.5767096938458911E-2</v>
      </c>
      <c r="H246" s="108">
        <f t="shared" si="233"/>
        <v>44277</v>
      </c>
      <c r="I246" s="108">
        <f t="shared" si="217"/>
        <v>44277</v>
      </c>
      <c r="J246" s="109">
        <f t="shared" si="225"/>
        <v>20</v>
      </c>
      <c r="K246" s="109">
        <f t="shared" si="246"/>
        <v>15</v>
      </c>
      <c r="L246" s="8">
        <f t="shared" si="226"/>
        <v>1.01926373</v>
      </c>
      <c r="M246" s="110">
        <f t="shared" si="242"/>
        <v>1.00958108</v>
      </c>
      <c r="N246" s="110">
        <f t="shared" si="237"/>
        <v>1.1907568596210694</v>
      </c>
      <c r="O246" s="103">
        <f t="shared" si="241"/>
        <v>1.2136952700000001</v>
      </c>
      <c r="P246" s="103">
        <f t="shared" si="218"/>
        <v>1023.00372963</v>
      </c>
      <c r="Q246" s="11">
        <f t="shared" si="236"/>
        <v>0</v>
      </c>
      <c r="R246" s="30">
        <f t="shared" si="227"/>
        <v>0</v>
      </c>
      <c r="S246" s="103">
        <f t="shared" si="219"/>
        <v>0</v>
      </c>
      <c r="T246" s="113">
        <f t="shared" si="228"/>
        <v>8.5000000000000006E-2</v>
      </c>
      <c r="U246" s="111">
        <f t="shared" si="238"/>
        <v>15</v>
      </c>
      <c r="V246" s="111">
        <v>252</v>
      </c>
      <c r="W246" s="110">
        <f t="shared" si="220"/>
        <v>1.0048677610000001</v>
      </c>
      <c r="X246" s="103">
        <f t="shared" si="221"/>
        <v>4.9797376499999997</v>
      </c>
      <c r="Y246" s="103">
        <f t="shared" si="222"/>
        <v>0</v>
      </c>
      <c r="Z246" s="114" t="str">
        <f t="shared" si="234"/>
        <v>A+J=</v>
      </c>
      <c r="AA246" s="108">
        <f t="shared" si="235"/>
        <v>44277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48"/>
        <v>75</v>
      </c>
      <c r="AH246" s="121">
        <f t="shared" si="213"/>
        <v>46315</v>
      </c>
      <c r="AI246" s="121">
        <f t="shared" si="243"/>
        <v>46314</v>
      </c>
      <c r="AJ246" s="121">
        <f t="shared" si="244"/>
        <v>46315</v>
      </c>
      <c r="AK246" s="121">
        <f t="shared" si="214"/>
        <v>46349</v>
      </c>
      <c r="AL246" s="119">
        <f t="shared" si="245"/>
        <v>22</v>
      </c>
      <c r="AM246" s="121">
        <f t="shared" si="247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3"/>
        <v>44269</v>
      </c>
      <c r="B247" s="103">
        <f t="shared" si="215"/>
        <v>1027.98346728</v>
      </c>
      <c r="C247" s="103">
        <f t="shared" si="232"/>
        <v>842.88351032000003</v>
      </c>
      <c r="D247" s="104">
        <f t="shared" si="224"/>
        <v>934.75800000000004</v>
      </c>
      <c r="E247" s="105">
        <f t="shared" si="239"/>
        <v>958.84400000000005</v>
      </c>
      <c r="F247" s="106">
        <f t="shared" si="240"/>
        <v>44218</v>
      </c>
      <c r="G247" s="107">
        <f t="shared" si="216"/>
        <v>2.5767096938458911E-2</v>
      </c>
      <c r="H247" s="108">
        <f t="shared" si="233"/>
        <v>44277</v>
      </c>
      <c r="I247" s="108">
        <f t="shared" si="217"/>
        <v>44277</v>
      </c>
      <c r="J247" s="109">
        <f t="shared" si="225"/>
        <v>20</v>
      </c>
      <c r="K247" s="109">
        <f t="shared" si="246"/>
        <v>15</v>
      </c>
      <c r="L247" s="8">
        <f t="shared" si="226"/>
        <v>1.01926373</v>
      </c>
      <c r="M247" s="110">
        <f t="shared" si="242"/>
        <v>1.00958108</v>
      </c>
      <c r="N247" s="110">
        <f t="shared" si="237"/>
        <v>1.1907568596210694</v>
      </c>
      <c r="O247" s="103">
        <f t="shared" si="241"/>
        <v>1.2136952700000001</v>
      </c>
      <c r="P247" s="103">
        <f t="shared" si="218"/>
        <v>1023.00372963</v>
      </c>
      <c r="Q247" s="11">
        <f t="shared" si="236"/>
        <v>0</v>
      </c>
      <c r="R247" s="30">
        <f t="shared" si="227"/>
        <v>0</v>
      </c>
      <c r="S247" s="103">
        <f t="shared" si="219"/>
        <v>0</v>
      </c>
      <c r="T247" s="113">
        <f t="shared" si="228"/>
        <v>8.5000000000000006E-2</v>
      </c>
      <c r="U247" s="111">
        <f t="shared" si="238"/>
        <v>15</v>
      </c>
      <c r="V247" s="111">
        <v>252</v>
      </c>
      <c r="W247" s="110">
        <f t="shared" si="220"/>
        <v>1.0048677610000001</v>
      </c>
      <c r="X247" s="103">
        <f t="shared" si="221"/>
        <v>4.9797376499999997</v>
      </c>
      <c r="Y247" s="103">
        <f t="shared" si="222"/>
        <v>0</v>
      </c>
      <c r="Z247" s="114" t="str">
        <f t="shared" si="234"/>
        <v>A+J=</v>
      </c>
      <c r="AA247" s="108">
        <f t="shared" si="235"/>
        <v>44277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48"/>
        <v>76</v>
      </c>
      <c r="AH247" s="121">
        <f t="shared" si="213"/>
        <v>46346</v>
      </c>
      <c r="AI247" s="121">
        <f t="shared" si="243"/>
        <v>46345</v>
      </c>
      <c r="AJ247" s="121">
        <f t="shared" si="244"/>
        <v>46349</v>
      </c>
      <c r="AK247" s="121">
        <f t="shared" si="214"/>
        <v>46377</v>
      </c>
      <c r="AL247" s="119">
        <f t="shared" si="245"/>
        <v>20</v>
      </c>
      <c r="AM247" s="121">
        <f t="shared" si="247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3"/>
        <v>44270</v>
      </c>
      <c r="B248" s="103">
        <f t="shared" si="215"/>
        <v>1027.98346728</v>
      </c>
      <c r="C248" s="103">
        <f t="shared" si="232"/>
        <v>842.88351032000003</v>
      </c>
      <c r="D248" s="104">
        <f t="shared" si="224"/>
        <v>934.75800000000004</v>
      </c>
      <c r="E248" s="105">
        <f t="shared" si="239"/>
        <v>958.84400000000005</v>
      </c>
      <c r="F248" s="106">
        <f t="shared" si="240"/>
        <v>44218</v>
      </c>
      <c r="G248" s="107">
        <f t="shared" si="216"/>
        <v>2.5767096938458911E-2</v>
      </c>
      <c r="H248" s="108">
        <f t="shared" si="233"/>
        <v>44277</v>
      </c>
      <c r="I248" s="108">
        <f t="shared" si="217"/>
        <v>44277</v>
      </c>
      <c r="J248" s="109">
        <f t="shared" si="225"/>
        <v>20</v>
      </c>
      <c r="K248" s="109">
        <f t="shared" si="246"/>
        <v>15</v>
      </c>
      <c r="L248" s="8">
        <f t="shared" si="226"/>
        <v>1.01926373</v>
      </c>
      <c r="M248" s="110">
        <f t="shared" si="242"/>
        <v>1.00958108</v>
      </c>
      <c r="N248" s="110">
        <f t="shared" si="237"/>
        <v>1.1907568596210694</v>
      </c>
      <c r="O248" s="103">
        <f t="shared" si="241"/>
        <v>1.2136952700000001</v>
      </c>
      <c r="P248" s="103">
        <f t="shared" si="218"/>
        <v>1023.00372963</v>
      </c>
      <c r="Q248" s="11">
        <f t="shared" si="236"/>
        <v>0</v>
      </c>
      <c r="R248" s="30">
        <f t="shared" si="227"/>
        <v>0</v>
      </c>
      <c r="S248" s="103">
        <f t="shared" si="219"/>
        <v>0</v>
      </c>
      <c r="T248" s="113">
        <f t="shared" si="228"/>
        <v>8.5000000000000006E-2</v>
      </c>
      <c r="U248" s="111">
        <f t="shared" si="238"/>
        <v>15</v>
      </c>
      <c r="V248" s="111">
        <v>252</v>
      </c>
      <c r="W248" s="110">
        <f t="shared" si="220"/>
        <v>1.0048677610000001</v>
      </c>
      <c r="X248" s="103">
        <f t="shared" si="221"/>
        <v>4.9797376499999997</v>
      </c>
      <c r="Y248" s="103">
        <f t="shared" si="222"/>
        <v>0</v>
      </c>
      <c r="Z248" s="114" t="str">
        <f t="shared" si="234"/>
        <v>A+J=</v>
      </c>
      <c r="AA248" s="108">
        <f t="shared" si="235"/>
        <v>44277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48"/>
        <v>77</v>
      </c>
      <c r="AH248" s="121">
        <f t="shared" si="213"/>
        <v>46376</v>
      </c>
      <c r="AI248" s="121">
        <f t="shared" si="243"/>
        <v>46374</v>
      </c>
      <c r="AJ248" s="121">
        <f t="shared" si="244"/>
        <v>46377</v>
      </c>
      <c r="AK248" s="121">
        <f t="shared" si="214"/>
        <v>46407</v>
      </c>
      <c r="AL248" s="119">
        <f t="shared" si="245"/>
        <v>20</v>
      </c>
      <c r="AM248" s="121">
        <f t="shared" si="247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3"/>
        <v>44271</v>
      </c>
      <c r="B249" s="103">
        <f t="shared" si="215"/>
        <v>1029.6252089000002</v>
      </c>
      <c r="C249" s="103">
        <f t="shared" si="232"/>
        <v>842.88351032000003</v>
      </c>
      <c r="D249" s="104">
        <f t="shared" si="224"/>
        <v>934.75800000000004</v>
      </c>
      <c r="E249" s="105">
        <f t="shared" si="239"/>
        <v>958.84400000000005</v>
      </c>
      <c r="F249" s="106">
        <f t="shared" si="240"/>
        <v>44218</v>
      </c>
      <c r="G249" s="107">
        <f t="shared" si="216"/>
        <v>2.5767096938458911E-2</v>
      </c>
      <c r="H249" s="108">
        <f t="shared" si="233"/>
        <v>44277</v>
      </c>
      <c r="I249" s="108">
        <f t="shared" si="217"/>
        <v>44277</v>
      </c>
      <c r="J249" s="109">
        <f t="shared" si="225"/>
        <v>20</v>
      </c>
      <c r="K249" s="109">
        <f t="shared" si="246"/>
        <v>16</v>
      </c>
      <c r="L249" s="8">
        <f t="shared" si="226"/>
        <v>1.0205611000000001</v>
      </c>
      <c r="M249" s="110">
        <f t="shared" si="242"/>
        <v>1.00958108</v>
      </c>
      <c r="N249" s="110">
        <f t="shared" si="237"/>
        <v>1.1907568596210694</v>
      </c>
      <c r="O249" s="103">
        <f t="shared" si="241"/>
        <v>1.21524013</v>
      </c>
      <c r="P249" s="103">
        <f t="shared" si="218"/>
        <v>1024.3058666500001</v>
      </c>
      <c r="Q249" s="11">
        <f t="shared" si="236"/>
        <v>0</v>
      </c>
      <c r="R249" s="30">
        <f t="shared" si="227"/>
        <v>0</v>
      </c>
      <c r="S249" s="103">
        <f t="shared" si="219"/>
        <v>0</v>
      </c>
      <c r="T249" s="113">
        <f t="shared" si="228"/>
        <v>8.5000000000000006E-2</v>
      </c>
      <c r="U249" s="111">
        <f t="shared" si="238"/>
        <v>16</v>
      </c>
      <c r="V249" s="111">
        <v>252</v>
      </c>
      <c r="W249" s="110">
        <f t="shared" si="220"/>
        <v>1.0051931190000001</v>
      </c>
      <c r="X249" s="103">
        <f t="shared" si="221"/>
        <v>5.31934225</v>
      </c>
      <c r="Y249" s="103">
        <f t="shared" si="222"/>
        <v>0</v>
      </c>
      <c r="Z249" s="114" t="str">
        <f t="shared" si="234"/>
        <v>A+J=</v>
      </c>
      <c r="AA249" s="108">
        <f t="shared" si="235"/>
        <v>44277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48"/>
        <v>78</v>
      </c>
      <c r="AH249" s="121">
        <f t="shared" si="213"/>
        <v>46407</v>
      </c>
      <c r="AI249" s="121">
        <f t="shared" si="243"/>
        <v>46406</v>
      </c>
      <c r="AJ249" s="121">
        <f t="shared" si="244"/>
        <v>46407</v>
      </c>
      <c r="AK249" s="121">
        <f t="shared" si="214"/>
        <v>46440</v>
      </c>
      <c r="AL249" s="119">
        <f t="shared" si="245"/>
        <v>21</v>
      </c>
      <c r="AM249" s="121">
        <f t="shared" si="247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3"/>
        <v>44272</v>
      </c>
      <c r="B250" s="103">
        <f t="shared" si="215"/>
        <v>1031.2695507699998</v>
      </c>
      <c r="C250" s="103">
        <f t="shared" si="232"/>
        <v>842.88351032000003</v>
      </c>
      <c r="D250" s="104">
        <f t="shared" si="224"/>
        <v>934.75800000000004</v>
      </c>
      <c r="E250" s="105">
        <f t="shared" si="239"/>
        <v>958.84400000000005</v>
      </c>
      <c r="F250" s="106">
        <f t="shared" si="240"/>
        <v>44218</v>
      </c>
      <c r="G250" s="107">
        <f t="shared" si="216"/>
        <v>2.5767096938458911E-2</v>
      </c>
      <c r="H250" s="108">
        <f t="shared" si="233"/>
        <v>44277</v>
      </c>
      <c r="I250" s="108">
        <f t="shared" si="217"/>
        <v>44277</v>
      </c>
      <c r="J250" s="109">
        <f t="shared" si="225"/>
        <v>20</v>
      </c>
      <c r="K250" s="109">
        <f t="shared" si="246"/>
        <v>17</v>
      </c>
      <c r="L250" s="8">
        <f t="shared" si="226"/>
        <v>1.02186011</v>
      </c>
      <c r="M250" s="110">
        <f t="shared" si="242"/>
        <v>1.00958108</v>
      </c>
      <c r="N250" s="110">
        <f t="shared" si="237"/>
        <v>1.1907568596210694</v>
      </c>
      <c r="O250" s="103">
        <f t="shared" si="241"/>
        <v>1.21678693</v>
      </c>
      <c r="P250" s="103">
        <f t="shared" si="218"/>
        <v>1025.6096388599999</v>
      </c>
      <c r="Q250" s="11">
        <f t="shared" si="236"/>
        <v>0</v>
      </c>
      <c r="R250" s="30">
        <f t="shared" si="227"/>
        <v>0</v>
      </c>
      <c r="S250" s="103">
        <f t="shared" si="219"/>
        <v>0</v>
      </c>
      <c r="T250" s="113">
        <f t="shared" si="228"/>
        <v>8.5000000000000006E-2</v>
      </c>
      <c r="U250" s="111">
        <f t="shared" si="238"/>
        <v>17</v>
      </c>
      <c r="V250" s="111">
        <v>252</v>
      </c>
      <c r="W250" s="110">
        <f t="shared" si="220"/>
        <v>1.005518583</v>
      </c>
      <c r="X250" s="103">
        <f t="shared" si="221"/>
        <v>5.6599119099999999</v>
      </c>
      <c r="Y250" s="103">
        <f t="shared" si="222"/>
        <v>0</v>
      </c>
      <c r="Z250" s="114" t="str">
        <f t="shared" si="234"/>
        <v>A+J=</v>
      </c>
      <c r="AA250" s="108">
        <f t="shared" si="235"/>
        <v>44277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48"/>
        <v>79</v>
      </c>
      <c r="AH250" s="121">
        <f t="shared" ref="AH250:AH280" si="249">EDATE(AH249,1)</f>
        <v>46438</v>
      </c>
      <c r="AI250" s="121">
        <f t="shared" si="243"/>
        <v>46437</v>
      </c>
      <c r="AJ250" s="121">
        <f t="shared" si="244"/>
        <v>46440</v>
      </c>
      <c r="AK250" s="121">
        <f t="shared" ref="AK250:AK254" si="250">AJ251</f>
        <v>46468</v>
      </c>
      <c r="AL250" s="119">
        <f t="shared" si="245"/>
        <v>20</v>
      </c>
      <c r="AM250" s="121">
        <f t="shared" si="247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3"/>
        <v>44273</v>
      </c>
      <c r="B251" s="103">
        <f t="shared" si="215"/>
        <v>1032.9165288300001</v>
      </c>
      <c r="C251" s="103">
        <f t="shared" si="232"/>
        <v>842.88351032000003</v>
      </c>
      <c r="D251" s="104">
        <f t="shared" si="224"/>
        <v>934.75800000000004</v>
      </c>
      <c r="E251" s="105">
        <f t="shared" si="239"/>
        <v>958.84400000000005</v>
      </c>
      <c r="F251" s="106">
        <f t="shared" si="240"/>
        <v>44218</v>
      </c>
      <c r="G251" s="107">
        <f t="shared" si="216"/>
        <v>2.5767096938458911E-2</v>
      </c>
      <c r="H251" s="108">
        <f t="shared" si="233"/>
        <v>44277</v>
      </c>
      <c r="I251" s="108">
        <f t="shared" si="217"/>
        <v>44277</v>
      </c>
      <c r="J251" s="109">
        <f t="shared" si="225"/>
        <v>20</v>
      </c>
      <c r="K251" s="109">
        <f t="shared" si="246"/>
        <v>18</v>
      </c>
      <c r="L251" s="8">
        <f t="shared" si="226"/>
        <v>1.02316078</v>
      </c>
      <c r="M251" s="110">
        <f t="shared" si="242"/>
        <v>1.00958108</v>
      </c>
      <c r="N251" s="110">
        <f t="shared" si="237"/>
        <v>1.1907568596210694</v>
      </c>
      <c r="O251" s="103">
        <f t="shared" si="241"/>
        <v>1.2183357100000001</v>
      </c>
      <c r="P251" s="103">
        <f t="shared" si="218"/>
        <v>1026.9150799900001</v>
      </c>
      <c r="Q251" s="11">
        <f t="shared" si="236"/>
        <v>0</v>
      </c>
      <c r="R251" s="30">
        <f t="shared" si="227"/>
        <v>0</v>
      </c>
      <c r="S251" s="103">
        <f t="shared" si="219"/>
        <v>0</v>
      </c>
      <c r="T251" s="113">
        <f t="shared" si="228"/>
        <v>8.5000000000000006E-2</v>
      </c>
      <c r="U251" s="111">
        <f t="shared" si="238"/>
        <v>18</v>
      </c>
      <c r="V251" s="111">
        <v>252</v>
      </c>
      <c r="W251" s="110">
        <f t="shared" si="220"/>
        <v>1.005844153</v>
      </c>
      <c r="X251" s="103">
        <f t="shared" si="221"/>
        <v>6.0014488400000001</v>
      </c>
      <c r="Y251" s="103">
        <f t="shared" si="222"/>
        <v>0</v>
      </c>
      <c r="Z251" s="114" t="str">
        <f t="shared" si="234"/>
        <v>A+J=</v>
      </c>
      <c r="AA251" s="108">
        <f t="shared" si="235"/>
        <v>44277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48"/>
        <v>80</v>
      </c>
      <c r="AH251" s="121">
        <f t="shared" si="249"/>
        <v>46466</v>
      </c>
      <c r="AI251" s="121">
        <f t="shared" si="243"/>
        <v>46465</v>
      </c>
      <c r="AJ251" s="121">
        <f t="shared" si="244"/>
        <v>46468</v>
      </c>
      <c r="AK251" s="121">
        <f t="shared" si="250"/>
        <v>46497</v>
      </c>
      <c r="AL251" s="119">
        <f t="shared" si="245"/>
        <v>20</v>
      </c>
      <c r="AM251" s="121">
        <f t="shared" si="247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3"/>
        <v>44274</v>
      </c>
      <c r="B252" s="103">
        <f t="shared" si="215"/>
        <v>1034.56614304</v>
      </c>
      <c r="C252" s="103">
        <f t="shared" si="232"/>
        <v>842.88351032000003</v>
      </c>
      <c r="D252" s="104">
        <f t="shared" si="224"/>
        <v>934.75800000000004</v>
      </c>
      <c r="E252" s="105">
        <f t="shared" si="239"/>
        <v>958.84400000000005</v>
      </c>
      <c r="F252" s="106">
        <f t="shared" si="240"/>
        <v>44218</v>
      </c>
      <c r="G252" s="107">
        <f t="shared" si="216"/>
        <v>2.5767096938458911E-2</v>
      </c>
      <c r="H252" s="108">
        <f t="shared" si="233"/>
        <v>44277</v>
      </c>
      <c r="I252" s="108">
        <f t="shared" si="217"/>
        <v>44277</v>
      </c>
      <c r="J252" s="109">
        <f t="shared" si="225"/>
        <v>20</v>
      </c>
      <c r="K252" s="109">
        <f t="shared" si="246"/>
        <v>19</v>
      </c>
      <c r="L252" s="8">
        <f t="shared" si="226"/>
        <v>1.0244631099999999</v>
      </c>
      <c r="M252" s="110">
        <f t="shared" si="242"/>
        <v>1.00958108</v>
      </c>
      <c r="N252" s="110">
        <f t="shared" si="237"/>
        <v>1.1907568596210694</v>
      </c>
      <c r="O252" s="103">
        <f t="shared" si="241"/>
        <v>1.2198864700000001</v>
      </c>
      <c r="P252" s="103">
        <f t="shared" si="218"/>
        <v>1028.22219002</v>
      </c>
      <c r="Q252" s="11">
        <f t="shared" si="236"/>
        <v>0</v>
      </c>
      <c r="R252" s="30">
        <f t="shared" si="227"/>
        <v>0</v>
      </c>
      <c r="S252" s="103">
        <f t="shared" si="219"/>
        <v>0</v>
      </c>
      <c r="T252" s="113">
        <f t="shared" si="228"/>
        <v>8.5000000000000006E-2</v>
      </c>
      <c r="U252" s="111">
        <f t="shared" si="238"/>
        <v>19</v>
      </c>
      <c r="V252" s="111">
        <v>252</v>
      </c>
      <c r="W252" s="110">
        <f t="shared" si="220"/>
        <v>1.0061698269999999</v>
      </c>
      <c r="X252" s="103">
        <f t="shared" si="221"/>
        <v>6.3439530199999998</v>
      </c>
      <c r="Y252" s="103">
        <f t="shared" si="222"/>
        <v>0</v>
      </c>
      <c r="Z252" s="114" t="str">
        <f t="shared" si="234"/>
        <v>A+J=</v>
      </c>
      <c r="AA252" s="108">
        <f t="shared" si="235"/>
        <v>44277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48"/>
        <v>81</v>
      </c>
      <c r="AH252" s="121">
        <f t="shared" si="249"/>
        <v>46497</v>
      </c>
      <c r="AI252" s="121">
        <f t="shared" si="243"/>
        <v>46496</v>
      </c>
      <c r="AJ252" s="121">
        <f t="shared" si="244"/>
        <v>46497</v>
      </c>
      <c r="AK252" s="121">
        <f t="shared" si="250"/>
        <v>46527</v>
      </c>
      <c r="AL252" s="119">
        <f t="shared" si="245"/>
        <v>21</v>
      </c>
      <c r="AM252" s="121">
        <f t="shared" si="247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3"/>
        <v>44275</v>
      </c>
      <c r="B253" s="103">
        <f t="shared" si="215"/>
        <v>1036.2183815799999</v>
      </c>
      <c r="C253" s="103">
        <f t="shared" si="232"/>
        <v>842.88351032000003</v>
      </c>
      <c r="D253" s="104">
        <f t="shared" si="224"/>
        <v>934.75800000000004</v>
      </c>
      <c r="E253" s="105">
        <f t="shared" si="239"/>
        <v>958.84400000000005</v>
      </c>
      <c r="F253" s="106">
        <f t="shared" si="240"/>
        <v>44218</v>
      </c>
      <c r="G253" s="107">
        <f t="shared" si="216"/>
        <v>2.5767096938458911E-2</v>
      </c>
      <c r="H253" s="108">
        <f t="shared" si="233"/>
        <v>44306</v>
      </c>
      <c r="I253" s="108">
        <f t="shared" si="217"/>
        <v>44277</v>
      </c>
      <c r="J253" s="109">
        <f t="shared" si="225"/>
        <v>20</v>
      </c>
      <c r="K253" s="109">
        <f t="shared" si="246"/>
        <v>20</v>
      </c>
      <c r="L253" s="8">
        <f t="shared" si="226"/>
        <v>1.02576709</v>
      </c>
      <c r="M253" s="110">
        <f t="shared" si="242"/>
        <v>1.00958108</v>
      </c>
      <c r="N253" s="110">
        <f t="shared" si="237"/>
        <v>1.1907568596210694</v>
      </c>
      <c r="O253" s="103">
        <f t="shared" si="241"/>
        <v>1.2214391899999999</v>
      </c>
      <c r="P253" s="103">
        <f t="shared" si="218"/>
        <v>1029.5309520999999</v>
      </c>
      <c r="Q253" s="11">
        <f t="shared" si="236"/>
        <v>0</v>
      </c>
      <c r="R253" s="30">
        <f t="shared" si="227"/>
        <v>0</v>
      </c>
      <c r="S253" s="103">
        <f t="shared" si="219"/>
        <v>0</v>
      </c>
      <c r="T253" s="113">
        <f t="shared" si="228"/>
        <v>8.5000000000000006E-2</v>
      </c>
      <c r="U253" s="111">
        <f t="shared" si="238"/>
        <v>20</v>
      </c>
      <c r="V253" s="111">
        <v>252</v>
      </c>
      <c r="W253" s="110">
        <f t="shared" si="220"/>
        <v>1.006495608</v>
      </c>
      <c r="X253" s="103">
        <f t="shared" si="221"/>
        <v>6.6874294799999996</v>
      </c>
      <c r="Y253" s="103">
        <f t="shared" si="222"/>
        <v>0</v>
      </c>
      <c r="Z253" s="114" t="str">
        <f t="shared" si="234"/>
        <v>A+J=</v>
      </c>
      <c r="AA253" s="108">
        <f t="shared" si="235"/>
        <v>44277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48"/>
        <v>82</v>
      </c>
      <c r="AH253" s="121">
        <f t="shared" si="249"/>
        <v>46527</v>
      </c>
      <c r="AI253" s="121">
        <f t="shared" si="243"/>
        <v>46526</v>
      </c>
      <c r="AJ253" s="121">
        <f t="shared" si="244"/>
        <v>46527</v>
      </c>
      <c r="AK253" s="121">
        <f t="shared" si="250"/>
        <v>46559</v>
      </c>
      <c r="AL253" s="119">
        <f t="shared" si="245"/>
        <v>21</v>
      </c>
      <c r="AM253" s="121">
        <f t="shared" si="247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3"/>
        <v>44276</v>
      </c>
      <c r="B254" s="103">
        <f t="shared" si="215"/>
        <v>1036.2183815799999</v>
      </c>
      <c r="C254" s="103">
        <f t="shared" si="232"/>
        <v>842.88351032000003</v>
      </c>
      <c r="D254" s="104">
        <f t="shared" si="224"/>
        <v>934.75800000000004</v>
      </c>
      <c r="E254" s="105">
        <f t="shared" si="239"/>
        <v>958.84400000000005</v>
      </c>
      <c r="F254" s="106">
        <f t="shared" si="240"/>
        <v>44218</v>
      </c>
      <c r="G254" s="107">
        <f t="shared" si="216"/>
        <v>2.5767096938458911E-2</v>
      </c>
      <c r="H254" s="108">
        <f t="shared" si="233"/>
        <v>44306</v>
      </c>
      <c r="I254" s="108">
        <f t="shared" si="217"/>
        <v>44277</v>
      </c>
      <c r="J254" s="109">
        <f t="shared" si="225"/>
        <v>20</v>
      </c>
      <c r="K254" s="109">
        <f t="shared" si="246"/>
        <v>20</v>
      </c>
      <c r="L254" s="8">
        <f t="shared" si="226"/>
        <v>1.02576709</v>
      </c>
      <c r="M254" s="110">
        <f t="shared" si="242"/>
        <v>1.00958108</v>
      </c>
      <c r="N254" s="110">
        <f t="shared" si="237"/>
        <v>1.1907568596210694</v>
      </c>
      <c r="O254" s="103">
        <f t="shared" si="241"/>
        <v>1.2214391899999999</v>
      </c>
      <c r="P254" s="103">
        <f t="shared" si="218"/>
        <v>1029.5309520999999</v>
      </c>
      <c r="Q254" s="11">
        <f t="shared" si="236"/>
        <v>0</v>
      </c>
      <c r="R254" s="30">
        <f t="shared" si="227"/>
        <v>0</v>
      </c>
      <c r="S254" s="103">
        <f t="shared" si="219"/>
        <v>0</v>
      </c>
      <c r="T254" s="113">
        <f t="shared" si="228"/>
        <v>8.5000000000000006E-2</v>
      </c>
      <c r="U254" s="111">
        <f t="shared" si="238"/>
        <v>20</v>
      </c>
      <c r="V254" s="111">
        <v>252</v>
      </c>
      <c r="W254" s="110">
        <f t="shared" si="220"/>
        <v>1.006495608</v>
      </c>
      <c r="X254" s="103">
        <f t="shared" si="221"/>
        <v>6.6874294799999996</v>
      </c>
      <c r="Y254" s="103">
        <f t="shared" si="222"/>
        <v>0</v>
      </c>
      <c r="Z254" s="114" t="str">
        <f t="shared" si="234"/>
        <v>A+J=</v>
      </c>
      <c r="AA254" s="108">
        <f t="shared" si="235"/>
        <v>44277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48"/>
        <v>83</v>
      </c>
      <c r="AH254" s="121">
        <f t="shared" si="249"/>
        <v>46558</v>
      </c>
      <c r="AI254" s="121">
        <f t="shared" si="243"/>
        <v>46556</v>
      </c>
      <c r="AJ254" s="121">
        <f t="shared" si="244"/>
        <v>46559</v>
      </c>
      <c r="AK254" s="121">
        <f t="shared" si="250"/>
        <v>46588</v>
      </c>
      <c r="AL254" s="119">
        <f t="shared" si="245"/>
        <v>21</v>
      </c>
      <c r="AM254" s="121">
        <f t="shared" si="247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3"/>
        <v>44277</v>
      </c>
      <c r="B255" s="103">
        <f t="shared" si="215"/>
        <v>1036.2183815799999</v>
      </c>
      <c r="C255" s="103">
        <f t="shared" si="232"/>
        <v>842.88351032000003</v>
      </c>
      <c r="D255" s="104">
        <f t="shared" si="224"/>
        <v>934.75800000000004</v>
      </c>
      <c r="E255" s="105">
        <f t="shared" si="239"/>
        <v>958.84400000000005</v>
      </c>
      <c r="F255" s="106">
        <f t="shared" si="240"/>
        <v>44218</v>
      </c>
      <c r="G255" s="107">
        <f t="shared" si="216"/>
        <v>2.5767096938458911E-2</v>
      </c>
      <c r="H255" s="108">
        <f t="shared" si="233"/>
        <v>44306</v>
      </c>
      <c r="I255" s="108">
        <f t="shared" si="217"/>
        <v>44277</v>
      </c>
      <c r="J255" s="109">
        <f t="shared" si="225"/>
        <v>20</v>
      </c>
      <c r="K255" s="109">
        <f t="shared" si="246"/>
        <v>20</v>
      </c>
      <c r="L255" s="8">
        <f t="shared" si="226"/>
        <v>1.02576709</v>
      </c>
      <c r="M255" s="110">
        <f t="shared" si="242"/>
        <v>1.00958108</v>
      </c>
      <c r="N255" s="110">
        <f t="shared" si="237"/>
        <v>1.1907568596210694</v>
      </c>
      <c r="O255" s="103">
        <f t="shared" si="241"/>
        <v>1.2214391899999999</v>
      </c>
      <c r="P255" s="103">
        <f t="shared" si="218"/>
        <v>1029.5309520999999</v>
      </c>
      <c r="Q255" s="11">
        <f t="shared" si="236"/>
        <v>8</v>
      </c>
      <c r="R255" s="30">
        <f t="shared" si="227"/>
        <v>1.7218300084947975E-2</v>
      </c>
      <c r="S255" s="103">
        <f t="shared" si="219"/>
        <v>17.726772879999999</v>
      </c>
      <c r="T255" s="113">
        <f t="shared" si="228"/>
        <v>8.5000000000000006E-2</v>
      </c>
      <c r="U255" s="111">
        <f t="shared" si="238"/>
        <v>20</v>
      </c>
      <c r="V255" s="111">
        <v>252</v>
      </c>
      <c r="W255" s="110">
        <f t="shared" si="220"/>
        <v>1.006495608</v>
      </c>
      <c r="X255" s="103">
        <f t="shared" si="221"/>
        <v>6.6874294799999996</v>
      </c>
      <c r="Y255" s="103">
        <f t="shared" si="222"/>
        <v>24.414202359999997</v>
      </c>
      <c r="Z255" s="114" t="str">
        <f t="shared" si="234"/>
        <v>A+J=</v>
      </c>
      <c r="AA255" s="108">
        <f t="shared" si="235"/>
        <v>44277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48"/>
        <v>84</v>
      </c>
      <c r="AH255" s="121">
        <f t="shared" si="249"/>
        <v>46588</v>
      </c>
      <c r="AI255" s="121">
        <f t="shared" si="243"/>
        <v>46587</v>
      </c>
      <c r="AJ255" s="121">
        <f t="shared" si="244"/>
        <v>46588</v>
      </c>
      <c r="AK255" s="121">
        <f t="shared" ref="AK255" si="251">AJ256</f>
        <v>46619</v>
      </c>
      <c r="AL255" s="119">
        <f t="shared" si="245"/>
        <v>23</v>
      </c>
      <c r="AM255" s="121">
        <f t="shared" si="247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3"/>
        <v>44278</v>
      </c>
      <c r="B256" s="103">
        <f t="shared" si="215"/>
        <v>1013.3949351900001</v>
      </c>
      <c r="C256" s="103">
        <f t="shared" si="232"/>
        <v>828.37048910999999</v>
      </c>
      <c r="D256" s="104">
        <f t="shared" si="224"/>
        <v>958.84400000000005</v>
      </c>
      <c r="E256" s="105">
        <f t="shared" si="239"/>
        <v>983.06299999999999</v>
      </c>
      <c r="F256" s="106">
        <f t="shared" si="240"/>
        <v>44249</v>
      </c>
      <c r="G256" s="107">
        <f t="shared" si="216"/>
        <v>2.525854049250964E-2</v>
      </c>
      <c r="H256" s="108">
        <f t="shared" si="233"/>
        <v>44306</v>
      </c>
      <c r="I256" s="108">
        <f t="shared" si="217"/>
        <v>44306</v>
      </c>
      <c r="J256" s="109">
        <f t="shared" si="225"/>
        <v>20</v>
      </c>
      <c r="K256" s="109">
        <f t="shared" si="246"/>
        <v>1</v>
      </c>
      <c r="L256" s="8">
        <f t="shared" si="226"/>
        <v>1.0012480100000001</v>
      </c>
      <c r="M256" s="110">
        <f t="shared" si="242"/>
        <v>1.02576709</v>
      </c>
      <c r="N256" s="110">
        <f t="shared" si="237"/>
        <v>1.2214391987910429</v>
      </c>
      <c r="O256" s="103">
        <f t="shared" si="241"/>
        <v>1.2229635599999999</v>
      </c>
      <c r="P256" s="103">
        <f t="shared" si="218"/>
        <v>1013.06692236</v>
      </c>
      <c r="Q256" s="11">
        <f t="shared" si="236"/>
        <v>0</v>
      </c>
      <c r="R256" s="30">
        <f t="shared" si="227"/>
        <v>0</v>
      </c>
      <c r="S256" s="103">
        <f t="shared" si="219"/>
        <v>0</v>
      </c>
      <c r="T256" s="113">
        <f t="shared" si="228"/>
        <v>8.5000000000000006E-2</v>
      </c>
      <c r="U256" s="111">
        <f t="shared" si="238"/>
        <v>1</v>
      </c>
      <c r="V256" s="111">
        <v>252</v>
      </c>
      <c r="W256" s="110">
        <f t="shared" si="220"/>
        <v>1.0003237819999999</v>
      </c>
      <c r="X256" s="103">
        <f t="shared" si="221"/>
        <v>0.32801282999999998</v>
      </c>
      <c r="Y256" s="103">
        <f t="shared" si="222"/>
        <v>0</v>
      </c>
      <c r="Z256" s="114" t="str">
        <f t="shared" si="234"/>
        <v>A+J=</v>
      </c>
      <c r="AA256" s="108">
        <f t="shared" si="235"/>
        <v>44306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48"/>
        <v>85</v>
      </c>
      <c r="AH256" s="121">
        <f t="shared" si="249"/>
        <v>46619</v>
      </c>
      <c r="AI256" s="121">
        <f t="shared" si="243"/>
        <v>46618</v>
      </c>
      <c r="AJ256" s="121">
        <f t="shared" si="244"/>
        <v>46619</v>
      </c>
      <c r="AK256" s="121">
        <f t="shared" ref="AK256:AK279" si="252">AJ257</f>
        <v>46650</v>
      </c>
      <c r="AL256" s="119">
        <f t="shared" si="245"/>
        <v>20</v>
      </c>
      <c r="AM256" s="121">
        <f t="shared" si="247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3"/>
        <v>44279</v>
      </c>
      <c r="B257" s="103">
        <f t="shared" si="215"/>
        <v>1014.98820787</v>
      </c>
      <c r="C257" s="103">
        <f t="shared" si="232"/>
        <v>828.37048910999999</v>
      </c>
      <c r="D257" s="104">
        <f t="shared" si="224"/>
        <v>958.84400000000005</v>
      </c>
      <c r="E257" s="105">
        <f t="shared" si="239"/>
        <v>983.06299999999999</v>
      </c>
      <c r="F257" s="106">
        <f t="shared" si="240"/>
        <v>44249</v>
      </c>
      <c r="G257" s="107">
        <f t="shared" si="216"/>
        <v>2.525854049250964E-2</v>
      </c>
      <c r="H257" s="108">
        <f t="shared" si="233"/>
        <v>44306</v>
      </c>
      <c r="I257" s="108">
        <f t="shared" si="217"/>
        <v>44306</v>
      </c>
      <c r="J257" s="109">
        <f t="shared" si="225"/>
        <v>20</v>
      </c>
      <c r="K257" s="109">
        <f t="shared" si="246"/>
        <v>2</v>
      </c>
      <c r="L257" s="8">
        <f t="shared" si="226"/>
        <v>1.0024975899999999</v>
      </c>
      <c r="M257" s="110">
        <f t="shared" si="242"/>
        <v>1.02576709</v>
      </c>
      <c r="N257" s="110">
        <f t="shared" si="237"/>
        <v>1.2214391987910429</v>
      </c>
      <c r="O257" s="103">
        <f t="shared" si="241"/>
        <v>1.2244898500000001</v>
      </c>
      <c r="P257" s="103">
        <f t="shared" si="218"/>
        <v>1014.33125595</v>
      </c>
      <c r="Q257" s="11">
        <f t="shared" si="236"/>
        <v>0</v>
      </c>
      <c r="R257" s="30">
        <f t="shared" si="227"/>
        <v>0</v>
      </c>
      <c r="S257" s="103">
        <f t="shared" si="219"/>
        <v>0</v>
      </c>
      <c r="T257" s="113">
        <f t="shared" si="228"/>
        <v>8.5000000000000006E-2</v>
      </c>
      <c r="U257" s="111">
        <f t="shared" si="238"/>
        <v>2</v>
      </c>
      <c r="V257" s="111">
        <v>252</v>
      </c>
      <c r="W257" s="110">
        <f t="shared" si="220"/>
        <v>1.00064767</v>
      </c>
      <c r="X257" s="103">
        <f t="shared" si="221"/>
        <v>0.65695192000000002</v>
      </c>
      <c r="Y257" s="103">
        <f t="shared" si="222"/>
        <v>0</v>
      </c>
      <c r="Z257" s="114" t="str">
        <f t="shared" si="234"/>
        <v>A+J=</v>
      </c>
      <c r="AA257" s="108">
        <f t="shared" si="235"/>
        <v>44306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48"/>
        <v>86</v>
      </c>
      <c r="AH257" s="121">
        <f t="shared" si="249"/>
        <v>46650</v>
      </c>
      <c r="AI257" s="121">
        <f t="shared" si="243"/>
        <v>46647</v>
      </c>
      <c r="AJ257" s="121">
        <f t="shared" si="244"/>
        <v>46650</v>
      </c>
      <c r="AK257" s="121">
        <f t="shared" si="252"/>
        <v>46680</v>
      </c>
      <c r="AL257" s="119">
        <f t="shared" si="245"/>
        <v>21</v>
      </c>
      <c r="AM257" s="121">
        <f t="shared" si="247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3"/>
        <v>44280</v>
      </c>
      <c r="B258" s="103">
        <f t="shared" si="215"/>
        <v>1016.58398062</v>
      </c>
      <c r="C258" s="103">
        <f t="shared" si="232"/>
        <v>828.37048910999999</v>
      </c>
      <c r="D258" s="104">
        <f t="shared" si="224"/>
        <v>958.84400000000005</v>
      </c>
      <c r="E258" s="105">
        <f t="shared" si="239"/>
        <v>983.06299999999999</v>
      </c>
      <c r="F258" s="106">
        <f t="shared" si="240"/>
        <v>44249</v>
      </c>
      <c r="G258" s="107">
        <f t="shared" si="216"/>
        <v>2.525854049250964E-2</v>
      </c>
      <c r="H258" s="108">
        <f t="shared" si="233"/>
        <v>44306</v>
      </c>
      <c r="I258" s="108">
        <f t="shared" si="217"/>
        <v>44306</v>
      </c>
      <c r="J258" s="109">
        <f t="shared" si="225"/>
        <v>20</v>
      </c>
      <c r="K258" s="109">
        <f t="shared" si="246"/>
        <v>3</v>
      </c>
      <c r="L258" s="8">
        <f t="shared" si="226"/>
        <v>1.0037487300000001</v>
      </c>
      <c r="M258" s="110">
        <f t="shared" si="242"/>
        <v>1.02576709</v>
      </c>
      <c r="N258" s="110">
        <f t="shared" si="237"/>
        <v>1.2214391987910429</v>
      </c>
      <c r="O258" s="103">
        <f t="shared" si="241"/>
        <v>1.22601804</v>
      </c>
      <c r="P258" s="103">
        <f t="shared" si="218"/>
        <v>1015.59716345</v>
      </c>
      <c r="Q258" s="11">
        <f t="shared" si="236"/>
        <v>0</v>
      </c>
      <c r="R258" s="30">
        <f t="shared" si="227"/>
        <v>0</v>
      </c>
      <c r="S258" s="103">
        <f t="shared" si="219"/>
        <v>0</v>
      </c>
      <c r="T258" s="113">
        <f t="shared" si="228"/>
        <v>8.5000000000000006E-2</v>
      </c>
      <c r="U258" s="111">
        <f t="shared" si="238"/>
        <v>3</v>
      </c>
      <c r="V258" s="111">
        <v>252</v>
      </c>
      <c r="W258" s="110">
        <f t="shared" si="220"/>
        <v>1.000971662</v>
      </c>
      <c r="X258" s="103">
        <f t="shared" si="221"/>
        <v>0.98681717000000002</v>
      </c>
      <c r="Y258" s="103">
        <f t="shared" si="222"/>
        <v>0</v>
      </c>
      <c r="Z258" s="114" t="str">
        <f t="shared" si="234"/>
        <v>A+J=</v>
      </c>
      <c r="AA258" s="108">
        <f t="shared" si="235"/>
        <v>44306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48"/>
        <v>87</v>
      </c>
      <c r="AH258" s="121">
        <f t="shared" si="249"/>
        <v>46680</v>
      </c>
      <c r="AI258" s="121">
        <f t="shared" si="243"/>
        <v>46679</v>
      </c>
      <c r="AJ258" s="121">
        <f t="shared" si="244"/>
        <v>46680</v>
      </c>
      <c r="AK258" s="121">
        <f t="shared" si="252"/>
        <v>46713</v>
      </c>
      <c r="AL258" s="119">
        <f t="shared" si="245"/>
        <v>21</v>
      </c>
      <c r="AM258" s="121">
        <f t="shared" si="247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3"/>
        <v>44281</v>
      </c>
      <c r="B259" s="103">
        <f t="shared" si="215"/>
        <v>1018.18224807</v>
      </c>
      <c r="C259" s="103">
        <f t="shared" si="232"/>
        <v>828.37048910999999</v>
      </c>
      <c r="D259" s="104">
        <f t="shared" si="224"/>
        <v>958.84400000000005</v>
      </c>
      <c r="E259" s="105">
        <f t="shared" si="239"/>
        <v>983.06299999999999</v>
      </c>
      <c r="F259" s="106">
        <f t="shared" si="240"/>
        <v>44249</v>
      </c>
      <c r="G259" s="107">
        <f t="shared" si="216"/>
        <v>2.525854049250964E-2</v>
      </c>
      <c r="H259" s="108">
        <f t="shared" si="233"/>
        <v>44306</v>
      </c>
      <c r="I259" s="108">
        <f t="shared" si="217"/>
        <v>44306</v>
      </c>
      <c r="J259" s="109">
        <f t="shared" si="225"/>
        <v>20</v>
      </c>
      <c r="K259" s="109">
        <f t="shared" si="246"/>
        <v>4</v>
      </c>
      <c r="L259" s="8">
        <f t="shared" si="226"/>
        <v>1.0050014199999999</v>
      </c>
      <c r="M259" s="110">
        <f t="shared" si="242"/>
        <v>1.02576709</v>
      </c>
      <c r="N259" s="110">
        <f t="shared" si="237"/>
        <v>1.2214391987910429</v>
      </c>
      <c r="O259" s="103">
        <f t="shared" si="241"/>
        <v>1.22754812</v>
      </c>
      <c r="P259" s="103">
        <f t="shared" si="218"/>
        <v>1016.86463657</v>
      </c>
      <c r="Q259" s="11">
        <f t="shared" si="236"/>
        <v>0</v>
      </c>
      <c r="R259" s="30">
        <f t="shared" si="227"/>
        <v>0</v>
      </c>
      <c r="S259" s="103">
        <f t="shared" si="219"/>
        <v>0</v>
      </c>
      <c r="T259" s="113">
        <f t="shared" si="228"/>
        <v>8.5000000000000006E-2</v>
      </c>
      <c r="U259" s="111">
        <f t="shared" si="238"/>
        <v>4</v>
      </c>
      <c r="V259" s="111">
        <v>252</v>
      </c>
      <c r="W259" s="110">
        <f t="shared" si="220"/>
        <v>1.001295759</v>
      </c>
      <c r="X259" s="103">
        <f t="shared" si="221"/>
        <v>1.3176114999999999</v>
      </c>
      <c r="Y259" s="103">
        <f t="shared" si="222"/>
        <v>0</v>
      </c>
      <c r="Z259" s="114" t="str">
        <f t="shared" si="234"/>
        <v>A+J=</v>
      </c>
      <c r="AA259" s="108">
        <f t="shared" si="235"/>
        <v>44306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48"/>
        <v>88</v>
      </c>
      <c r="AH259" s="121">
        <f t="shared" si="249"/>
        <v>46711</v>
      </c>
      <c r="AI259" s="121">
        <f t="shared" si="243"/>
        <v>46710</v>
      </c>
      <c r="AJ259" s="121">
        <f t="shared" si="244"/>
        <v>46713</v>
      </c>
      <c r="AK259" s="121">
        <f t="shared" si="252"/>
        <v>46741</v>
      </c>
      <c r="AL259" s="119">
        <f t="shared" si="245"/>
        <v>20</v>
      </c>
      <c r="AM259" s="121">
        <f t="shared" si="247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3"/>
        <v>44282</v>
      </c>
      <c r="B260" s="103">
        <f t="shared" si="215"/>
        <v>1019.7830453399999</v>
      </c>
      <c r="C260" s="103">
        <f t="shared" si="232"/>
        <v>828.37048910999999</v>
      </c>
      <c r="D260" s="104">
        <f t="shared" si="224"/>
        <v>958.84400000000005</v>
      </c>
      <c r="E260" s="105">
        <f t="shared" si="239"/>
        <v>983.06299999999999</v>
      </c>
      <c r="F260" s="106">
        <f t="shared" si="240"/>
        <v>44249</v>
      </c>
      <c r="G260" s="107">
        <f t="shared" si="216"/>
        <v>2.525854049250964E-2</v>
      </c>
      <c r="H260" s="108">
        <f t="shared" si="233"/>
        <v>44306</v>
      </c>
      <c r="I260" s="108">
        <f t="shared" si="217"/>
        <v>44306</v>
      </c>
      <c r="J260" s="109">
        <f t="shared" si="225"/>
        <v>20</v>
      </c>
      <c r="K260" s="109">
        <f t="shared" si="246"/>
        <v>5</v>
      </c>
      <c r="L260" s="8">
        <f t="shared" si="226"/>
        <v>1.00625568</v>
      </c>
      <c r="M260" s="110">
        <f t="shared" si="242"/>
        <v>1.02576709</v>
      </c>
      <c r="N260" s="110">
        <f t="shared" si="237"/>
        <v>1.2214391987910429</v>
      </c>
      <c r="O260" s="103">
        <f t="shared" si="241"/>
        <v>1.22908013</v>
      </c>
      <c r="P260" s="103">
        <f t="shared" si="218"/>
        <v>1018.13370844</v>
      </c>
      <c r="Q260" s="11">
        <f t="shared" si="236"/>
        <v>0</v>
      </c>
      <c r="R260" s="30">
        <f t="shared" si="227"/>
        <v>0</v>
      </c>
      <c r="S260" s="103">
        <f t="shared" si="219"/>
        <v>0</v>
      </c>
      <c r="T260" s="113">
        <f t="shared" si="228"/>
        <v>8.5000000000000006E-2</v>
      </c>
      <c r="U260" s="111">
        <f t="shared" si="238"/>
        <v>5</v>
      </c>
      <c r="V260" s="111">
        <v>252</v>
      </c>
      <c r="W260" s="110">
        <f t="shared" si="220"/>
        <v>1.0016199610000001</v>
      </c>
      <c r="X260" s="103">
        <f t="shared" si="221"/>
        <v>1.6493369</v>
      </c>
      <c r="Y260" s="103">
        <f t="shared" si="222"/>
        <v>0</v>
      </c>
      <c r="Z260" s="114" t="str">
        <f t="shared" si="234"/>
        <v>A+J=</v>
      </c>
      <c r="AA260" s="108">
        <f t="shared" si="235"/>
        <v>44306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48"/>
        <v>89</v>
      </c>
      <c r="AH260" s="121">
        <f t="shared" si="249"/>
        <v>46741</v>
      </c>
      <c r="AI260" s="121">
        <f t="shared" si="243"/>
        <v>46738</v>
      </c>
      <c r="AJ260" s="121">
        <f t="shared" si="244"/>
        <v>46741</v>
      </c>
      <c r="AK260" s="121">
        <f t="shared" si="252"/>
        <v>46772</v>
      </c>
      <c r="AL260" s="119">
        <f t="shared" si="245"/>
        <v>23</v>
      </c>
      <c r="AM260" s="121">
        <f t="shared" si="247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3"/>
        <v>44283</v>
      </c>
      <c r="B261" s="103">
        <f t="shared" si="215"/>
        <v>1019.7830453399999</v>
      </c>
      <c r="C261" s="103">
        <f t="shared" si="232"/>
        <v>828.37048910999999</v>
      </c>
      <c r="D261" s="104">
        <f t="shared" si="224"/>
        <v>958.84400000000005</v>
      </c>
      <c r="E261" s="105">
        <f t="shared" si="239"/>
        <v>983.06299999999999</v>
      </c>
      <c r="F261" s="106">
        <f t="shared" si="240"/>
        <v>44249</v>
      </c>
      <c r="G261" s="107">
        <f t="shared" si="216"/>
        <v>2.525854049250964E-2</v>
      </c>
      <c r="H261" s="108">
        <f t="shared" si="233"/>
        <v>44306</v>
      </c>
      <c r="I261" s="108">
        <f t="shared" si="217"/>
        <v>44306</v>
      </c>
      <c r="J261" s="109">
        <f t="shared" si="225"/>
        <v>20</v>
      </c>
      <c r="K261" s="109">
        <f t="shared" si="246"/>
        <v>5</v>
      </c>
      <c r="L261" s="8">
        <f t="shared" si="226"/>
        <v>1.00625568</v>
      </c>
      <c r="M261" s="110">
        <f t="shared" si="242"/>
        <v>1.02576709</v>
      </c>
      <c r="N261" s="110">
        <f t="shared" si="237"/>
        <v>1.2214391987910429</v>
      </c>
      <c r="O261" s="103">
        <f t="shared" si="241"/>
        <v>1.22908013</v>
      </c>
      <c r="P261" s="103">
        <f t="shared" si="218"/>
        <v>1018.13370844</v>
      </c>
      <c r="Q261" s="11">
        <f t="shared" si="236"/>
        <v>0</v>
      </c>
      <c r="R261" s="30">
        <f t="shared" si="227"/>
        <v>0</v>
      </c>
      <c r="S261" s="103">
        <f t="shared" si="219"/>
        <v>0</v>
      </c>
      <c r="T261" s="113">
        <f t="shared" si="228"/>
        <v>8.5000000000000006E-2</v>
      </c>
      <c r="U261" s="111">
        <f t="shared" si="238"/>
        <v>5</v>
      </c>
      <c r="V261" s="111">
        <v>252</v>
      </c>
      <c r="W261" s="110">
        <f t="shared" si="220"/>
        <v>1.0016199610000001</v>
      </c>
      <c r="X261" s="103">
        <f t="shared" si="221"/>
        <v>1.6493369</v>
      </c>
      <c r="Y261" s="103">
        <f t="shared" si="222"/>
        <v>0</v>
      </c>
      <c r="Z261" s="114" t="str">
        <f t="shared" si="234"/>
        <v>A+J=</v>
      </c>
      <c r="AA261" s="108">
        <f t="shared" si="235"/>
        <v>44306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48"/>
        <v>90</v>
      </c>
      <c r="AH261" s="121">
        <f t="shared" si="249"/>
        <v>46772</v>
      </c>
      <c r="AI261" s="121">
        <f t="shared" si="243"/>
        <v>46771</v>
      </c>
      <c r="AJ261" s="121">
        <f t="shared" si="244"/>
        <v>46772</v>
      </c>
      <c r="AK261" s="121">
        <f t="shared" si="252"/>
        <v>46804</v>
      </c>
      <c r="AL261" s="119">
        <f t="shared" si="245"/>
        <v>22</v>
      </c>
      <c r="AM261" s="121">
        <f t="shared" si="247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3"/>
        <v>44284</v>
      </c>
      <c r="B262" s="103">
        <f t="shared" si="215"/>
        <v>1019.7830453399999</v>
      </c>
      <c r="C262" s="103">
        <f t="shared" si="232"/>
        <v>828.37048910999999</v>
      </c>
      <c r="D262" s="104">
        <f t="shared" si="224"/>
        <v>958.84400000000005</v>
      </c>
      <c r="E262" s="105">
        <f t="shared" si="239"/>
        <v>983.06299999999999</v>
      </c>
      <c r="F262" s="106">
        <f t="shared" si="240"/>
        <v>44249</v>
      </c>
      <c r="G262" s="107">
        <f t="shared" si="216"/>
        <v>2.525854049250964E-2</v>
      </c>
      <c r="H262" s="108">
        <f t="shared" si="233"/>
        <v>44306</v>
      </c>
      <c r="I262" s="108">
        <f t="shared" si="217"/>
        <v>44306</v>
      </c>
      <c r="J262" s="109">
        <f t="shared" si="225"/>
        <v>20</v>
      </c>
      <c r="K262" s="109">
        <f t="shared" si="246"/>
        <v>5</v>
      </c>
      <c r="L262" s="8">
        <f t="shared" si="226"/>
        <v>1.00625568</v>
      </c>
      <c r="M262" s="110">
        <f t="shared" si="242"/>
        <v>1.02576709</v>
      </c>
      <c r="N262" s="110">
        <f t="shared" si="237"/>
        <v>1.2214391987910429</v>
      </c>
      <c r="O262" s="103">
        <f t="shared" si="241"/>
        <v>1.22908013</v>
      </c>
      <c r="P262" s="103">
        <f t="shared" si="218"/>
        <v>1018.13370844</v>
      </c>
      <c r="Q262" s="11">
        <f t="shared" si="236"/>
        <v>0</v>
      </c>
      <c r="R262" s="30">
        <f t="shared" si="227"/>
        <v>0</v>
      </c>
      <c r="S262" s="103">
        <f t="shared" si="219"/>
        <v>0</v>
      </c>
      <c r="T262" s="113">
        <f t="shared" si="228"/>
        <v>8.5000000000000006E-2</v>
      </c>
      <c r="U262" s="111">
        <f t="shared" si="238"/>
        <v>5</v>
      </c>
      <c r="V262" s="111">
        <v>252</v>
      </c>
      <c r="W262" s="110">
        <f t="shared" si="220"/>
        <v>1.0016199610000001</v>
      </c>
      <c r="X262" s="103">
        <f t="shared" si="221"/>
        <v>1.6493369</v>
      </c>
      <c r="Y262" s="103">
        <f t="shared" si="222"/>
        <v>0</v>
      </c>
      <c r="Z262" s="114" t="str">
        <f t="shared" si="234"/>
        <v>A+J=</v>
      </c>
      <c r="AA262" s="108">
        <f t="shared" si="235"/>
        <v>44306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48"/>
        <v>91</v>
      </c>
      <c r="AH262" s="121">
        <f t="shared" si="249"/>
        <v>46803</v>
      </c>
      <c r="AI262" s="121">
        <f t="shared" si="243"/>
        <v>46801</v>
      </c>
      <c r="AJ262" s="121">
        <f t="shared" si="244"/>
        <v>46804</v>
      </c>
      <c r="AK262" s="121">
        <f t="shared" si="252"/>
        <v>46832</v>
      </c>
      <c r="AL262" s="119">
        <f t="shared" si="245"/>
        <v>18</v>
      </c>
      <c r="AM262" s="121">
        <f t="shared" si="247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3"/>
        <v>44285</v>
      </c>
      <c r="B263" s="103">
        <f t="shared" si="215"/>
        <v>1021.38635778</v>
      </c>
      <c r="C263" s="103">
        <f t="shared" si="232"/>
        <v>828.37048910999999</v>
      </c>
      <c r="D263" s="104">
        <f t="shared" si="224"/>
        <v>958.84400000000005</v>
      </c>
      <c r="E263" s="105">
        <f t="shared" si="239"/>
        <v>983.06299999999999</v>
      </c>
      <c r="F263" s="106">
        <f t="shared" si="240"/>
        <v>44249</v>
      </c>
      <c r="G263" s="107">
        <f t="shared" si="216"/>
        <v>2.525854049250964E-2</v>
      </c>
      <c r="H263" s="108">
        <f t="shared" si="233"/>
        <v>44306</v>
      </c>
      <c r="I263" s="108">
        <f t="shared" si="217"/>
        <v>44306</v>
      </c>
      <c r="J263" s="109">
        <f t="shared" si="225"/>
        <v>20</v>
      </c>
      <c r="K263" s="109">
        <f t="shared" si="246"/>
        <v>6</v>
      </c>
      <c r="L263" s="8">
        <f t="shared" si="226"/>
        <v>1.0075115100000001</v>
      </c>
      <c r="M263" s="110">
        <f t="shared" si="242"/>
        <v>1.02576709</v>
      </c>
      <c r="N263" s="110">
        <f t="shared" si="237"/>
        <v>1.2214391987910429</v>
      </c>
      <c r="O263" s="103">
        <f t="shared" si="241"/>
        <v>1.23061405</v>
      </c>
      <c r="P263" s="103">
        <f t="shared" si="218"/>
        <v>1019.4043625</v>
      </c>
      <c r="Q263" s="11">
        <f t="shared" si="236"/>
        <v>0</v>
      </c>
      <c r="R263" s="30">
        <f t="shared" si="227"/>
        <v>0</v>
      </c>
      <c r="S263" s="103">
        <f t="shared" si="219"/>
        <v>0</v>
      </c>
      <c r="T263" s="113">
        <f t="shared" si="228"/>
        <v>8.5000000000000006E-2</v>
      </c>
      <c r="U263" s="111">
        <f t="shared" si="238"/>
        <v>6</v>
      </c>
      <c r="V263" s="111">
        <v>252</v>
      </c>
      <c r="W263" s="110">
        <f t="shared" si="220"/>
        <v>1.0019442679999999</v>
      </c>
      <c r="X263" s="103">
        <f>TRUNC((P263*(W263-1)),8)</f>
        <v>1.98199528</v>
      </c>
      <c r="Y263" s="103">
        <f t="shared" si="222"/>
        <v>0</v>
      </c>
      <c r="Z263" s="114" t="str">
        <f t="shared" si="234"/>
        <v>A+J=</v>
      </c>
      <c r="AA263" s="108">
        <f t="shared" si="235"/>
        <v>44306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48"/>
        <v>92</v>
      </c>
      <c r="AH263" s="121">
        <f t="shared" si="249"/>
        <v>46832</v>
      </c>
      <c r="AI263" s="121">
        <f t="shared" si="243"/>
        <v>46829</v>
      </c>
      <c r="AJ263" s="121">
        <f t="shared" si="244"/>
        <v>46832</v>
      </c>
      <c r="AK263" s="121">
        <f t="shared" si="252"/>
        <v>46863</v>
      </c>
      <c r="AL263" s="119">
        <f t="shared" si="245"/>
        <v>22</v>
      </c>
      <c r="AM263" s="121">
        <f t="shared" si="247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3"/>
        <v>44286</v>
      </c>
      <c r="B264" s="103">
        <f t="shared" si="215"/>
        <v>1022.9921790200001</v>
      </c>
      <c r="C264" s="103">
        <f t="shared" si="232"/>
        <v>828.37048910999999</v>
      </c>
      <c r="D264" s="104">
        <f t="shared" si="224"/>
        <v>958.84400000000005</v>
      </c>
      <c r="E264" s="105">
        <f t="shared" si="239"/>
        <v>983.06299999999999</v>
      </c>
      <c r="F264" s="106">
        <f t="shared" si="240"/>
        <v>44249</v>
      </c>
      <c r="G264" s="107">
        <f t="shared" si="216"/>
        <v>2.525854049250964E-2</v>
      </c>
      <c r="H264" s="108">
        <f t="shared" si="233"/>
        <v>44306</v>
      </c>
      <c r="I264" s="108">
        <f t="shared" si="217"/>
        <v>44306</v>
      </c>
      <c r="J264" s="109">
        <f t="shared" si="225"/>
        <v>20</v>
      </c>
      <c r="K264" s="109">
        <f t="shared" si="246"/>
        <v>7</v>
      </c>
      <c r="L264" s="8">
        <f t="shared" si="226"/>
        <v>1.0087689</v>
      </c>
      <c r="M264" s="110">
        <f t="shared" si="242"/>
        <v>1.02576709</v>
      </c>
      <c r="N264" s="110">
        <f t="shared" si="237"/>
        <v>1.2214391987910429</v>
      </c>
      <c r="O264" s="103">
        <f t="shared" si="241"/>
        <v>1.23214987</v>
      </c>
      <c r="P264" s="103">
        <f t="shared" si="218"/>
        <v>1020.6765904600001</v>
      </c>
      <c r="Q264" s="11">
        <f t="shared" si="236"/>
        <v>0</v>
      </c>
      <c r="R264" s="30">
        <f t="shared" si="227"/>
        <v>0</v>
      </c>
      <c r="S264" s="103">
        <f t="shared" si="219"/>
        <v>0</v>
      </c>
      <c r="T264" s="113">
        <f t="shared" si="228"/>
        <v>8.5000000000000006E-2</v>
      </c>
      <c r="U264" s="111">
        <f t="shared" si="238"/>
        <v>7</v>
      </c>
      <c r="V264" s="111">
        <v>252</v>
      </c>
      <c r="W264" s="110">
        <f t="shared" si="220"/>
        <v>1.00226868</v>
      </c>
      <c r="X264" s="103">
        <f t="shared" si="221"/>
        <v>2.3155885600000001</v>
      </c>
      <c r="Y264" s="103">
        <f t="shared" si="222"/>
        <v>0</v>
      </c>
      <c r="Z264" s="114" t="str">
        <f t="shared" si="234"/>
        <v>A+J=</v>
      </c>
      <c r="AA264" s="108">
        <f t="shared" si="235"/>
        <v>44306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48"/>
        <v>93</v>
      </c>
      <c r="AH264" s="121">
        <f t="shared" si="249"/>
        <v>46863</v>
      </c>
      <c r="AI264" s="121">
        <f t="shared" si="243"/>
        <v>46862</v>
      </c>
      <c r="AJ264" s="121">
        <f t="shared" si="244"/>
        <v>46863</v>
      </c>
      <c r="AK264" s="121">
        <f t="shared" si="252"/>
        <v>46895</v>
      </c>
      <c r="AL264" s="119">
        <f t="shared" si="245"/>
        <v>20</v>
      </c>
      <c r="AM264" s="121">
        <f t="shared" si="247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3"/>
        <v>44287</v>
      </c>
      <c r="B265" s="103">
        <f t="shared" si="215"/>
        <v>1024.6005442400001</v>
      </c>
      <c r="C265" s="103">
        <f t="shared" si="232"/>
        <v>828.37048910999999</v>
      </c>
      <c r="D265" s="104">
        <f t="shared" si="224"/>
        <v>958.84400000000005</v>
      </c>
      <c r="E265" s="105">
        <f t="shared" si="239"/>
        <v>983.06299999999999</v>
      </c>
      <c r="F265" s="106">
        <f t="shared" si="240"/>
        <v>44249</v>
      </c>
      <c r="G265" s="107">
        <f t="shared" si="216"/>
        <v>2.525854049250964E-2</v>
      </c>
      <c r="H265" s="108">
        <f t="shared" si="233"/>
        <v>44306</v>
      </c>
      <c r="I265" s="108">
        <f t="shared" si="217"/>
        <v>44306</v>
      </c>
      <c r="J265" s="109">
        <f t="shared" si="225"/>
        <v>20</v>
      </c>
      <c r="K265" s="109">
        <f t="shared" si="246"/>
        <v>8</v>
      </c>
      <c r="L265" s="8">
        <f t="shared" si="226"/>
        <v>1.01002787</v>
      </c>
      <c r="M265" s="110">
        <f t="shared" si="242"/>
        <v>1.02576709</v>
      </c>
      <c r="N265" s="110">
        <f t="shared" si="237"/>
        <v>1.2214391987910429</v>
      </c>
      <c r="O265" s="103">
        <f t="shared" si="241"/>
        <v>1.2336876299999999</v>
      </c>
      <c r="P265" s="103">
        <f t="shared" si="218"/>
        <v>1021.95042547</v>
      </c>
      <c r="Q265" s="11">
        <f t="shared" si="236"/>
        <v>0</v>
      </c>
      <c r="R265" s="30">
        <f t="shared" si="227"/>
        <v>0</v>
      </c>
      <c r="S265" s="103">
        <f t="shared" si="219"/>
        <v>0</v>
      </c>
      <c r="T265" s="113">
        <f t="shared" si="228"/>
        <v>8.5000000000000006E-2</v>
      </c>
      <c r="U265" s="111">
        <f t="shared" si="238"/>
        <v>8</v>
      </c>
      <c r="V265" s="111">
        <v>252</v>
      </c>
      <c r="W265" s="110">
        <f t="shared" si="220"/>
        <v>1.0025931969999999</v>
      </c>
      <c r="X265" s="103">
        <f t="shared" si="221"/>
        <v>2.6501187700000002</v>
      </c>
      <c r="Y265" s="103">
        <f t="shared" si="222"/>
        <v>0</v>
      </c>
      <c r="Z265" s="114" t="str">
        <f t="shared" si="234"/>
        <v>A+J=</v>
      </c>
      <c r="AA265" s="108">
        <f t="shared" si="235"/>
        <v>44306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48"/>
        <v>94</v>
      </c>
      <c r="AH265" s="121">
        <f t="shared" si="249"/>
        <v>46893</v>
      </c>
      <c r="AI265" s="121">
        <f t="shared" si="243"/>
        <v>46892</v>
      </c>
      <c r="AJ265" s="121">
        <f t="shared" si="244"/>
        <v>46895</v>
      </c>
      <c r="AK265" s="121">
        <f t="shared" si="252"/>
        <v>46924</v>
      </c>
      <c r="AL265" s="119">
        <f t="shared" si="245"/>
        <v>20</v>
      </c>
      <c r="AM265" s="121">
        <f t="shared" si="247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3"/>
        <v>44288</v>
      </c>
      <c r="B266" s="103">
        <f t="shared" ref="B266:B329" si="253">(P266+X266)</f>
        <v>1026.2114221500001</v>
      </c>
      <c r="C266" s="103">
        <f t="shared" si="232"/>
        <v>828.37048910999999</v>
      </c>
      <c r="D266" s="104">
        <f t="shared" si="224"/>
        <v>958.84400000000005</v>
      </c>
      <c r="E266" s="105">
        <f t="shared" si="239"/>
        <v>983.06299999999999</v>
      </c>
      <c r="F266" s="106">
        <f t="shared" si="240"/>
        <v>44249</v>
      </c>
      <c r="G266" s="107">
        <f t="shared" ref="G266:G329" si="254">(E266/D266)-1</f>
        <v>2.525854049250964E-2</v>
      </c>
      <c r="H266" s="108">
        <f t="shared" si="233"/>
        <v>44306</v>
      </c>
      <c r="I266" s="108">
        <f t="shared" ref="I266:I329" si="255">IF(A266&gt;I265,H266,I265)</f>
        <v>44306</v>
      </c>
      <c r="J266" s="109">
        <f t="shared" si="225"/>
        <v>20</v>
      </c>
      <c r="K266" s="109">
        <f t="shared" si="246"/>
        <v>9</v>
      </c>
      <c r="L266" s="8">
        <f t="shared" si="226"/>
        <v>1.0112884</v>
      </c>
      <c r="M266" s="110">
        <f t="shared" si="242"/>
        <v>1.02576709</v>
      </c>
      <c r="N266" s="110">
        <f t="shared" si="237"/>
        <v>1.2214391987910429</v>
      </c>
      <c r="O266" s="103">
        <f t="shared" si="241"/>
        <v>1.2352272900000001</v>
      </c>
      <c r="P266" s="103">
        <f t="shared" ref="P266:P329" si="256">TRUNC(C266*O266,8)</f>
        <v>1023.22583437</v>
      </c>
      <c r="Q266" s="11">
        <f t="shared" si="236"/>
        <v>0</v>
      </c>
      <c r="R266" s="30">
        <f t="shared" si="227"/>
        <v>0</v>
      </c>
      <c r="S266" s="103">
        <f t="shared" ref="S266:S329" si="257">IF(R266&gt;0,TRUNC(R266*P266,8),0)</f>
        <v>0</v>
      </c>
      <c r="T266" s="113">
        <f t="shared" si="228"/>
        <v>8.5000000000000006E-2</v>
      </c>
      <c r="U266" s="111">
        <f t="shared" si="238"/>
        <v>9</v>
      </c>
      <c r="V266" s="111">
        <v>252</v>
      </c>
      <c r="W266" s="110">
        <f t="shared" ref="W266:W329" si="258">ROUND((1+T266)^TRUNC((U266/V266),9),9)</f>
        <v>1.0029178190000001</v>
      </c>
      <c r="X266" s="103">
        <f t="shared" ref="X266:X329" si="259">TRUNC((P266*(W266-1)),8)</f>
        <v>2.9855877799999999</v>
      </c>
      <c r="Y266" s="103">
        <f t="shared" ref="Y266:Y329" si="260">IF(Q266&gt;0,S266+X266,0)</f>
        <v>0</v>
      </c>
      <c r="Z266" s="114" t="str">
        <f t="shared" si="234"/>
        <v>A+J=</v>
      </c>
      <c r="AA266" s="108">
        <f t="shared" si="235"/>
        <v>44306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48"/>
        <v>95</v>
      </c>
      <c r="AH266" s="121">
        <f t="shared" si="249"/>
        <v>46924</v>
      </c>
      <c r="AI266" s="121">
        <f t="shared" si="243"/>
        <v>46923</v>
      </c>
      <c r="AJ266" s="121">
        <f t="shared" si="244"/>
        <v>46924</v>
      </c>
      <c r="AK266" s="121">
        <f t="shared" si="252"/>
        <v>46954</v>
      </c>
      <c r="AL266" s="119">
        <f t="shared" si="245"/>
        <v>22</v>
      </c>
      <c r="AM266" s="121">
        <f t="shared" si="247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1">(A266+1)</f>
        <v>44289</v>
      </c>
      <c r="B267" s="103">
        <f t="shared" si="253"/>
        <v>1026.2114221500001</v>
      </c>
      <c r="C267" s="103">
        <f t="shared" si="232"/>
        <v>828.37048910999999</v>
      </c>
      <c r="D267" s="104">
        <f t="shared" ref="D267:D330" si="262">IF(E267=E266,D266,E266)</f>
        <v>958.84400000000005</v>
      </c>
      <c r="E267" s="105">
        <f t="shared" si="239"/>
        <v>983.06299999999999</v>
      </c>
      <c r="F267" s="106">
        <f t="shared" si="240"/>
        <v>44249</v>
      </c>
      <c r="G267" s="107">
        <f t="shared" si="254"/>
        <v>2.525854049250964E-2</v>
      </c>
      <c r="H267" s="108">
        <f t="shared" si="233"/>
        <v>44306</v>
      </c>
      <c r="I267" s="108">
        <f t="shared" si="255"/>
        <v>44306</v>
      </c>
      <c r="J267" s="109">
        <f t="shared" ref="J267:J330" si="263">IF(I267=I266,J266,NETWORKDAYS(I266,I267,$AD$171:$AD$502)-1)</f>
        <v>20</v>
      </c>
      <c r="K267" s="109">
        <f t="shared" si="246"/>
        <v>9</v>
      </c>
      <c r="L267" s="8">
        <f t="shared" ref="L267:L330" si="264">IF(E267&lt;D267,1,TRUNC((E267/D267)^TRUNC((K267/J267),9),8))</f>
        <v>1.0112884</v>
      </c>
      <c r="M267" s="110">
        <f t="shared" si="242"/>
        <v>1.02576709</v>
      </c>
      <c r="N267" s="110">
        <f t="shared" si="237"/>
        <v>1.2214391987910429</v>
      </c>
      <c r="O267" s="103">
        <f t="shared" si="241"/>
        <v>1.2352272900000001</v>
      </c>
      <c r="P267" s="103">
        <f t="shared" si="256"/>
        <v>1023.22583437</v>
      </c>
      <c r="Q267" s="11">
        <f t="shared" si="236"/>
        <v>0</v>
      </c>
      <c r="R267" s="30">
        <f t="shared" ref="R267:R330" si="265">IF(Q267&gt;0,VLOOKUP($A267,$AD$10:$AI$165,6),0)</f>
        <v>0</v>
      </c>
      <c r="S267" s="103">
        <f t="shared" si="257"/>
        <v>0</v>
      </c>
      <c r="T267" s="113">
        <f t="shared" ref="T267:T330" si="266">(T266)</f>
        <v>8.5000000000000006E-2</v>
      </c>
      <c r="U267" s="111">
        <f t="shared" si="238"/>
        <v>9</v>
      </c>
      <c r="V267" s="111">
        <v>252</v>
      </c>
      <c r="W267" s="110">
        <f t="shared" si="258"/>
        <v>1.0029178190000001</v>
      </c>
      <c r="X267" s="103">
        <f t="shared" si="259"/>
        <v>2.9855877799999999</v>
      </c>
      <c r="Y267" s="103">
        <f t="shared" si="260"/>
        <v>0</v>
      </c>
      <c r="Z267" s="114" t="str">
        <f t="shared" si="234"/>
        <v>A+J=</v>
      </c>
      <c r="AA267" s="108">
        <f t="shared" si="235"/>
        <v>44306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48"/>
        <v>96</v>
      </c>
      <c r="AH267" s="121">
        <f t="shared" si="249"/>
        <v>46954</v>
      </c>
      <c r="AI267" s="121">
        <f t="shared" ref="AI267:AI280" si="267">WORKDAY(AH267,-1,AD$171:AD$502)</f>
        <v>46953</v>
      </c>
      <c r="AJ267" s="121">
        <f t="shared" ref="AJ267:AJ280" si="268">WORKDAY(AI267,1,AD$171:AD$502)</f>
        <v>46954</v>
      </c>
      <c r="AK267" s="121">
        <f t="shared" si="252"/>
        <v>46986</v>
      </c>
      <c r="AL267" s="119">
        <f t="shared" ref="AL267:AL279" si="269">NETWORKDAYS(AJ267,AJ268,$AD$171:$AD$502)-1</f>
        <v>22</v>
      </c>
      <c r="AM267" s="121">
        <f t="shared" si="247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1"/>
        <v>44290</v>
      </c>
      <c r="B268" s="103">
        <f t="shared" si="253"/>
        <v>1026.2114221500001</v>
      </c>
      <c r="C268" s="103">
        <f t="shared" ref="C268:C331" si="270">TRUNC(IF(Q267&gt;0,VLOOKUP(A267,$AD$12:$AE$165,2),C267),8)</f>
        <v>828.37048910999999</v>
      </c>
      <c r="D268" s="104">
        <f t="shared" si="262"/>
        <v>958.84400000000005</v>
      </c>
      <c r="E268" s="105">
        <f t="shared" si="239"/>
        <v>983.06299999999999</v>
      </c>
      <c r="F268" s="106">
        <f t="shared" si="240"/>
        <v>44249</v>
      </c>
      <c r="G268" s="107">
        <f t="shared" si="254"/>
        <v>2.525854049250964E-2</v>
      </c>
      <c r="H268" s="108">
        <f t="shared" ref="H268:H331" si="271">IF(DAY(A268)=H$9,VLOOKUP(A268,AH$118:AN$450,4),H267)</f>
        <v>44306</v>
      </c>
      <c r="I268" s="108">
        <f t="shared" si="255"/>
        <v>44306</v>
      </c>
      <c r="J268" s="109">
        <f t="shared" si="263"/>
        <v>20</v>
      </c>
      <c r="K268" s="109">
        <f t="shared" si="246"/>
        <v>9</v>
      </c>
      <c r="L268" s="8">
        <f t="shared" si="264"/>
        <v>1.0112884</v>
      </c>
      <c r="M268" s="110">
        <f t="shared" si="242"/>
        <v>1.02576709</v>
      </c>
      <c r="N268" s="110">
        <f t="shared" si="237"/>
        <v>1.2214391987910429</v>
      </c>
      <c r="O268" s="103">
        <f t="shared" si="241"/>
        <v>1.2352272900000001</v>
      </c>
      <c r="P268" s="103">
        <f t="shared" si="256"/>
        <v>1023.22583437</v>
      </c>
      <c r="Q268" s="11">
        <f t="shared" si="236"/>
        <v>0</v>
      </c>
      <c r="R268" s="30">
        <f t="shared" si="265"/>
        <v>0</v>
      </c>
      <c r="S268" s="103">
        <f t="shared" si="257"/>
        <v>0</v>
      </c>
      <c r="T268" s="113">
        <f t="shared" si="266"/>
        <v>8.5000000000000006E-2</v>
      </c>
      <c r="U268" s="111">
        <f t="shared" si="238"/>
        <v>9</v>
      </c>
      <c r="V268" s="111">
        <v>252</v>
      </c>
      <c r="W268" s="110">
        <f t="shared" si="258"/>
        <v>1.0029178190000001</v>
      </c>
      <c r="X268" s="103">
        <f t="shared" si="259"/>
        <v>2.9855877799999999</v>
      </c>
      <c r="Y268" s="103">
        <f t="shared" si="260"/>
        <v>0</v>
      </c>
      <c r="Z268" s="114" t="str">
        <f t="shared" ref="Z268:Z331" si="272">IF($Q267&gt;0,VLOOKUP($A267,$AD$10:$AM$165,9),Z267)</f>
        <v>A+J=</v>
      </c>
      <c r="AA268" s="108">
        <f t="shared" ref="AA268:AA331" si="273">IF($Q267&gt;0,VLOOKUP($A267,$AD$10:$AM$165,10),AA267)</f>
        <v>44306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48"/>
        <v>97</v>
      </c>
      <c r="AH268" s="121">
        <f t="shared" si="249"/>
        <v>46985</v>
      </c>
      <c r="AI268" s="121">
        <f t="shared" si="267"/>
        <v>46983</v>
      </c>
      <c r="AJ268" s="121">
        <f t="shared" si="268"/>
        <v>46986</v>
      </c>
      <c r="AK268" s="121">
        <f t="shared" si="252"/>
        <v>47016</v>
      </c>
      <c r="AL268" s="119">
        <f t="shared" si="269"/>
        <v>21</v>
      </c>
      <c r="AM268" s="121">
        <f t="shared" si="247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1"/>
        <v>44291</v>
      </c>
      <c r="B269" s="103">
        <f t="shared" si="253"/>
        <v>1026.2114221500001</v>
      </c>
      <c r="C269" s="103">
        <f t="shared" si="270"/>
        <v>828.37048910999999</v>
      </c>
      <c r="D269" s="104">
        <f t="shared" si="262"/>
        <v>958.84400000000005</v>
      </c>
      <c r="E269" s="105">
        <f t="shared" si="239"/>
        <v>983.06299999999999</v>
      </c>
      <c r="F269" s="106">
        <f t="shared" si="240"/>
        <v>44249</v>
      </c>
      <c r="G269" s="107">
        <f t="shared" si="254"/>
        <v>2.525854049250964E-2</v>
      </c>
      <c r="H269" s="108">
        <f t="shared" si="271"/>
        <v>44306</v>
      </c>
      <c r="I269" s="108">
        <f t="shared" si="255"/>
        <v>44306</v>
      </c>
      <c r="J269" s="109">
        <f t="shared" si="263"/>
        <v>20</v>
      </c>
      <c r="K269" s="109">
        <f t="shared" si="246"/>
        <v>9</v>
      </c>
      <c r="L269" s="8">
        <f t="shared" si="264"/>
        <v>1.0112884</v>
      </c>
      <c r="M269" s="110">
        <f t="shared" si="242"/>
        <v>1.02576709</v>
      </c>
      <c r="N269" s="110">
        <f t="shared" si="237"/>
        <v>1.2214391987910429</v>
      </c>
      <c r="O269" s="103">
        <f t="shared" si="241"/>
        <v>1.2352272900000001</v>
      </c>
      <c r="P269" s="103">
        <f t="shared" si="256"/>
        <v>1023.22583437</v>
      </c>
      <c r="Q269" s="11">
        <f t="shared" ref="Q269:Q332" si="274">IF(VLOOKUP(A269,AD$10:AK$165,8)=VLOOKUP(A268,AD$10:AK$165,8),0,VLOOKUP(A269,AD$10:AK$165,8))</f>
        <v>0</v>
      </c>
      <c r="R269" s="30">
        <f t="shared" si="265"/>
        <v>0</v>
      </c>
      <c r="S269" s="103">
        <f t="shared" si="257"/>
        <v>0</v>
      </c>
      <c r="T269" s="113">
        <f t="shared" si="266"/>
        <v>8.5000000000000006E-2</v>
      </c>
      <c r="U269" s="111">
        <f t="shared" si="238"/>
        <v>9</v>
      </c>
      <c r="V269" s="111">
        <v>252</v>
      </c>
      <c r="W269" s="110">
        <f t="shared" si="258"/>
        <v>1.0029178190000001</v>
      </c>
      <c r="X269" s="103">
        <f t="shared" si="259"/>
        <v>2.9855877799999999</v>
      </c>
      <c r="Y269" s="103">
        <f t="shared" si="260"/>
        <v>0</v>
      </c>
      <c r="Z269" s="114" t="str">
        <f t="shared" si="272"/>
        <v>A+J=</v>
      </c>
      <c r="AA269" s="108">
        <f t="shared" si="273"/>
        <v>44306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48"/>
        <v>98</v>
      </c>
      <c r="AH269" s="121">
        <f t="shared" si="249"/>
        <v>47016</v>
      </c>
      <c r="AI269" s="121">
        <f t="shared" si="267"/>
        <v>47015</v>
      </c>
      <c r="AJ269" s="121">
        <f t="shared" si="268"/>
        <v>47016</v>
      </c>
      <c r="AK269" s="121">
        <f t="shared" si="252"/>
        <v>47046</v>
      </c>
      <c r="AL269" s="119">
        <f t="shared" si="269"/>
        <v>21</v>
      </c>
      <c r="AM269" s="121">
        <f t="shared" si="247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1"/>
        <v>44292</v>
      </c>
      <c r="B270" s="103">
        <f t="shared" si="253"/>
        <v>1027.8248406499999</v>
      </c>
      <c r="C270" s="103">
        <f t="shared" si="270"/>
        <v>828.37048910999999</v>
      </c>
      <c r="D270" s="104">
        <f t="shared" si="262"/>
        <v>958.84400000000005</v>
      </c>
      <c r="E270" s="105">
        <f t="shared" si="239"/>
        <v>983.06299999999999</v>
      </c>
      <c r="F270" s="106">
        <f t="shared" si="240"/>
        <v>44249</v>
      </c>
      <c r="G270" s="107">
        <f t="shared" si="254"/>
        <v>2.525854049250964E-2</v>
      </c>
      <c r="H270" s="108">
        <f t="shared" si="271"/>
        <v>44306</v>
      </c>
      <c r="I270" s="108">
        <f t="shared" si="255"/>
        <v>44306</v>
      </c>
      <c r="J270" s="109">
        <f t="shared" si="263"/>
        <v>20</v>
      </c>
      <c r="K270" s="109">
        <f t="shared" si="246"/>
        <v>10</v>
      </c>
      <c r="L270" s="8">
        <f t="shared" si="264"/>
        <v>1.0125505100000001</v>
      </c>
      <c r="M270" s="110">
        <f t="shared" si="242"/>
        <v>1.02576709</v>
      </c>
      <c r="N270" s="110">
        <f t="shared" si="237"/>
        <v>1.2214391987910429</v>
      </c>
      <c r="O270" s="103">
        <f t="shared" si="241"/>
        <v>1.2367688800000001</v>
      </c>
      <c r="P270" s="103">
        <f t="shared" si="256"/>
        <v>1024.5028420399999</v>
      </c>
      <c r="Q270" s="11">
        <f t="shared" si="274"/>
        <v>0</v>
      </c>
      <c r="R270" s="30">
        <f t="shared" si="265"/>
        <v>0</v>
      </c>
      <c r="S270" s="103">
        <f t="shared" si="257"/>
        <v>0</v>
      </c>
      <c r="T270" s="113">
        <f t="shared" si="266"/>
        <v>8.5000000000000006E-2</v>
      </c>
      <c r="U270" s="111">
        <f t="shared" si="238"/>
        <v>10</v>
      </c>
      <c r="V270" s="111">
        <v>252</v>
      </c>
      <c r="W270" s="110">
        <f t="shared" si="258"/>
        <v>1.0032425469999999</v>
      </c>
      <c r="X270" s="103">
        <f t="shared" si="259"/>
        <v>3.3219986100000001</v>
      </c>
      <c r="Y270" s="103">
        <f t="shared" si="260"/>
        <v>0</v>
      </c>
      <c r="Z270" s="114" t="str">
        <f t="shared" si="272"/>
        <v>A+J=</v>
      </c>
      <c r="AA270" s="108">
        <f t="shared" si="273"/>
        <v>44306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48"/>
        <v>99</v>
      </c>
      <c r="AH270" s="121">
        <f t="shared" si="249"/>
        <v>47046</v>
      </c>
      <c r="AI270" s="121">
        <f t="shared" si="267"/>
        <v>47045</v>
      </c>
      <c r="AJ270" s="121">
        <f t="shared" si="268"/>
        <v>47046</v>
      </c>
      <c r="AK270" s="121">
        <f t="shared" si="252"/>
        <v>47078</v>
      </c>
      <c r="AL270" s="119">
        <f t="shared" si="269"/>
        <v>19</v>
      </c>
      <c r="AM270" s="121">
        <f t="shared" si="247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1"/>
        <v>44293</v>
      </c>
      <c r="B271" s="103">
        <f t="shared" si="253"/>
        <v>1029.4407913299999</v>
      </c>
      <c r="C271" s="103">
        <f t="shared" si="270"/>
        <v>828.37048910999999</v>
      </c>
      <c r="D271" s="104">
        <f t="shared" si="262"/>
        <v>958.84400000000005</v>
      </c>
      <c r="E271" s="105">
        <f t="shared" si="239"/>
        <v>983.06299999999999</v>
      </c>
      <c r="F271" s="106">
        <f t="shared" si="240"/>
        <v>44249</v>
      </c>
      <c r="G271" s="107">
        <f t="shared" si="254"/>
        <v>2.525854049250964E-2</v>
      </c>
      <c r="H271" s="108">
        <f t="shared" si="271"/>
        <v>44306</v>
      </c>
      <c r="I271" s="108">
        <f t="shared" si="255"/>
        <v>44306</v>
      </c>
      <c r="J271" s="109">
        <f t="shared" si="263"/>
        <v>20</v>
      </c>
      <c r="K271" s="109">
        <f t="shared" si="246"/>
        <v>11</v>
      </c>
      <c r="L271" s="8">
        <f t="shared" si="264"/>
        <v>1.0138141899999999</v>
      </c>
      <c r="M271" s="110">
        <f t="shared" si="242"/>
        <v>1.02576709</v>
      </c>
      <c r="N271" s="110">
        <f t="shared" si="237"/>
        <v>1.2214391987910429</v>
      </c>
      <c r="O271" s="103">
        <f t="shared" si="241"/>
        <v>1.2383123899999999</v>
      </c>
      <c r="P271" s="103">
        <f t="shared" si="256"/>
        <v>1025.78144017</v>
      </c>
      <c r="Q271" s="11">
        <f t="shared" si="274"/>
        <v>0</v>
      </c>
      <c r="R271" s="30">
        <f t="shared" si="265"/>
        <v>0</v>
      </c>
      <c r="S271" s="103">
        <f t="shared" si="257"/>
        <v>0</v>
      </c>
      <c r="T271" s="113">
        <f t="shared" si="266"/>
        <v>8.5000000000000006E-2</v>
      </c>
      <c r="U271" s="111">
        <f t="shared" si="238"/>
        <v>11</v>
      </c>
      <c r="V271" s="111">
        <v>252</v>
      </c>
      <c r="W271" s="110">
        <f t="shared" si="258"/>
        <v>1.0035673789999999</v>
      </c>
      <c r="X271" s="103">
        <f t="shared" si="259"/>
        <v>3.6593511599999999</v>
      </c>
      <c r="Y271" s="103">
        <f t="shared" si="260"/>
        <v>0</v>
      </c>
      <c r="Z271" s="114" t="str">
        <f t="shared" si="272"/>
        <v>A+J=</v>
      </c>
      <c r="AA271" s="108">
        <f t="shared" si="273"/>
        <v>44306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48"/>
        <v>100</v>
      </c>
      <c r="AH271" s="121">
        <f t="shared" si="249"/>
        <v>47077</v>
      </c>
      <c r="AI271" s="121">
        <f t="shared" si="267"/>
        <v>47074</v>
      </c>
      <c r="AJ271" s="121">
        <f t="shared" si="268"/>
        <v>47078</v>
      </c>
      <c r="AK271" s="121">
        <f t="shared" si="252"/>
        <v>47107</v>
      </c>
      <c r="AL271" s="119">
        <f t="shared" si="269"/>
        <v>21</v>
      </c>
      <c r="AM271" s="121">
        <f t="shared" si="247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1"/>
        <v>44294</v>
      </c>
      <c r="B272" s="103">
        <f t="shared" si="253"/>
        <v>1031.0592865200001</v>
      </c>
      <c r="C272" s="103">
        <f t="shared" si="270"/>
        <v>828.37048910999999</v>
      </c>
      <c r="D272" s="104">
        <f t="shared" si="262"/>
        <v>958.84400000000005</v>
      </c>
      <c r="E272" s="105">
        <f t="shared" si="239"/>
        <v>983.06299999999999</v>
      </c>
      <c r="F272" s="106">
        <f t="shared" si="240"/>
        <v>44249</v>
      </c>
      <c r="G272" s="107">
        <f t="shared" si="254"/>
        <v>2.525854049250964E-2</v>
      </c>
      <c r="H272" s="108">
        <f t="shared" si="271"/>
        <v>44306</v>
      </c>
      <c r="I272" s="108">
        <f t="shared" si="255"/>
        <v>44306</v>
      </c>
      <c r="J272" s="109">
        <f t="shared" si="263"/>
        <v>20</v>
      </c>
      <c r="K272" s="109">
        <f t="shared" si="246"/>
        <v>12</v>
      </c>
      <c r="L272" s="8">
        <f t="shared" si="264"/>
        <v>1.01507945</v>
      </c>
      <c r="M272" s="110">
        <f t="shared" si="242"/>
        <v>1.02576709</v>
      </c>
      <c r="N272" s="110">
        <f t="shared" si="237"/>
        <v>1.2214391987910429</v>
      </c>
      <c r="O272" s="103">
        <f t="shared" si="241"/>
        <v>1.23985783</v>
      </c>
      <c r="P272" s="103">
        <f t="shared" si="256"/>
        <v>1027.0616370600001</v>
      </c>
      <c r="Q272" s="11">
        <f t="shared" si="274"/>
        <v>0</v>
      </c>
      <c r="R272" s="30">
        <f t="shared" si="265"/>
        <v>0</v>
      </c>
      <c r="S272" s="103">
        <f t="shared" si="257"/>
        <v>0</v>
      </c>
      <c r="T272" s="113">
        <f t="shared" si="266"/>
        <v>8.5000000000000006E-2</v>
      </c>
      <c r="U272" s="111">
        <f t="shared" si="238"/>
        <v>12</v>
      </c>
      <c r="V272" s="111">
        <v>252</v>
      </c>
      <c r="W272" s="110">
        <f t="shared" si="258"/>
        <v>1.003892317</v>
      </c>
      <c r="X272" s="103">
        <f t="shared" si="259"/>
        <v>3.9976494599999999</v>
      </c>
      <c r="Y272" s="103">
        <f t="shared" si="260"/>
        <v>0</v>
      </c>
      <c r="Z272" s="114" t="str">
        <f t="shared" si="272"/>
        <v>A+J=</v>
      </c>
      <c r="AA272" s="108">
        <f t="shared" si="273"/>
        <v>44306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48"/>
        <v>101</v>
      </c>
      <c r="AH272" s="121">
        <f t="shared" si="249"/>
        <v>47107</v>
      </c>
      <c r="AI272" s="121">
        <f t="shared" si="267"/>
        <v>47106</v>
      </c>
      <c r="AJ272" s="121">
        <f t="shared" si="268"/>
        <v>47107</v>
      </c>
      <c r="AK272" s="121">
        <f t="shared" si="252"/>
        <v>47140</v>
      </c>
      <c r="AL272" s="119">
        <f t="shared" si="269"/>
        <v>21</v>
      </c>
      <c r="AM272" s="121">
        <f t="shared" si="247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1"/>
        <v>44295</v>
      </c>
      <c r="B273" s="103">
        <f t="shared" si="253"/>
        <v>1032.6803178099999</v>
      </c>
      <c r="C273" s="103">
        <f t="shared" si="270"/>
        <v>828.37048910999999</v>
      </c>
      <c r="D273" s="104">
        <f t="shared" si="262"/>
        <v>958.84400000000005</v>
      </c>
      <c r="E273" s="105">
        <f t="shared" si="239"/>
        <v>983.06299999999999</v>
      </c>
      <c r="F273" s="106">
        <f t="shared" si="240"/>
        <v>44249</v>
      </c>
      <c r="G273" s="107">
        <f t="shared" si="254"/>
        <v>2.525854049250964E-2</v>
      </c>
      <c r="H273" s="108">
        <f t="shared" si="271"/>
        <v>44306</v>
      </c>
      <c r="I273" s="108">
        <f t="shared" si="255"/>
        <v>44306</v>
      </c>
      <c r="J273" s="109">
        <f t="shared" si="263"/>
        <v>20</v>
      </c>
      <c r="K273" s="109">
        <f t="shared" si="246"/>
        <v>13</v>
      </c>
      <c r="L273" s="8">
        <f t="shared" si="264"/>
        <v>1.01634629</v>
      </c>
      <c r="M273" s="110">
        <f t="shared" si="242"/>
        <v>1.02576709</v>
      </c>
      <c r="N273" s="110">
        <f t="shared" si="237"/>
        <v>1.2214391987910429</v>
      </c>
      <c r="O273" s="103">
        <f t="shared" si="241"/>
        <v>1.24140519</v>
      </c>
      <c r="P273" s="103">
        <f t="shared" si="256"/>
        <v>1028.34342442</v>
      </c>
      <c r="Q273" s="11">
        <f t="shared" si="274"/>
        <v>0</v>
      </c>
      <c r="R273" s="30">
        <f t="shared" si="265"/>
        <v>0</v>
      </c>
      <c r="S273" s="103">
        <f t="shared" si="257"/>
        <v>0</v>
      </c>
      <c r="T273" s="113">
        <f t="shared" si="266"/>
        <v>8.5000000000000006E-2</v>
      </c>
      <c r="U273" s="111">
        <f t="shared" si="238"/>
        <v>13</v>
      </c>
      <c r="V273" s="111">
        <v>252</v>
      </c>
      <c r="W273" s="110">
        <f t="shared" si="258"/>
        <v>1.0042173590000001</v>
      </c>
      <c r="X273" s="103">
        <f t="shared" si="259"/>
        <v>4.3368933900000002</v>
      </c>
      <c r="Y273" s="103">
        <f t="shared" si="260"/>
        <v>0</v>
      </c>
      <c r="Z273" s="114" t="str">
        <f t="shared" si="272"/>
        <v>A+J=</v>
      </c>
      <c r="AA273" s="108">
        <f t="shared" si="273"/>
        <v>44306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48"/>
        <v>102</v>
      </c>
      <c r="AH273" s="121">
        <f t="shared" si="249"/>
        <v>47138</v>
      </c>
      <c r="AI273" s="121">
        <f t="shared" si="267"/>
        <v>47137</v>
      </c>
      <c r="AJ273" s="121">
        <f t="shared" si="268"/>
        <v>47140</v>
      </c>
      <c r="AK273" s="121">
        <f t="shared" si="252"/>
        <v>47169</v>
      </c>
      <c r="AL273" s="119">
        <f t="shared" si="269"/>
        <v>19</v>
      </c>
      <c r="AM273" s="121">
        <f t="shared" si="247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1"/>
        <v>44296</v>
      </c>
      <c r="B274" s="103">
        <f t="shared" si="253"/>
        <v>1034.3039068799999</v>
      </c>
      <c r="C274" s="103">
        <f t="shared" si="270"/>
        <v>828.37048910999999</v>
      </c>
      <c r="D274" s="104">
        <f t="shared" si="262"/>
        <v>958.84400000000005</v>
      </c>
      <c r="E274" s="105">
        <f t="shared" si="239"/>
        <v>983.06299999999999</v>
      </c>
      <c r="F274" s="106">
        <f t="shared" si="240"/>
        <v>44249</v>
      </c>
      <c r="G274" s="107">
        <f t="shared" si="254"/>
        <v>2.525854049250964E-2</v>
      </c>
      <c r="H274" s="108">
        <f t="shared" si="271"/>
        <v>44306</v>
      </c>
      <c r="I274" s="108">
        <f t="shared" si="255"/>
        <v>44306</v>
      </c>
      <c r="J274" s="109">
        <f t="shared" si="263"/>
        <v>20</v>
      </c>
      <c r="K274" s="109">
        <f t="shared" si="246"/>
        <v>14</v>
      </c>
      <c r="L274" s="8">
        <f t="shared" si="264"/>
        <v>1.0176147099999999</v>
      </c>
      <c r="M274" s="110">
        <f t="shared" si="242"/>
        <v>1.02576709</v>
      </c>
      <c r="N274" s="110">
        <f t="shared" si="237"/>
        <v>1.2214391987910429</v>
      </c>
      <c r="O274" s="103">
        <f t="shared" si="241"/>
        <v>1.24295449</v>
      </c>
      <c r="P274" s="103">
        <f t="shared" si="256"/>
        <v>1029.6268188199999</v>
      </c>
      <c r="Q274" s="11">
        <f t="shared" si="274"/>
        <v>0</v>
      </c>
      <c r="R274" s="30">
        <f t="shared" si="265"/>
        <v>0</v>
      </c>
      <c r="S274" s="103">
        <f t="shared" si="257"/>
        <v>0</v>
      </c>
      <c r="T274" s="113">
        <f t="shared" si="266"/>
        <v>8.5000000000000006E-2</v>
      </c>
      <c r="U274" s="111">
        <f t="shared" si="238"/>
        <v>14</v>
      </c>
      <c r="V274" s="111">
        <v>252</v>
      </c>
      <c r="W274" s="110">
        <f t="shared" si="258"/>
        <v>1.0045425079999999</v>
      </c>
      <c r="X274" s="103">
        <f t="shared" si="259"/>
        <v>4.67708806</v>
      </c>
      <c r="Y274" s="103">
        <f t="shared" si="260"/>
        <v>0</v>
      </c>
      <c r="Z274" s="114" t="str">
        <f t="shared" si="272"/>
        <v>A+J=</v>
      </c>
      <c r="AA274" s="108">
        <f t="shared" si="273"/>
        <v>44306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48"/>
        <v>103</v>
      </c>
      <c r="AH274" s="121">
        <f t="shared" si="249"/>
        <v>47169</v>
      </c>
      <c r="AI274" s="121">
        <f t="shared" si="267"/>
        <v>47168</v>
      </c>
      <c r="AJ274" s="121">
        <f t="shared" si="268"/>
        <v>47169</v>
      </c>
      <c r="AK274" s="121">
        <f t="shared" si="252"/>
        <v>47197</v>
      </c>
      <c r="AL274" s="119">
        <f t="shared" si="269"/>
        <v>20</v>
      </c>
      <c r="AM274" s="121">
        <f t="shared" si="247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1"/>
        <v>44297</v>
      </c>
      <c r="B275" s="103">
        <f t="shared" si="253"/>
        <v>1034.3039068799999</v>
      </c>
      <c r="C275" s="103">
        <f t="shared" si="270"/>
        <v>828.37048910999999</v>
      </c>
      <c r="D275" s="104">
        <f t="shared" si="262"/>
        <v>958.84400000000005</v>
      </c>
      <c r="E275" s="105">
        <f t="shared" si="239"/>
        <v>983.06299999999999</v>
      </c>
      <c r="F275" s="106">
        <f t="shared" si="240"/>
        <v>44249</v>
      </c>
      <c r="G275" s="107">
        <f t="shared" si="254"/>
        <v>2.525854049250964E-2</v>
      </c>
      <c r="H275" s="108">
        <f t="shared" si="271"/>
        <v>44306</v>
      </c>
      <c r="I275" s="108">
        <f t="shared" si="255"/>
        <v>44306</v>
      </c>
      <c r="J275" s="109">
        <f t="shared" si="263"/>
        <v>20</v>
      </c>
      <c r="K275" s="109">
        <f t="shared" si="246"/>
        <v>14</v>
      </c>
      <c r="L275" s="8">
        <f t="shared" si="264"/>
        <v>1.0176147099999999</v>
      </c>
      <c r="M275" s="110">
        <f t="shared" si="242"/>
        <v>1.02576709</v>
      </c>
      <c r="N275" s="110">
        <f t="shared" si="237"/>
        <v>1.2214391987910429</v>
      </c>
      <c r="O275" s="103">
        <f t="shared" si="241"/>
        <v>1.24295449</v>
      </c>
      <c r="P275" s="103">
        <f t="shared" si="256"/>
        <v>1029.6268188199999</v>
      </c>
      <c r="Q275" s="11">
        <f t="shared" si="274"/>
        <v>0</v>
      </c>
      <c r="R275" s="30">
        <f t="shared" si="265"/>
        <v>0</v>
      </c>
      <c r="S275" s="103">
        <f t="shared" si="257"/>
        <v>0</v>
      </c>
      <c r="T275" s="113">
        <f t="shared" si="266"/>
        <v>8.5000000000000006E-2</v>
      </c>
      <c r="U275" s="111">
        <f t="shared" si="238"/>
        <v>14</v>
      </c>
      <c r="V275" s="111">
        <v>252</v>
      </c>
      <c r="W275" s="110">
        <f t="shared" si="258"/>
        <v>1.0045425079999999</v>
      </c>
      <c r="X275" s="103">
        <f t="shared" si="259"/>
        <v>4.67708806</v>
      </c>
      <c r="Y275" s="103">
        <f t="shared" si="260"/>
        <v>0</v>
      </c>
      <c r="Z275" s="114" t="str">
        <f t="shared" si="272"/>
        <v>A+J=</v>
      </c>
      <c r="AA275" s="108">
        <f t="shared" si="273"/>
        <v>44306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48"/>
        <v>104</v>
      </c>
      <c r="AH275" s="121">
        <f t="shared" si="249"/>
        <v>47197</v>
      </c>
      <c r="AI275" s="121">
        <f t="shared" si="267"/>
        <v>47196</v>
      </c>
      <c r="AJ275" s="121">
        <f t="shared" si="268"/>
        <v>47197</v>
      </c>
      <c r="AK275" s="121">
        <f t="shared" si="252"/>
        <v>47228</v>
      </c>
      <c r="AL275" s="119">
        <f t="shared" si="269"/>
        <v>22</v>
      </c>
      <c r="AM275" s="121">
        <f t="shared" si="247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1"/>
        <v>44298</v>
      </c>
      <c r="B276" s="103">
        <f t="shared" si="253"/>
        <v>1034.3039068799999</v>
      </c>
      <c r="C276" s="103">
        <f t="shared" si="270"/>
        <v>828.37048910999999</v>
      </c>
      <c r="D276" s="104">
        <f t="shared" si="262"/>
        <v>958.84400000000005</v>
      </c>
      <c r="E276" s="105">
        <f t="shared" si="239"/>
        <v>983.06299999999999</v>
      </c>
      <c r="F276" s="106">
        <f t="shared" si="240"/>
        <v>44249</v>
      </c>
      <c r="G276" s="107">
        <f t="shared" si="254"/>
        <v>2.525854049250964E-2</v>
      </c>
      <c r="H276" s="108">
        <f t="shared" si="271"/>
        <v>44306</v>
      </c>
      <c r="I276" s="108">
        <f t="shared" si="255"/>
        <v>44306</v>
      </c>
      <c r="J276" s="109">
        <f t="shared" si="263"/>
        <v>20</v>
      </c>
      <c r="K276" s="109">
        <f t="shared" si="246"/>
        <v>14</v>
      </c>
      <c r="L276" s="8">
        <f t="shared" si="264"/>
        <v>1.0176147099999999</v>
      </c>
      <c r="M276" s="110">
        <f t="shared" si="242"/>
        <v>1.02576709</v>
      </c>
      <c r="N276" s="110">
        <f t="shared" si="237"/>
        <v>1.2214391987910429</v>
      </c>
      <c r="O276" s="103">
        <f t="shared" si="241"/>
        <v>1.24295449</v>
      </c>
      <c r="P276" s="103">
        <f t="shared" si="256"/>
        <v>1029.6268188199999</v>
      </c>
      <c r="Q276" s="11">
        <f t="shared" si="274"/>
        <v>0</v>
      </c>
      <c r="R276" s="30">
        <f t="shared" si="265"/>
        <v>0</v>
      </c>
      <c r="S276" s="103">
        <f t="shared" si="257"/>
        <v>0</v>
      </c>
      <c r="T276" s="113">
        <f t="shared" si="266"/>
        <v>8.5000000000000006E-2</v>
      </c>
      <c r="U276" s="111">
        <f t="shared" si="238"/>
        <v>14</v>
      </c>
      <c r="V276" s="111">
        <v>252</v>
      </c>
      <c r="W276" s="110">
        <f t="shared" si="258"/>
        <v>1.0045425079999999</v>
      </c>
      <c r="X276" s="103">
        <f t="shared" si="259"/>
        <v>4.67708806</v>
      </c>
      <c r="Y276" s="103">
        <f t="shared" si="260"/>
        <v>0</v>
      </c>
      <c r="Z276" s="114" t="str">
        <f t="shared" si="272"/>
        <v>A+J=</v>
      </c>
      <c r="AA276" s="108">
        <f t="shared" si="273"/>
        <v>44306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48"/>
        <v>105</v>
      </c>
      <c r="AH276" s="121">
        <f t="shared" si="249"/>
        <v>47228</v>
      </c>
      <c r="AI276" s="121">
        <f t="shared" si="267"/>
        <v>47227</v>
      </c>
      <c r="AJ276" s="121">
        <f t="shared" si="268"/>
        <v>47228</v>
      </c>
      <c r="AK276" s="121">
        <f t="shared" si="252"/>
        <v>47259</v>
      </c>
      <c r="AL276" s="119">
        <f t="shared" si="269"/>
        <v>20</v>
      </c>
      <c r="AM276" s="121">
        <f t="shared" si="247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1"/>
        <v>44299</v>
      </c>
      <c r="B277" s="103">
        <f t="shared" si="253"/>
        <v>1035.9300442799999</v>
      </c>
      <c r="C277" s="103">
        <f t="shared" si="270"/>
        <v>828.37048910999999</v>
      </c>
      <c r="D277" s="104">
        <f t="shared" si="262"/>
        <v>958.84400000000005</v>
      </c>
      <c r="E277" s="105">
        <f t="shared" si="239"/>
        <v>983.06299999999999</v>
      </c>
      <c r="F277" s="106">
        <f t="shared" si="240"/>
        <v>44249</v>
      </c>
      <c r="G277" s="107">
        <f t="shared" si="254"/>
        <v>2.525854049250964E-2</v>
      </c>
      <c r="H277" s="108">
        <f t="shared" si="271"/>
        <v>44306</v>
      </c>
      <c r="I277" s="108">
        <f t="shared" si="255"/>
        <v>44306</v>
      </c>
      <c r="J277" s="109">
        <f t="shared" si="263"/>
        <v>20</v>
      </c>
      <c r="K277" s="109">
        <f t="shared" si="246"/>
        <v>15</v>
      </c>
      <c r="L277" s="8">
        <f t="shared" si="264"/>
        <v>1.01888471</v>
      </c>
      <c r="M277" s="110">
        <f t="shared" si="242"/>
        <v>1.02576709</v>
      </c>
      <c r="N277" s="110">
        <f t="shared" si="237"/>
        <v>1.2214391987910429</v>
      </c>
      <c r="O277" s="103">
        <f t="shared" si="241"/>
        <v>1.24450572</v>
      </c>
      <c r="P277" s="103">
        <f t="shared" si="256"/>
        <v>1030.9118119699999</v>
      </c>
      <c r="Q277" s="11">
        <f t="shared" si="274"/>
        <v>0</v>
      </c>
      <c r="R277" s="30">
        <f t="shared" si="265"/>
        <v>0</v>
      </c>
      <c r="S277" s="103">
        <f t="shared" si="257"/>
        <v>0</v>
      </c>
      <c r="T277" s="113">
        <f t="shared" si="266"/>
        <v>8.5000000000000006E-2</v>
      </c>
      <c r="U277" s="111">
        <f t="shared" si="238"/>
        <v>15</v>
      </c>
      <c r="V277" s="111">
        <v>252</v>
      </c>
      <c r="W277" s="110">
        <f t="shared" si="258"/>
        <v>1.0048677610000001</v>
      </c>
      <c r="X277" s="103">
        <f t="shared" si="259"/>
        <v>5.0182323100000001</v>
      </c>
      <c r="Y277" s="103">
        <f t="shared" si="260"/>
        <v>0</v>
      </c>
      <c r="Z277" s="114" t="str">
        <f t="shared" si="272"/>
        <v>A+J=</v>
      </c>
      <c r="AA277" s="108">
        <f t="shared" si="273"/>
        <v>44306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48"/>
        <v>106</v>
      </c>
      <c r="AH277" s="121">
        <f t="shared" si="249"/>
        <v>47258</v>
      </c>
      <c r="AI277" s="121">
        <f t="shared" si="267"/>
        <v>47256</v>
      </c>
      <c r="AJ277" s="121">
        <f t="shared" si="268"/>
        <v>47259</v>
      </c>
      <c r="AK277" s="121">
        <f t="shared" si="252"/>
        <v>47289</v>
      </c>
      <c r="AL277" s="119">
        <f t="shared" si="269"/>
        <v>21</v>
      </c>
      <c r="AM277" s="121">
        <f t="shared" si="247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1"/>
        <v>44300</v>
      </c>
      <c r="B278" s="103">
        <f t="shared" si="253"/>
        <v>1037.5587413400001</v>
      </c>
      <c r="C278" s="103">
        <f t="shared" si="270"/>
        <v>828.37048910999999</v>
      </c>
      <c r="D278" s="104">
        <f t="shared" si="262"/>
        <v>958.84400000000005</v>
      </c>
      <c r="E278" s="105">
        <f t="shared" si="239"/>
        <v>983.06299999999999</v>
      </c>
      <c r="F278" s="106">
        <f t="shared" si="240"/>
        <v>44249</v>
      </c>
      <c r="G278" s="107">
        <f t="shared" si="254"/>
        <v>2.525854049250964E-2</v>
      </c>
      <c r="H278" s="108">
        <f t="shared" si="271"/>
        <v>44306</v>
      </c>
      <c r="I278" s="108">
        <f t="shared" si="255"/>
        <v>44306</v>
      </c>
      <c r="J278" s="109">
        <f t="shared" si="263"/>
        <v>20</v>
      </c>
      <c r="K278" s="109">
        <f t="shared" si="246"/>
        <v>16</v>
      </c>
      <c r="L278" s="8">
        <f t="shared" si="264"/>
        <v>1.0201563</v>
      </c>
      <c r="M278" s="110">
        <f t="shared" si="242"/>
        <v>1.02576709</v>
      </c>
      <c r="N278" s="110">
        <f t="shared" si="237"/>
        <v>1.2214391987910429</v>
      </c>
      <c r="O278" s="103">
        <f t="shared" si="241"/>
        <v>1.24605889</v>
      </c>
      <c r="P278" s="103">
        <f t="shared" si="256"/>
        <v>1032.1984121600001</v>
      </c>
      <c r="Q278" s="11">
        <f t="shared" si="274"/>
        <v>0</v>
      </c>
      <c r="R278" s="30">
        <f t="shared" si="265"/>
        <v>0</v>
      </c>
      <c r="S278" s="103">
        <f t="shared" si="257"/>
        <v>0</v>
      </c>
      <c r="T278" s="113">
        <f t="shared" si="266"/>
        <v>8.5000000000000006E-2</v>
      </c>
      <c r="U278" s="111">
        <f t="shared" si="238"/>
        <v>16</v>
      </c>
      <c r="V278" s="111">
        <v>252</v>
      </c>
      <c r="W278" s="110">
        <f t="shared" si="258"/>
        <v>1.0051931190000001</v>
      </c>
      <c r="X278" s="103">
        <f t="shared" si="259"/>
        <v>5.3603291799999999</v>
      </c>
      <c r="Y278" s="103">
        <f t="shared" si="260"/>
        <v>0</v>
      </c>
      <c r="Z278" s="114" t="str">
        <f t="shared" si="272"/>
        <v>A+J=</v>
      </c>
      <c r="AA278" s="108">
        <f t="shared" si="273"/>
        <v>44306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48"/>
        <v>107</v>
      </c>
      <c r="AH278" s="121">
        <f t="shared" si="249"/>
        <v>47289</v>
      </c>
      <c r="AI278" s="121">
        <f t="shared" si="267"/>
        <v>47288</v>
      </c>
      <c r="AJ278" s="121">
        <f t="shared" si="268"/>
        <v>47289</v>
      </c>
      <c r="AK278" s="121">
        <f t="shared" si="252"/>
        <v>47319</v>
      </c>
      <c r="AL278" s="119">
        <f t="shared" si="269"/>
        <v>22</v>
      </c>
      <c r="AM278" s="121">
        <f t="shared" si="247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1"/>
        <v>44301</v>
      </c>
      <c r="B279" s="103">
        <f t="shared" si="253"/>
        <v>1039.1899927500001</v>
      </c>
      <c r="C279" s="103">
        <f t="shared" si="270"/>
        <v>828.37048910999999</v>
      </c>
      <c r="D279" s="104">
        <f t="shared" si="262"/>
        <v>958.84400000000005</v>
      </c>
      <c r="E279" s="105">
        <f t="shared" si="239"/>
        <v>983.06299999999999</v>
      </c>
      <c r="F279" s="106">
        <f t="shared" si="240"/>
        <v>44249</v>
      </c>
      <c r="G279" s="107">
        <f t="shared" si="254"/>
        <v>2.525854049250964E-2</v>
      </c>
      <c r="H279" s="108">
        <f t="shared" si="271"/>
        <v>44306</v>
      </c>
      <c r="I279" s="108">
        <f t="shared" si="255"/>
        <v>44306</v>
      </c>
      <c r="J279" s="109">
        <f t="shared" si="263"/>
        <v>20</v>
      </c>
      <c r="K279" s="109">
        <f t="shared" si="246"/>
        <v>17</v>
      </c>
      <c r="L279" s="8">
        <f t="shared" si="264"/>
        <v>1.02142947</v>
      </c>
      <c r="M279" s="110">
        <f t="shared" si="242"/>
        <v>1.02576709</v>
      </c>
      <c r="N279" s="110">
        <f t="shared" si="237"/>
        <v>1.2214391987910429</v>
      </c>
      <c r="O279" s="103">
        <f t="shared" si="241"/>
        <v>1.2476139900000001</v>
      </c>
      <c r="P279" s="103">
        <f t="shared" si="256"/>
        <v>1033.48661111</v>
      </c>
      <c r="Q279" s="11">
        <f t="shared" si="274"/>
        <v>0</v>
      </c>
      <c r="R279" s="30">
        <f t="shared" si="265"/>
        <v>0</v>
      </c>
      <c r="S279" s="103">
        <f t="shared" si="257"/>
        <v>0</v>
      </c>
      <c r="T279" s="113">
        <f t="shared" si="266"/>
        <v>8.5000000000000006E-2</v>
      </c>
      <c r="U279" s="111">
        <f t="shared" si="238"/>
        <v>17</v>
      </c>
      <c r="V279" s="111">
        <v>252</v>
      </c>
      <c r="W279" s="110">
        <f t="shared" si="258"/>
        <v>1.005518583</v>
      </c>
      <c r="X279" s="103">
        <f t="shared" si="259"/>
        <v>5.7033816399999999</v>
      </c>
      <c r="Y279" s="103">
        <f t="shared" si="260"/>
        <v>0</v>
      </c>
      <c r="Z279" s="114" t="str">
        <f t="shared" si="272"/>
        <v>A+J=</v>
      </c>
      <c r="AA279" s="108">
        <f t="shared" si="273"/>
        <v>44306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48"/>
        <v>108</v>
      </c>
      <c r="AH279" s="121">
        <f t="shared" si="249"/>
        <v>47319</v>
      </c>
      <c r="AI279" s="121">
        <f t="shared" si="267"/>
        <v>47318</v>
      </c>
      <c r="AJ279" s="121">
        <f t="shared" si="268"/>
        <v>47319</v>
      </c>
      <c r="AK279" s="121">
        <f t="shared" si="252"/>
        <v>47350</v>
      </c>
      <c r="AL279" s="119">
        <f t="shared" si="269"/>
        <v>21</v>
      </c>
      <c r="AM279" s="121">
        <f t="shared" si="247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1"/>
        <v>44302</v>
      </c>
      <c r="B280" s="103">
        <f t="shared" si="253"/>
        <v>1040.8238087999998</v>
      </c>
      <c r="C280" s="103">
        <f t="shared" si="270"/>
        <v>828.37048910999999</v>
      </c>
      <c r="D280" s="104">
        <f t="shared" si="262"/>
        <v>958.84400000000005</v>
      </c>
      <c r="E280" s="105">
        <f t="shared" si="239"/>
        <v>983.06299999999999</v>
      </c>
      <c r="F280" s="106">
        <f t="shared" si="240"/>
        <v>44249</v>
      </c>
      <c r="G280" s="107">
        <f t="shared" si="254"/>
        <v>2.525854049250964E-2</v>
      </c>
      <c r="H280" s="108">
        <f t="shared" si="271"/>
        <v>44306</v>
      </c>
      <c r="I280" s="108">
        <f t="shared" si="255"/>
        <v>44306</v>
      </c>
      <c r="J280" s="109">
        <f t="shared" si="263"/>
        <v>20</v>
      </c>
      <c r="K280" s="109">
        <f t="shared" si="246"/>
        <v>18</v>
      </c>
      <c r="L280" s="8">
        <f t="shared" si="264"/>
        <v>1.02270423</v>
      </c>
      <c r="M280" s="110">
        <f t="shared" si="242"/>
        <v>1.02576709</v>
      </c>
      <c r="N280" s="110">
        <f t="shared" si="237"/>
        <v>1.2214391987910429</v>
      </c>
      <c r="O280" s="103">
        <f t="shared" si="241"/>
        <v>1.2491710300000001</v>
      </c>
      <c r="P280" s="103">
        <f t="shared" si="256"/>
        <v>1034.7764170999999</v>
      </c>
      <c r="Q280" s="11">
        <f t="shared" si="274"/>
        <v>0</v>
      </c>
      <c r="R280" s="30">
        <f t="shared" si="265"/>
        <v>0</v>
      </c>
      <c r="S280" s="103">
        <f t="shared" si="257"/>
        <v>0</v>
      </c>
      <c r="T280" s="113">
        <f t="shared" si="266"/>
        <v>8.5000000000000006E-2</v>
      </c>
      <c r="U280" s="111">
        <f t="shared" si="238"/>
        <v>18</v>
      </c>
      <c r="V280" s="111">
        <v>252</v>
      </c>
      <c r="W280" s="110">
        <f t="shared" si="258"/>
        <v>1.005844153</v>
      </c>
      <c r="X280" s="103">
        <f t="shared" si="259"/>
        <v>6.0473917000000004</v>
      </c>
      <c r="Y280" s="103">
        <f t="shared" si="260"/>
        <v>0</v>
      </c>
      <c r="Z280" s="114" t="str">
        <f t="shared" si="272"/>
        <v>A+J=</v>
      </c>
      <c r="AA280" s="108">
        <f t="shared" si="273"/>
        <v>44306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48"/>
        <v>109</v>
      </c>
      <c r="AH280" s="121">
        <f t="shared" si="249"/>
        <v>47350</v>
      </c>
      <c r="AI280" s="121">
        <f t="shared" si="267"/>
        <v>47347</v>
      </c>
      <c r="AJ280" s="121">
        <f t="shared" si="268"/>
        <v>47350</v>
      </c>
      <c r="AK280" s="121"/>
      <c r="AL280" s="119"/>
      <c r="AM280" s="121">
        <f t="shared" si="247"/>
        <v>47352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1"/>
        <v>44303</v>
      </c>
      <c r="B281" s="103">
        <f t="shared" si="253"/>
        <v>1042.4602060599998</v>
      </c>
      <c r="C281" s="103">
        <f t="shared" si="270"/>
        <v>828.37048910999999</v>
      </c>
      <c r="D281" s="104">
        <f t="shared" si="262"/>
        <v>958.84400000000005</v>
      </c>
      <c r="E281" s="105">
        <f t="shared" si="239"/>
        <v>983.06299999999999</v>
      </c>
      <c r="F281" s="106">
        <f t="shared" si="240"/>
        <v>44249</v>
      </c>
      <c r="G281" s="107">
        <f t="shared" si="254"/>
        <v>2.525854049250964E-2</v>
      </c>
      <c r="H281" s="108">
        <f t="shared" si="271"/>
        <v>44306</v>
      </c>
      <c r="I281" s="108">
        <f t="shared" si="255"/>
        <v>44306</v>
      </c>
      <c r="J281" s="109">
        <f t="shared" si="263"/>
        <v>20</v>
      </c>
      <c r="K281" s="109">
        <f t="shared" si="246"/>
        <v>19</v>
      </c>
      <c r="L281" s="8">
        <f t="shared" si="264"/>
        <v>1.0239805900000001</v>
      </c>
      <c r="M281" s="110">
        <f t="shared" si="242"/>
        <v>1.02576709</v>
      </c>
      <c r="N281" s="110">
        <f t="shared" si="237"/>
        <v>1.2214391987910429</v>
      </c>
      <c r="O281" s="103">
        <f t="shared" si="241"/>
        <v>1.2507300299999999</v>
      </c>
      <c r="P281" s="103">
        <f t="shared" si="256"/>
        <v>1036.0678466899999</v>
      </c>
      <c r="Q281" s="11">
        <f t="shared" si="274"/>
        <v>0</v>
      </c>
      <c r="R281" s="30">
        <f t="shared" si="265"/>
        <v>0</v>
      </c>
      <c r="S281" s="103">
        <f t="shared" si="257"/>
        <v>0</v>
      </c>
      <c r="T281" s="113">
        <f t="shared" si="266"/>
        <v>8.5000000000000006E-2</v>
      </c>
      <c r="U281" s="111">
        <f t="shared" si="238"/>
        <v>19</v>
      </c>
      <c r="V281" s="111">
        <v>252</v>
      </c>
      <c r="W281" s="110">
        <f t="shared" si="258"/>
        <v>1.0061698269999999</v>
      </c>
      <c r="X281" s="103">
        <f t="shared" si="259"/>
        <v>6.3923593700000003</v>
      </c>
      <c r="Y281" s="103">
        <f t="shared" si="260"/>
        <v>0</v>
      </c>
      <c r="Z281" s="114" t="str">
        <f t="shared" si="272"/>
        <v>A+J=</v>
      </c>
      <c r="AA281" s="108">
        <f t="shared" si="273"/>
        <v>44306</v>
      </c>
      <c r="AB281" s="4"/>
      <c r="AD281" s="129">
        <f>[3]Plan1!$A316</f>
        <v>46381</v>
      </c>
      <c r="AE281" s="130" t="str">
        <f>[3]Plan1!$C316</f>
        <v>Natal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1"/>
        <v>44304</v>
      </c>
      <c r="B282" s="103">
        <f t="shared" si="253"/>
        <v>1042.4602060599998</v>
      </c>
      <c r="C282" s="103">
        <f t="shared" si="270"/>
        <v>828.37048910999999</v>
      </c>
      <c r="D282" s="104">
        <f t="shared" si="262"/>
        <v>958.84400000000005</v>
      </c>
      <c r="E282" s="105">
        <f t="shared" si="239"/>
        <v>983.06299999999999</v>
      </c>
      <c r="F282" s="106">
        <f t="shared" si="240"/>
        <v>44249</v>
      </c>
      <c r="G282" s="107">
        <f t="shared" si="254"/>
        <v>2.525854049250964E-2</v>
      </c>
      <c r="H282" s="108">
        <f t="shared" si="271"/>
        <v>44306</v>
      </c>
      <c r="I282" s="108">
        <f t="shared" si="255"/>
        <v>44306</v>
      </c>
      <c r="J282" s="109">
        <f t="shared" si="263"/>
        <v>20</v>
      </c>
      <c r="K282" s="109">
        <f t="shared" si="246"/>
        <v>19</v>
      </c>
      <c r="L282" s="8">
        <f t="shared" si="264"/>
        <v>1.0239805900000001</v>
      </c>
      <c r="M282" s="110">
        <f t="shared" si="242"/>
        <v>1.02576709</v>
      </c>
      <c r="N282" s="110">
        <f t="shared" si="237"/>
        <v>1.2214391987910429</v>
      </c>
      <c r="O282" s="103">
        <f t="shared" si="241"/>
        <v>1.2507300299999999</v>
      </c>
      <c r="P282" s="103">
        <f t="shared" si="256"/>
        <v>1036.0678466899999</v>
      </c>
      <c r="Q282" s="11">
        <f t="shared" si="274"/>
        <v>0</v>
      </c>
      <c r="R282" s="30">
        <f t="shared" si="265"/>
        <v>0</v>
      </c>
      <c r="S282" s="103">
        <f t="shared" si="257"/>
        <v>0</v>
      </c>
      <c r="T282" s="113">
        <f t="shared" si="266"/>
        <v>8.5000000000000006E-2</v>
      </c>
      <c r="U282" s="111">
        <f t="shared" si="238"/>
        <v>19</v>
      </c>
      <c r="V282" s="111">
        <v>252</v>
      </c>
      <c r="W282" s="110">
        <f t="shared" si="258"/>
        <v>1.0061698269999999</v>
      </c>
      <c r="X282" s="103">
        <f t="shared" si="259"/>
        <v>6.3923593700000003</v>
      </c>
      <c r="Y282" s="103">
        <f t="shared" si="260"/>
        <v>0</v>
      </c>
      <c r="Z282" s="114" t="str">
        <f t="shared" si="272"/>
        <v>A+J=</v>
      </c>
      <c r="AA282" s="108">
        <f t="shared" si="273"/>
        <v>44306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1"/>
        <v>44305</v>
      </c>
      <c r="B283" s="103">
        <f t="shared" si="253"/>
        <v>1042.4602060599998</v>
      </c>
      <c r="C283" s="103">
        <f t="shared" si="270"/>
        <v>828.37048910999999</v>
      </c>
      <c r="D283" s="104">
        <f t="shared" si="262"/>
        <v>958.84400000000005</v>
      </c>
      <c r="E283" s="105">
        <f t="shared" si="239"/>
        <v>983.06299999999999</v>
      </c>
      <c r="F283" s="106">
        <f t="shared" si="240"/>
        <v>44249</v>
      </c>
      <c r="G283" s="107">
        <f t="shared" si="254"/>
        <v>2.525854049250964E-2</v>
      </c>
      <c r="H283" s="108">
        <f t="shared" si="271"/>
        <v>44306</v>
      </c>
      <c r="I283" s="108">
        <f t="shared" si="255"/>
        <v>44306</v>
      </c>
      <c r="J283" s="109">
        <f t="shared" si="263"/>
        <v>20</v>
      </c>
      <c r="K283" s="109">
        <f t="shared" si="246"/>
        <v>19</v>
      </c>
      <c r="L283" s="8">
        <f t="shared" si="264"/>
        <v>1.0239805900000001</v>
      </c>
      <c r="M283" s="110">
        <f t="shared" si="242"/>
        <v>1.02576709</v>
      </c>
      <c r="N283" s="110">
        <f t="shared" si="237"/>
        <v>1.2214391987910429</v>
      </c>
      <c r="O283" s="103">
        <f t="shared" si="241"/>
        <v>1.2507300299999999</v>
      </c>
      <c r="P283" s="103">
        <f t="shared" si="256"/>
        <v>1036.0678466899999</v>
      </c>
      <c r="Q283" s="11">
        <f t="shared" si="274"/>
        <v>0</v>
      </c>
      <c r="R283" s="30">
        <f t="shared" si="265"/>
        <v>0</v>
      </c>
      <c r="S283" s="103">
        <f t="shared" si="257"/>
        <v>0</v>
      </c>
      <c r="T283" s="113">
        <f t="shared" si="266"/>
        <v>8.5000000000000006E-2</v>
      </c>
      <c r="U283" s="111">
        <f t="shared" si="238"/>
        <v>19</v>
      </c>
      <c r="V283" s="111">
        <v>252</v>
      </c>
      <c r="W283" s="110">
        <f t="shared" si="258"/>
        <v>1.0061698269999999</v>
      </c>
      <c r="X283" s="103">
        <f t="shared" si="259"/>
        <v>6.3923593700000003</v>
      </c>
      <c r="Y283" s="103">
        <f t="shared" si="260"/>
        <v>0</v>
      </c>
      <c r="Z283" s="114" t="str">
        <f t="shared" si="272"/>
        <v>A+J=</v>
      </c>
      <c r="AA283" s="108">
        <f t="shared" si="273"/>
        <v>44306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1"/>
        <v>44306</v>
      </c>
      <c r="B284" s="103">
        <f t="shared" si="253"/>
        <v>1044.0991646300001</v>
      </c>
      <c r="C284" s="103">
        <f t="shared" si="270"/>
        <v>828.37048910999999</v>
      </c>
      <c r="D284" s="104">
        <f t="shared" si="262"/>
        <v>958.84400000000005</v>
      </c>
      <c r="E284" s="105">
        <f t="shared" si="239"/>
        <v>983.06299999999999</v>
      </c>
      <c r="F284" s="106">
        <f t="shared" si="240"/>
        <v>44249</v>
      </c>
      <c r="G284" s="107">
        <f t="shared" si="254"/>
        <v>2.525854049250964E-2</v>
      </c>
      <c r="H284" s="108">
        <f t="shared" si="271"/>
        <v>44336</v>
      </c>
      <c r="I284" s="108">
        <f t="shared" si="255"/>
        <v>44306</v>
      </c>
      <c r="J284" s="109">
        <f t="shared" si="263"/>
        <v>20</v>
      </c>
      <c r="K284" s="109">
        <f t="shared" si="246"/>
        <v>20</v>
      </c>
      <c r="L284" s="8">
        <f t="shared" si="264"/>
        <v>1.0252585400000001</v>
      </c>
      <c r="M284" s="110">
        <f t="shared" si="242"/>
        <v>1.02576709</v>
      </c>
      <c r="N284" s="110">
        <f t="shared" si="237"/>
        <v>1.2214391987910429</v>
      </c>
      <c r="O284" s="103">
        <f t="shared" si="241"/>
        <v>1.2522909600000001</v>
      </c>
      <c r="P284" s="103">
        <f t="shared" si="256"/>
        <v>1037.3608750400001</v>
      </c>
      <c r="Q284" s="11">
        <f t="shared" si="274"/>
        <v>9</v>
      </c>
      <c r="R284" s="30">
        <f t="shared" si="265"/>
        <v>3.0343456281582106E-2</v>
      </c>
      <c r="S284" s="103">
        <f t="shared" si="257"/>
        <v>31.477114360000002</v>
      </c>
      <c r="T284" s="113">
        <f t="shared" si="266"/>
        <v>8.5000000000000006E-2</v>
      </c>
      <c r="U284" s="111">
        <f t="shared" si="238"/>
        <v>20</v>
      </c>
      <c r="V284" s="111">
        <v>252</v>
      </c>
      <c r="W284" s="110">
        <f t="shared" si="258"/>
        <v>1.006495608</v>
      </c>
      <c r="X284" s="103">
        <f t="shared" si="259"/>
        <v>6.7382895899999999</v>
      </c>
      <c r="Y284" s="103">
        <f t="shared" si="260"/>
        <v>38.215403950000002</v>
      </c>
      <c r="Z284" s="114" t="str">
        <f t="shared" si="272"/>
        <v>A+J=</v>
      </c>
      <c r="AA284" s="108">
        <f t="shared" si="273"/>
        <v>44306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1"/>
        <v>44307</v>
      </c>
      <c r="B285" s="103">
        <f t="shared" si="253"/>
        <v>1007.59798341</v>
      </c>
      <c r="C285" s="103">
        <f t="shared" si="270"/>
        <v>803.23486538999998</v>
      </c>
      <c r="D285" s="104">
        <f t="shared" si="262"/>
        <v>983.06299999999999</v>
      </c>
      <c r="E285" s="105">
        <f t="shared" si="239"/>
        <v>1011.948</v>
      </c>
      <c r="F285" s="106">
        <f t="shared" si="240"/>
        <v>44275</v>
      </c>
      <c r="G285" s="107">
        <f t="shared" si="254"/>
        <v>2.9382654010984055E-2</v>
      </c>
      <c r="H285" s="108">
        <f t="shared" si="271"/>
        <v>44336</v>
      </c>
      <c r="I285" s="108">
        <f t="shared" si="255"/>
        <v>44336</v>
      </c>
      <c r="J285" s="109">
        <f t="shared" si="263"/>
        <v>21</v>
      </c>
      <c r="K285" s="109">
        <f t="shared" si="246"/>
        <v>1</v>
      </c>
      <c r="L285" s="8">
        <f t="shared" si="264"/>
        <v>1.00137996</v>
      </c>
      <c r="M285" s="110">
        <f t="shared" si="242"/>
        <v>1.0252585400000001</v>
      </c>
      <c r="N285" s="110">
        <f t="shared" si="237"/>
        <v>1.2522909696512745</v>
      </c>
      <c r="O285" s="103">
        <f t="shared" si="241"/>
        <v>1.25401908</v>
      </c>
      <c r="P285" s="103">
        <f t="shared" si="256"/>
        <v>1007.27184692</v>
      </c>
      <c r="Q285" s="11">
        <f t="shared" si="274"/>
        <v>0</v>
      </c>
      <c r="R285" s="30">
        <f t="shared" si="265"/>
        <v>0</v>
      </c>
      <c r="S285" s="103">
        <f t="shared" si="257"/>
        <v>0</v>
      </c>
      <c r="T285" s="113">
        <f t="shared" si="266"/>
        <v>8.5000000000000006E-2</v>
      </c>
      <c r="U285" s="111">
        <f t="shared" si="238"/>
        <v>1</v>
      </c>
      <c r="V285" s="111">
        <v>252</v>
      </c>
      <c r="W285" s="110">
        <f t="shared" si="258"/>
        <v>1.0003237819999999</v>
      </c>
      <c r="X285" s="103">
        <f t="shared" si="259"/>
        <v>0.32613649</v>
      </c>
      <c r="Y285" s="103">
        <f t="shared" si="260"/>
        <v>0</v>
      </c>
      <c r="Z285" s="114" t="str">
        <f t="shared" si="272"/>
        <v>A+J=</v>
      </c>
      <c r="AA285" s="108">
        <f t="shared" si="273"/>
        <v>44336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1"/>
        <v>44308</v>
      </c>
      <c r="B286" s="103">
        <f t="shared" si="253"/>
        <v>1007.59798341</v>
      </c>
      <c r="C286" s="103">
        <f t="shared" si="270"/>
        <v>803.23486538999998</v>
      </c>
      <c r="D286" s="104">
        <f t="shared" si="262"/>
        <v>983.06299999999999</v>
      </c>
      <c r="E286" s="105">
        <f t="shared" si="239"/>
        <v>1011.948</v>
      </c>
      <c r="F286" s="106">
        <f t="shared" si="240"/>
        <v>44275</v>
      </c>
      <c r="G286" s="107">
        <f t="shared" si="254"/>
        <v>2.9382654010984055E-2</v>
      </c>
      <c r="H286" s="108">
        <f t="shared" si="271"/>
        <v>44336</v>
      </c>
      <c r="I286" s="108">
        <f t="shared" si="255"/>
        <v>44336</v>
      </c>
      <c r="J286" s="109">
        <f t="shared" si="263"/>
        <v>21</v>
      </c>
      <c r="K286" s="109">
        <f t="shared" si="246"/>
        <v>1</v>
      </c>
      <c r="L286" s="8">
        <f t="shared" si="264"/>
        <v>1.00137996</v>
      </c>
      <c r="M286" s="110">
        <f t="shared" si="242"/>
        <v>1.0252585400000001</v>
      </c>
      <c r="N286" s="110">
        <f t="shared" si="237"/>
        <v>1.2522909696512745</v>
      </c>
      <c r="O286" s="103">
        <f t="shared" si="241"/>
        <v>1.25401908</v>
      </c>
      <c r="P286" s="103">
        <f t="shared" si="256"/>
        <v>1007.27184692</v>
      </c>
      <c r="Q286" s="11">
        <f t="shared" si="274"/>
        <v>0</v>
      </c>
      <c r="R286" s="30">
        <f t="shared" si="265"/>
        <v>0</v>
      </c>
      <c r="S286" s="103">
        <f t="shared" si="257"/>
        <v>0</v>
      </c>
      <c r="T286" s="113">
        <f t="shared" si="266"/>
        <v>8.5000000000000006E-2</v>
      </c>
      <c r="U286" s="111">
        <f t="shared" si="238"/>
        <v>1</v>
      </c>
      <c r="V286" s="111">
        <v>252</v>
      </c>
      <c r="W286" s="110">
        <f t="shared" si="258"/>
        <v>1.0003237819999999</v>
      </c>
      <c r="X286" s="103">
        <f t="shared" si="259"/>
        <v>0.32613649</v>
      </c>
      <c r="Y286" s="103">
        <f t="shared" si="260"/>
        <v>0</v>
      </c>
      <c r="Z286" s="114" t="str">
        <f t="shared" si="272"/>
        <v>A+J=</v>
      </c>
      <c r="AA286" s="108">
        <f t="shared" si="273"/>
        <v>44336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1"/>
        <v>44309</v>
      </c>
      <c r="B287" s="103">
        <f t="shared" si="253"/>
        <v>1009.31512486</v>
      </c>
      <c r="C287" s="103">
        <f t="shared" si="270"/>
        <v>803.23486538999998</v>
      </c>
      <c r="D287" s="104">
        <f t="shared" si="262"/>
        <v>983.06299999999999</v>
      </c>
      <c r="E287" s="105">
        <f t="shared" si="239"/>
        <v>1011.948</v>
      </c>
      <c r="F287" s="106">
        <f t="shared" si="240"/>
        <v>44275</v>
      </c>
      <c r="G287" s="107">
        <f t="shared" si="254"/>
        <v>2.9382654010984055E-2</v>
      </c>
      <c r="H287" s="108">
        <f t="shared" si="271"/>
        <v>44336</v>
      </c>
      <c r="I287" s="108">
        <f t="shared" si="255"/>
        <v>44336</v>
      </c>
      <c r="J287" s="109">
        <f t="shared" si="263"/>
        <v>21</v>
      </c>
      <c r="K287" s="109">
        <f t="shared" si="246"/>
        <v>2</v>
      </c>
      <c r="L287" s="8">
        <f t="shared" si="264"/>
        <v>1.0027618300000001</v>
      </c>
      <c r="M287" s="110">
        <f t="shared" si="242"/>
        <v>1.0252585400000001</v>
      </c>
      <c r="N287" s="110">
        <f t="shared" ref="N287:N350" si="275">IF(I287&gt;I286,N286*M287,N286)</f>
        <v>1.2522909696512745</v>
      </c>
      <c r="O287" s="103">
        <f t="shared" si="241"/>
        <v>1.25574958</v>
      </c>
      <c r="P287" s="103">
        <f t="shared" si="256"/>
        <v>1008.66184485</v>
      </c>
      <c r="Q287" s="11">
        <f t="shared" si="274"/>
        <v>0</v>
      </c>
      <c r="R287" s="30">
        <f t="shared" si="265"/>
        <v>0</v>
      </c>
      <c r="S287" s="103">
        <f t="shared" si="257"/>
        <v>0</v>
      </c>
      <c r="T287" s="113">
        <f t="shared" si="266"/>
        <v>8.5000000000000006E-2</v>
      </c>
      <c r="U287" s="111">
        <f t="shared" si="238"/>
        <v>2</v>
      </c>
      <c r="V287" s="111">
        <v>252</v>
      </c>
      <c r="W287" s="110">
        <f t="shared" si="258"/>
        <v>1.00064767</v>
      </c>
      <c r="X287" s="103">
        <f t="shared" si="259"/>
        <v>0.65328001000000002</v>
      </c>
      <c r="Y287" s="103">
        <f t="shared" si="260"/>
        <v>0</v>
      </c>
      <c r="Z287" s="114" t="str">
        <f t="shared" si="272"/>
        <v>A+J=</v>
      </c>
      <c r="AA287" s="108">
        <f t="shared" si="273"/>
        <v>44336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1"/>
        <v>44310</v>
      </c>
      <c r="B288" s="103">
        <f t="shared" si="253"/>
        <v>1011.03518533</v>
      </c>
      <c r="C288" s="103">
        <f t="shared" si="270"/>
        <v>803.23486538999998</v>
      </c>
      <c r="D288" s="104">
        <f t="shared" si="262"/>
        <v>983.06299999999999</v>
      </c>
      <c r="E288" s="105">
        <f t="shared" si="239"/>
        <v>1011.948</v>
      </c>
      <c r="F288" s="106">
        <f t="shared" si="240"/>
        <v>44275</v>
      </c>
      <c r="G288" s="107">
        <f t="shared" si="254"/>
        <v>2.9382654010984055E-2</v>
      </c>
      <c r="H288" s="108">
        <f t="shared" si="271"/>
        <v>44336</v>
      </c>
      <c r="I288" s="108">
        <f t="shared" si="255"/>
        <v>44336</v>
      </c>
      <c r="J288" s="109">
        <f t="shared" si="263"/>
        <v>21</v>
      </c>
      <c r="K288" s="109">
        <f t="shared" si="246"/>
        <v>3</v>
      </c>
      <c r="L288" s="8">
        <f t="shared" si="264"/>
        <v>1.0041456</v>
      </c>
      <c r="M288" s="110">
        <f t="shared" si="242"/>
        <v>1.0252585400000001</v>
      </c>
      <c r="N288" s="110">
        <f t="shared" si="275"/>
        <v>1.2522909696512745</v>
      </c>
      <c r="O288" s="103">
        <f t="shared" si="241"/>
        <v>1.2574824600000001</v>
      </c>
      <c r="P288" s="103">
        <f t="shared" si="256"/>
        <v>1010.05375448</v>
      </c>
      <c r="Q288" s="11">
        <f t="shared" si="274"/>
        <v>0</v>
      </c>
      <c r="R288" s="30">
        <f t="shared" si="265"/>
        <v>0</v>
      </c>
      <c r="S288" s="103">
        <f t="shared" si="257"/>
        <v>0</v>
      </c>
      <c r="T288" s="113">
        <f t="shared" si="266"/>
        <v>8.5000000000000006E-2</v>
      </c>
      <c r="U288" s="111">
        <f t="shared" si="238"/>
        <v>3</v>
      </c>
      <c r="V288" s="111">
        <v>252</v>
      </c>
      <c r="W288" s="110">
        <f t="shared" si="258"/>
        <v>1.000971662</v>
      </c>
      <c r="X288" s="103">
        <f t="shared" si="259"/>
        <v>0.98143084999999997</v>
      </c>
      <c r="Y288" s="103">
        <f t="shared" si="260"/>
        <v>0</v>
      </c>
      <c r="Z288" s="114" t="str">
        <f t="shared" si="272"/>
        <v>A+J=</v>
      </c>
      <c r="AA288" s="108">
        <f t="shared" si="273"/>
        <v>44336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1"/>
        <v>44311</v>
      </c>
      <c r="B289" s="103">
        <f t="shared" si="253"/>
        <v>1011.03518533</v>
      </c>
      <c r="C289" s="103">
        <f t="shared" si="270"/>
        <v>803.23486538999998</v>
      </c>
      <c r="D289" s="104">
        <f t="shared" si="262"/>
        <v>983.06299999999999</v>
      </c>
      <c r="E289" s="105">
        <f t="shared" si="239"/>
        <v>1011.948</v>
      </c>
      <c r="F289" s="106">
        <f t="shared" si="240"/>
        <v>44275</v>
      </c>
      <c r="G289" s="107">
        <f t="shared" si="254"/>
        <v>2.9382654010984055E-2</v>
      </c>
      <c r="H289" s="108">
        <f t="shared" si="271"/>
        <v>44336</v>
      </c>
      <c r="I289" s="108">
        <f t="shared" si="255"/>
        <v>44336</v>
      </c>
      <c r="J289" s="109">
        <f t="shared" si="263"/>
        <v>21</v>
      </c>
      <c r="K289" s="109">
        <f t="shared" si="246"/>
        <v>3</v>
      </c>
      <c r="L289" s="8">
        <f t="shared" si="264"/>
        <v>1.0041456</v>
      </c>
      <c r="M289" s="110">
        <f t="shared" si="242"/>
        <v>1.0252585400000001</v>
      </c>
      <c r="N289" s="110">
        <f t="shared" si="275"/>
        <v>1.2522909696512745</v>
      </c>
      <c r="O289" s="103">
        <f t="shared" si="241"/>
        <v>1.2574824600000001</v>
      </c>
      <c r="P289" s="103">
        <f t="shared" si="256"/>
        <v>1010.05375448</v>
      </c>
      <c r="Q289" s="11">
        <f t="shared" si="274"/>
        <v>0</v>
      </c>
      <c r="R289" s="30">
        <f t="shared" si="265"/>
        <v>0</v>
      </c>
      <c r="S289" s="103">
        <f t="shared" si="257"/>
        <v>0</v>
      </c>
      <c r="T289" s="113">
        <f t="shared" si="266"/>
        <v>8.5000000000000006E-2</v>
      </c>
      <c r="U289" s="111">
        <f t="shared" si="238"/>
        <v>3</v>
      </c>
      <c r="V289" s="111">
        <v>252</v>
      </c>
      <c r="W289" s="110">
        <f t="shared" si="258"/>
        <v>1.000971662</v>
      </c>
      <c r="X289" s="103">
        <f t="shared" si="259"/>
        <v>0.98143084999999997</v>
      </c>
      <c r="Y289" s="103">
        <f t="shared" si="260"/>
        <v>0</v>
      </c>
      <c r="Z289" s="114" t="str">
        <f t="shared" si="272"/>
        <v>A+J=</v>
      </c>
      <c r="AA289" s="108">
        <f t="shared" si="273"/>
        <v>44336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1"/>
        <v>44312</v>
      </c>
      <c r="B290" s="103">
        <f t="shared" si="253"/>
        <v>1011.03518533</v>
      </c>
      <c r="C290" s="103">
        <f t="shared" si="270"/>
        <v>803.23486538999998</v>
      </c>
      <c r="D290" s="104">
        <f t="shared" si="262"/>
        <v>983.06299999999999</v>
      </c>
      <c r="E290" s="105">
        <f t="shared" si="239"/>
        <v>1011.948</v>
      </c>
      <c r="F290" s="106">
        <f t="shared" si="240"/>
        <v>44275</v>
      </c>
      <c r="G290" s="107">
        <f t="shared" si="254"/>
        <v>2.9382654010984055E-2</v>
      </c>
      <c r="H290" s="108">
        <f t="shared" si="271"/>
        <v>44336</v>
      </c>
      <c r="I290" s="108">
        <f t="shared" si="255"/>
        <v>44336</v>
      </c>
      <c r="J290" s="109">
        <f t="shared" si="263"/>
        <v>21</v>
      </c>
      <c r="K290" s="109">
        <f t="shared" si="246"/>
        <v>3</v>
      </c>
      <c r="L290" s="8">
        <f t="shared" si="264"/>
        <v>1.0041456</v>
      </c>
      <c r="M290" s="110">
        <f t="shared" si="242"/>
        <v>1.0252585400000001</v>
      </c>
      <c r="N290" s="110">
        <f t="shared" si="275"/>
        <v>1.2522909696512745</v>
      </c>
      <c r="O290" s="103">
        <f t="shared" si="241"/>
        <v>1.2574824600000001</v>
      </c>
      <c r="P290" s="103">
        <f t="shared" si="256"/>
        <v>1010.05375448</v>
      </c>
      <c r="Q290" s="11">
        <f t="shared" si="274"/>
        <v>0</v>
      </c>
      <c r="R290" s="30">
        <f t="shared" si="265"/>
        <v>0</v>
      </c>
      <c r="S290" s="103">
        <f t="shared" si="257"/>
        <v>0</v>
      </c>
      <c r="T290" s="113">
        <f t="shared" si="266"/>
        <v>8.5000000000000006E-2</v>
      </c>
      <c r="U290" s="111">
        <f t="shared" si="238"/>
        <v>3</v>
      </c>
      <c r="V290" s="111">
        <v>252</v>
      </c>
      <c r="W290" s="110">
        <f t="shared" si="258"/>
        <v>1.000971662</v>
      </c>
      <c r="X290" s="103">
        <f t="shared" si="259"/>
        <v>0.98143084999999997</v>
      </c>
      <c r="Y290" s="103">
        <f t="shared" si="260"/>
        <v>0</v>
      </c>
      <c r="Z290" s="114" t="str">
        <f t="shared" si="272"/>
        <v>A+J=</v>
      </c>
      <c r="AA290" s="108">
        <f t="shared" si="273"/>
        <v>44336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1"/>
        <v>44313</v>
      </c>
      <c r="B291" s="103">
        <f t="shared" si="253"/>
        <v>1012.75819224</v>
      </c>
      <c r="C291" s="103">
        <f t="shared" si="270"/>
        <v>803.23486538999998</v>
      </c>
      <c r="D291" s="104">
        <f t="shared" si="262"/>
        <v>983.06299999999999</v>
      </c>
      <c r="E291" s="105">
        <f t="shared" si="239"/>
        <v>1011.948</v>
      </c>
      <c r="F291" s="106">
        <f t="shared" si="240"/>
        <v>44275</v>
      </c>
      <c r="G291" s="107">
        <f t="shared" si="254"/>
        <v>2.9382654010984055E-2</v>
      </c>
      <c r="H291" s="108">
        <f t="shared" si="271"/>
        <v>44336</v>
      </c>
      <c r="I291" s="108">
        <f t="shared" si="255"/>
        <v>44336</v>
      </c>
      <c r="J291" s="109">
        <f t="shared" si="263"/>
        <v>21</v>
      </c>
      <c r="K291" s="109">
        <f t="shared" si="246"/>
        <v>4</v>
      </c>
      <c r="L291" s="8">
        <f t="shared" si="264"/>
        <v>1.00553129</v>
      </c>
      <c r="M291" s="110">
        <f t="shared" si="242"/>
        <v>1.0252585400000001</v>
      </c>
      <c r="N291" s="110">
        <f t="shared" si="275"/>
        <v>1.2522909696512745</v>
      </c>
      <c r="O291" s="103">
        <f t="shared" si="241"/>
        <v>1.2592177499999999</v>
      </c>
      <c r="P291" s="103">
        <f t="shared" si="256"/>
        <v>1011.44759991</v>
      </c>
      <c r="Q291" s="11">
        <f t="shared" si="274"/>
        <v>0</v>
      </c>
      <c r="R291" s="30">
        <f t="shared" si="265"/>
        <v>0</v>
      </c>
      <c r="S291" s="103">
        <f t="shared" si="257"/>
        <v>0</v>
      </c>
      <c r="T291" s="113">
        <f t="shared" si="266"/>
        <v>8.5000000000000006E-2</v>
      </c>
      <c r="U291" s="111">
        <f t="shared" si="238"/>
        <v>4</v>
      </c>
      <c r="V291" s="111">
        <v>252</v>
      </c>
      <c r="W291" s="110">
        <f t="shared" si="258"/>
        <v>1.001295759</v>
      </c>
      <c r="X291" s="103">
        <f t="shared" si="259"/>
        <v>1.31059233</v>
      </c>
      <c r="Y291" s="103">
        <f t="shared" si="260"/>
        <v>0</v>
      </c>
      <c r="Z291" s="114" t="str">
        <f t="shared" si="272"/>
        <v>A+J=</v>
      </c>
      <c r="AA291" s="108">
        <f t="shared" si="273"/>
        <v>44336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1"/>
        <v>44314</v>
      </c>
      <c r="B292" s="103">
        <f t="shared" si="253"/>
        <v>1014.48412377</v>
      </c>
      <c r="C292" s="103">
        <f t="shared" si="270"/>
        <v>803.23486538999998</v>
      </c>
      <c r="D292" s="104">
        <f t="shared" si="262"/>
        <v>983.06299999999999</v>
      </c>
      <c r="E292" s="105">
        <f t="shared" si="239"/>
        <v>1011.948</v>
      </c>
      <c r="F292" s="106">
        <f t="shared" si="240"/>
        <v>44275</v>
      </c>
      <c r="G292" s="107">
        <f t="shared" si="254"/>
        <v>2.9382654010984055E-2</v>
      </c>
      <c r="H292" s="108">
        <f t="shared" si="271"/>
        <v>44336</v>
      </c>
      <c r="I292" s="108">
        <f t="shared" si="255"/>
        <v>44336</v>
      </c>
      <c r="J292" s="109">
        <f t="shared" si="263"/>
        <v>21</v>
      </c>
      <c r="K292" s="109">
        <f t="shared" si="246"/>
        <v>5</v>
      </c>
      <c r="L292" s="8">
        <f t="shared" si="264"/>
        <v>1.00691888</v>
      </c>
      <c r="M292" s="110">
        <f t="shared" si="242"/>
        <v>1.0252585400000001</v>
      </c>
      <c r="N292" s="110">
        <f t="shared" si="275"/>
        <v>1.2522909696512745</v>
      </c>
      <c r="O292" s="103">
        <f t="shared" si="241"/>
        <v>1.2609554199999999</v>
      </c>
      <c r="P292" s="103">
        <f t="shared" si="256"/>
        <v>1012.84335704</v>
      </c>
      <c r="Q292" s="11">
        <f t="shared" si="274"/>
        <v>0</v>
      </c>
      <c r="R292" s="30">
        <f t="shared" si="265"/>
        <v>0</v>
      </c>
      <c r="S292" s="103">
        <f t="shared" si="257"/>
        <v>0</v>
      </c>
      <c r="T292" s="113">
        <f t="shared" si="266"/>
        <v>8.5000000000000006E-2</v>
      </c>
      <c r="U292" s="111">
        <f t="shared" si="238"/>
        <v>5</v>
      </c>
      <c r="V292" s="111">
        <v>252</v>
      </c>
      <c r="W292" s="110">
        <f t="shared" si="258"/>
        <v>1.0016199610000001</v>
      </c>
      <c r="X292" s="103">
        <f t="shared" si="259"/>
        <v>1.64076673</v>
      </c>
      <c r="Y292" s="103">
        <f t="shared" si="260"/>
        <v>0</v>
      </c>
      <c r="Z292" s="114" t="str">
        <f t="shared" si="272"/>
        <v>A+J=</v>
      </c>
      <c r="AA292" s="108">
        <f t="shared" si="273"/>
        <v>44336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1"/>
        <v>44315</v>
      </c>
      <c r="B293" s="103">
        <f t="shared" si="253"/>
        <v>1016.21299833</v>
      </c>
      <c r="C293" s="103">
        <f t="shared" si="270"/>
        <v>803.23486538999998</v>
      </c>
      <c r="D293" s="104">
        <f t="shared" si="262"/>
        <v>983.06299999999999</v>
      </c>
      <c r="E293" s="105">
        <f t="shared" si="239"/>
        <v>1011.948</v>
      </c>
      <c r="F293" s="106">
        <f t="shared" si="240"/>
        <v>44275</v>
      </c>
      <c r="G293" s="107">
        <f t="shared" si="254"/>
        <v>2.9382654010984055E-2</v>
      </c>
      <c r="H293" s="108">
        <f t="shared" si="271"/>
        <v>44336</v>
      </c>
      <c r="I293" s="108">
        <f t="shared" si="255"/>
        <v>44336</v>
      </c>
      <c r="J293" s="109">
        <f t="shared" si="263"/>
        <v>21</v>
      </c>
      <c r="K293" s="109">
        <f t="shared" si="246"/>
        <v>6</v>
      </c>
      <c r="L293" s="8">
        <f t="shared" si="264"/>
        <v>1.0083083900000001</v>
      </c>
      <c r="M293" s="110">
        <f t="shared" si="242"/>
        <v>1.0252585400000001</v>
      </c>
      <c r="N293" s="110">
        <f t="shared" si="275"/>
        <v>1.2522909696512745</v>
      </c>
      <c r="O293" s="103">
        <f t="shared" si="241"/>
        <v>1.26269549</v>
      </c>
      <c r="P293" s="103">
        <f t="shared" si="256"/>
        <v>1014.2410419300001</v>
      </c>
      <c r="Q293" s="11">
        <f t="shared" si="274"/>
        <v>0</v>
      </c>
      <c r="R293" s="30">
        <f t="shared" si="265"/>
        <v>0</v>
      </c>
      <c r="S293" s="103">
        <f t="shared" si="257"/>
        <v>0</v>
      </c>
      <c r="T293" s="113">
        <f t="shared" si="266"/>
        <v>8.5000000000000006E-2</v>
      </c>
      <c r="U293" s="111">
        <f t="shared" ref="U293:U356" si="276">IF(Q292&gt;0,1,IF(K293=K292,U292,U292+1))</f>
        <v>6</v>
      </c>
      <c r="V293" s="111">
        <v>252</v>
      </c>
      <c r="W293" s="110">
        <f t="shared" si="258"/>
        <v>1.0019442679999999</v>
      </c>
      <c r="X293" s="103">
        <f t="shared" si="259"/>
        <v>1.9719564000000001</v>
      </c>
      <c r="Y293" s="103">
        <f t="shared" si="260"/>
        <v>0</v>
      </c>
      <c r="Z293" s="114" t="str">
        <f t="shared" si="272"/>
        <v>A+J=</v>
      </c>
      <c r="AA293" s="108">
        <f t="shared" si="273"/>
        <v>44336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1"/>
        <v>44316</v>
      </c>
      <c r="B294" s="103">
        <f t="shared" si="253"/>
        <v>1017.94481823</v>
      </c>
      <c r="C294" s="103">
        <f t="shared" si="270"/>
        <v>803.23486538999998</v>
      </c>
      <c r="D294" s="104">
        <f t="shared" si="262"/>
        <v>983.06299999999999</v>
      </c>
      <c r="E294" s="105">
        <f t="shared" si="239"/>
        <v>1011.948</v>
      </c>
      <c r="F294" s="106">
        <f t="shared" si="240"/>
        <v>44275</v>
      </c>
      <c r="G294" s="107">
        <f t="shared" si="254"/>
        <v>2.9382654010984055E-2</v>
      </c>
      <c r="H294" s="108">
        <f t="shared" si="271"/>
        <v>44336</v>
      </c>
      <c r="I294" s="108">
        <f t="shared" si="255"/>
        <v>44336</v>
      </c>
      <c r="J294" s="109">
        <f t="shared" si="263"/>
        <v>21</v>
      </c>
      <c r="K294" s="109">
        <f t="shared" si="246"/>
        <v>7</v>
      </c>
      <c r="L294" s="8">
        <f t="shared" si="264"/>
        <v>1.00969982</v>
      </c>
      <c r="M294" s="110">
        <f t="shared" si="242"/>
        <v>1.0252585400000001</v>
      </c>
      <c r="N294" s="110">
        <f t="shared" si="275"/>
        <v>1.2522909696512745</v>
      </c>
      <c r="O294" s="103">
        <f t="shared" si="241"/>
        <v>1.26443796</v>
      </c>
      <c r="P294" s="103">
        <f t="shared" si="256"/>
        <v>1015.6406545900001</v>
      </c>
      <c r="Q294" s="11">
        <f t="shared" si="274"/>
        <v>0</v>
      </c>
      <c r="R294" s="30">
        <f t="shared" si="265"/>
        <v>0</v>
      </c>
      <c r="S294" s="103">
        <f t="shared" si="257"/>
        <v>0</v>
      </c>
      <c r="T294" s="113">
        <f t="shared" si="266"/>
        <v>8.5000000000000006E-2</v>
      </c>
      <c r="U294" s="111">
        <f t="shared" si="276"/>
        <v>7</v>
      </c>
      <c r="V294" s="111">
        <v>252</v>
      </c>
      <c r="W294" s="110">
        <f t="shared" si="258"/>
        <v>1.00226868</v>
      </c>
      <c r="X294" s="103">
        <f t="shared" si="259"/>
        <v>2.3041636400000001</v>
      </c>
      <c r="Y294" s="103">
        <f t="shared" si="260"/>
        <v>0</v>
      </c>
      <c r="Z294" s="114" t="str">
        <f t="shared" si="272"/>
        <v>A+J=</v>
      </c>
      <c r="AA294" s="108">
        <f t="shared" si="273"/>
        <v>44336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1"/>
        <v>44317</v>
      </c>
      <c r="B295" s="103">
        <f t="shared" si="253"/>
        <v>1019.67959382</v>
      </c>
      <c r="C295" s="103">
        <f t="shared" si="270"/>
        <v>803.23486538999998</v>
      </c>
      <c r="D295" s="104">
        <f t="shared" si="262"/>
        <v>983.06299999999999</v>
      </c>
      <c r="E295" s="105">
        <f t="shared" si="239"/>
        <v>1011.948</v>
      </c>
      <c r="F295" s="106">
        <f t="shared" si="240"/>
        <v>44275</v>
      </c>
      <c r="G295" s="107">
        <f t="shared" si="254"/>
        <v>2.9382654010984055E-2</v>
      </c>
      <c r="H295" s="108">
        <f t="shared" si="271"/>
        <v>44336</v>
      </c>
      <c r="I295" s="108">
        <f t="shared" si="255"/>
        <v>44336</v>
      </c>
      <c r="J295" s="109">
        <f t="shared" si="263"/>
        <v>21</v>
      </c>
      <c r="K295" s="109">
        <f t="shared" si="246"/>
        <v>8</v>
      </c>
      <c r="L295" s="8">
        <f t="shared" si="264"/>
        <v>1.0110931700000001</v>
      </c>
      <c r="M295" s="110">
        <f t="shared" si="242"/>
        <v>1.0252585400000001</v>
      </c>
      <c r="N295" s="110">
        <f t="shared" si="275"/>
        <v>1.2522909696512745</v>
      </c>
      <c r="O295" s="103">
        <f t="shared" si="241"/>
        <v>1.2661828399999999</v>
      </c>
      <c r="P295" s="103">
        <f t="shared" si="256"/>
        <v>1017.04220304</v>
      </c>
      <c r="Q295" s="11">
        <f t="shared" si="274"/>
        <v>0</v>
      </c>
      <c r="R295" s="30">
        <f t="shared" si="265"/>
        <v>0</v>
      </c>
      <c r="S295" s="103">
        <f t="shared" si="257"/>
        <v>0</v>
      </c>
      <c r="T295" s="113">
        <f t="shared" si="266"/>
        <v>8.5000000000000006E-2</v>
      </c>
      <c r="U295" s="111">
        <f t="shared" si="276"/>
        <v>8</v>
      </c>
      <c r="V295" s="111">
        <v>252</v>
      </c>
      <c r="W295" s="110">
        <f t="shared" si="258"/>
        <v>1.0025931969999999</v>
      </c>
      <c r="X295" s="103">
        <f t="shared" si="259"/>
        <v>2.63739078</v>
      </c>
      <c r="Y295" s="103">
        <f t="shared" si="260"/>
        <v>0</v>
      </c>
      <c r="Z295" s="114" t="str">
        <f t="shared" si="272"/>
        <v>A+J=</v>
      </c>
      <c r="AA295" s="108">
        <f t="shared" si="273"/>
        <v>44336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1"/>
        <v>44318</v>
      </c>
      <c r="B296" s="103">
        <f t="shared" si="253"/>
        <v>1019.67959382</v>
      </c>
      <c r="C296" s="103">
        <f t="shared" si="270"/>
        <v>803.23486538999998</v>
      </c>
      <c r="D296" s="104">
        <f t="shared" si="262"/>
        <v>983.06299999999999</v>
      </c>
      <c r="E296" s="105">
        <f t="shared" ref="E296:E359" si="277">IF($K296=1,VLOOKUP($A295,$AO$10:$AS$165,4),E295)</f>
        <v>1011.948</v>
      </c>
      <c r="F296" s="106">
        <f t="shared" ref="F296:F359" si="278">IF($K296=1,VLOOKUP($A295,$AO$10:$AS$165,5),F295)</f>
        <v>44275</v>
      </c>
      <c r="G296" s="107">
        <f t="shared" si="254"/>
        <v>2.9382654010984055E-2</v>
      </c>
      <c r="H296" s="108">
        <f t="shared" si="271"/>
        <v>44336</v>
      </c>
      <c r="I296" s="108">
        <f t="shared" si="255"/>
        <v>44336</v>
      </c>
      <c r="J296" s="109">
        <f t="shared" si="263"/>
        <v>21</v>
      </c>
      <c r="K296" s="109">
        <f t="shared" si="246"/>
        <v>8</v>
      </c>
      <c r="L296" s="8">
        <f t="shared" si="264"/>
        <v>1.0110931700000001</v>
      </c>
      <c r="M296" s="110">
        <f t="shared" si="242"/>
        <v>1.0252585400000001</v>
      </c>
      <c r="N296" s="110">
        <f t="shared" si="275"/>
        <v>1.2522909696512745</v>
      </c>
      <c r="O296" s="103">
        <f t="shared" si="241"/>
        <v>1.2661828399999999</v>
      </c>
      <c r="P296" s="103">
        <f t="shared" si="256"/>
        <v>1017.04220304</v>
      </c>
      <c r="Q296" s="11">
        <f t="shared" si="274"/>
        <v>0</v>
      </c>
      <c r="R296" s="30">
        <f t="shared" si="265"/>
        <v>0</v>
      </c>
      <c r="S296" s="103">
        <f t="shared" si="257"/>
        <v>0</v>
      </c>
      <c r="T296" s="113">
        <f t="shared" si="266"/>
        <v>8.5000000000000006E-2</v>
      </c>
      <c r="U296" s="111">
        <f t="shared" si="276"/>
        <v>8</v>
      </c>
      <c r="V296" s="111">
        <v>252</v>
      </c>
      <c r="W296" s="110">
        <f t="shared" si="258"/>
        <v>1.0025931969999999</v>
      </c>
      <c r="X296" s="103">
        <f t="shared" si="259"/>
        <v>2.63739078</v>
      </c>
      <c r="Y296" s="103">
        <f t="shared" si="260"/>
        <v>0</v>
      </c>
      <c r="Z296" s="114" t="str">
        <f t="shared" si="272"/>
        <v>A+J=</v>
      </c>
      <c r="AA296" s="108">
        <f t="shared" si="273"/>
        <v>44336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1"/>
        <v>44319</v>
      </c>
      <c r="B297" s="103">
        <f t="shared" si="253"/>
        <v>1019.67959382</v>
      </c>
      <c r="C297" s="103">
        <f t="shared" si="270"/>
        <v>803.23486538999998</v>
      </c>
      <c r="D297" s="104">
        <f t="shared" si="262"/>
        <v>983.06299999999999</v>
      </c>
      <c r="E297" s="105">
        <f t="shared" si="277"/>
        <v>1011.948</v>
      </c>
      <c r="F297" s="106">
        <f t="shared" si="278"/>
        <v>44275</v>
      </c>
      <c r="G297" s="107">
        <f t="shared" si="254"/>
        <v>2.9382654010984055E-2</v>
      </c>
      <c r="H297" s="108">
        <f t="shared" si="271"/>
        <v>44336</v>
      </c>
      <c r="I297" s="108">
        <f t="shared" si="255"/>
        <v>44336</v>
      </c>
      <c r="J297" s="109">
        <f t="shared" si="263"/>
        <v>21</v>
      </c>
      <c r="K297" s="109">
        <f t="shared" si="246"/>
        <v>8</v>
      </c>
      <c r="L297" s="8">
        <f t="shared" si="264"/>
        <v>1.0110931700000001</v>
      </c>
      <c r="M297" s="110">
        <f t="shared" si="242"/>
        <v>1.0252585400000001</v>
      </c>
      <c r="N297" s="110">
        <f t="shared" si="275"/>
        <v>1.2522909696512745</v>
      </c>
      <c r="O297" s="103">
        <f t="shared" ref="O297:O360" si="279">TRUNC(TRUNC((L297*N297),15),8)</f>
        <v>1.2661828399999999</v>
      </c>
      <c r="P297" s="103">
        <f t="shared" si="256"/>
        <v>1017.04220304</v>
      </c>
      <c r="Q297" s="11">
        <f t="shared" si="274"/>
        <v>0</v>
      </c>
      <c r="R297" s="30">
        <f t="shared" si="265"/>
        <v>0</v>
      </c>
      <c r="S297" s="103">
        <f t="shared" si="257"/>
        <v>0</v>
      </c>
      <c r="T297" s="113">
        <f t="shared" si="266"/>
        <v>8.5000000000000006E-2</v>
      </c>
      <c r="U297" s="111">
        <f t="shared" si="276"/>
        <v>8</v>
      </c>
      <c r="V297" s="111">
        <v>252</v>
      </c>
      <c r="W297" s="110">
        <f t="shared" si="258"/>
        <v>1.0025931969999999</v>
      </c>
      <c r="X297" s="103">
        <f t="shared" si="259"/>
        <v>2.63739078</v>
      </c>
      <c r="Y297" s="103">
        <f t="shared" si="260"/>
        <v>0</v>
      </c>
      <c r="Z297" s="114" t="str">
        <f t="shared" si="272"/>
        <v>A+J=</v>
      </c>
      <c r="AA297" s="108">
        <f t="shared" si="273"/>
        <v>44336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1"/>
        <v>44320</v>
      </c>
      <c r="B298" s="103">
        <f t="shared" si="253"/>
        <v>1021.41732746</v>
      </c>
      <c r="C298" s="103">
        <f t="shared" si="270"/>
        <v>803.23486538999998</v>
      </c>
      <c r="D298" s="104">
        <f t="shared" si="262"/>
        <v>983.06299999999999</v>
      </c>
      <c r="E298" s="105">
        <f t="shared" si="277"/>
        <v>1011.948</v>
      </c>
      <c r="F298" s="106">
        <f t="shared" si="278"/>
        <v>44275</v>
      </c>
      <c r="G298" s="107">
        <f t="shared" si="254"/>
        <v>2.9382654010984055E-2</v>
      </c>
      <c r="H298" s="108">
        <f t="shared" si="271"/>
        <v>44336</v>
      </c>
      <c r="I298" s="108">
        <f t="shared" si="255"/>
        <v>44336</v>
      </c>
      <c r="J298" s="109">
        <f t="shared" si="263"/>
        <v>21</v>
      </c>
      <c r="K298" s="109">
        <f t="shared" si="246"/>
        <v>9</v>
      </c>
      <c r="L298" s="8">
        <f t="shared" si="264"/>
        <v>1.01248844</v>
      </c>
      <c r="M298" s="110">
        <f t="shared" ref="M298:M361" si="280">IF(I298&gt;I297,L297,M297)</f>
        <v>1.0252585400000001</v>
      </c>
      <c r="N298" s="110">
        <f t="shared" si="275"/>
        <v>1.2522909696512745</v>
      </c>
      <c r="O298" s="103">
        <f t="shared" si="279"/>
        <v>1.2679301300000001</v>
      </c>
      <c r="P298" s="103">
        <f t="shared" si="256"/>
        <v>1018.44568729</v>
      </c>
      <c r="Q298" s="11">
        <f t="shared" si="274"/>
        <v>0</v>
      </c>
      <c r="R298" s="30">
        <f t="shared" si="265"/>
        <v>0</v>
      </c>
      <c r="S298" s="103">
        <f t="shared" si="257"/>
        <v>0</v>
      </c>
      <c r="T298" s="113">
        <f t="shared" si="266"/>
        <v>8.5000000000000006E-2</v>
      </c>
      <c r="U298" s="111">
        <f t="shared" si="276"/>
        <v>9</v>
      </c>
      <c r="V298" s="111">
        <v>252</v>
      </c>
      <c r="W298" s="110">
        <f t="shared" si="258"/>
        <v>1.0029178190000001</v>
      </c>
      <c r="X298" s="103">
        <f t="shared" si="259"/>
        <v>2.9716401700000001</v>
      </c>
      <c r="Y298" s="103">
        <f t="shared" si="260"/>
        <v>0</v>
      </c>
      <c r="Z298" s="114" t="str">
        <f t="shared" si="272"/>
        <v>A+J=</v>
      </c>
      <c r="AA298" s="108">
        <f t="shared" si="273"/>
        <v>44336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1"/>
        <v>44321</v>
      </c>
      <c r="B299" s="103">
        <f t="shared" si="253"/>
        <v>1023.15802247</v>
      </c>
      <c r="C299" s="103">
        <f t="shared" si="270"/>
        <v>803.23486538999998</v>
      </c>
      <c r="D299" s="104">
        <f t="shared" si="262"/>
        <v>983.06299999999999</v>
      </c>
      <c r="E299" s="105">
        <f t="shared" si="277"/>
        <v>1011.948</v>
      </c>
      <c r="F299" s="106">
        <f t="shared" si="278"/>
        <v>44275</v>
      </c>
      <c r="G299" s="107">
        <f t="shared" si="254"/>
        <v>2.9382654010984055E-2</v>
      </c>
      <c r="H299" s="108">
        <f t="shared" si="271"/>
        <v>44336</v>
      </c>
      <c r="I299" s="108">
        <f t="shared" si="255"/>
        <v>44336</v>
      </c>
      <c r="J299" s="109">
        <f t="shared" si="263"/>
        <v>21</v>
      </c>
      <c r="K299" s="109">
        <f t="shared" si="246"/>
        <v>10</v>
      </c>
      <c r="L299" s="8">
        <f t="shared" si="264"/>
        <v>1.01388564</v>
      </c>
      <c r="M299" s="110">
        <f t="shared" si="280"/>
        <v>1.0252585400000001</v>
      </c>
      <c r="N299" s="110">
        <f t="shared" si="275"/>
        <v>1.2522909696512745</v>
      </c>
      <c r="O299" s="103">
        <f t="shared" si="279"/>
        <v>1.2696798300000001</v>
      </c>
      <c r="P299" s="103">
        <f t="shared" si="256"/>
        <v>1019.85110733</v>
      </c>
      <c r="Q299" s="11">
        <f t="shared" si="274"/>
        <v>0</v>
      </c>
      <c r="R299" s="30">
        <f t="shared" si="265"/>
        <v>0</v>
      </c>
      <c r="S299" s="103">
        <f t="shared" si="257"/>
        <v>0</v>
      </c>
      <c r="T299" s="113">
        <f t="shared" si="266"/>
        <v>8.5000000000000006E-2</v>
      </c>
      <c r="U299" s="111">
        <f t="shared" si="276"/>
        <v>10</v>
      </c>
      <c r="V299" s="111">
        <v>252</v>
      </c>
      <c r="W299" s="110">
        <f t="shared" si="258"/>
        <v>1.0032425469999999</v>
      </c>
      <c r="X299" s="103">
        <f t="shared" si="259"/>
        <v>3.3069151400000001</v>
      </c>
      <c r="Y299" s="103">
        <f t="shared" si="260"/>
        <v>0</v>
      </c>
      <c r="Z299" s="114" t="str">
        <f t="shared" si="272"/>
        <v>A+J=</v>
      </c>
      <c r="AA299" s="108">
        <f t="shared" si="273"/>
        <v>44336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1"/>
        <v>44322</v>
      </c>
      <c r="B300" s="103">
        <f t="shared" si="253"/>
        <v>1024.90167916</v>
      </c>
      <c r="C300" s="103">
        <f t="shared" si="270"/>
        <v>803.23486538999998</v>
      </c>
      <c r="D300" s="104">
        <f t="shared" si="262"/>
        <v>983.06299999999999</v>
      </c>
      <c r="E300" s="105">
        <f t="shared" si="277"/>
        <v>1011.948</v>
      </c>
      <c r="F300" s="106">
        <f t="shared" si="278"/>
        <v>44275</v>
      </c>
      <c r="G300" s="107">
        <f t="shared" si="254"/>
        <v>2.9382654010984055E-2</v>
      </c>
      <c r="H300" s="108">
        <f t="shared" si="271"/>
        <v>44336</v>
      </c>
      <c r="I300" s="108">
        <f t="shared" si="255"/>
        <v>44336</v>
      </c>
      <c r="J300" s="109">
        <f t="shared" si="263"/>
        <v>21</v>
      </c>
      <c r="K300" s="109">
        <f t="shared" ref="K300:K363" si="281">(J300-(NETWORKDAYS(A300,I300,AD$171:AD$502)-1))</f>
        <v>11</v>
      </c>
      <c r="L300" s="8">
        <f t="shared" si="264"/>
        <v>1.0152847700000001</v>
      </c>
      <c r="M300" s="110">
        <f t="shared" si="280"/>
        <v>1.0252585400000001</v>
      </c>
      <c r="N300" s="110">
        <f t="shared" si="275"/>
        <v>1.2522909696512745</v>
      </c>
      <c r="O300" s="103">
        <f t="shared" si="279"/>
        <v>1.27143194</v>
      </c>
      <c r="P300" s="103">
        <f t="shared" si="256"/>
        <v>1021.25846317</v>
      </c>
      <c r="Q300" s="11">
        <f t="shared" si="274"/>
        <v>0</v>
      </c>
      <c r="R300" s="30">
        <f t="shared" si="265"/>
        <v>0</v>
      </c>
      <c r="S300" s="103">
        <f t="shared" si="257"/>
        <v>0</v>
      </c>
      <c r="T300" s="113">
        <f t="shared" si="266"/>
        <v>8.5000000000000006E-2</v>
      </c>
      <c r="U300" s="111">
        <f t="shared" si="276"/>
        <v>11</v>
      </c>
      <c r="V300" s="111">
        <v>252</v>
      </c>
      <c r="W300" s="110">
        <f t="shared" si="258"/>
        <v>1.0035673789999999</v>
      </c>
      <c r="X300" s="103">
        <f t="shared" si="259"/>
        <v>3.6432159899999998</v>
      </c>
      <c r="Y300" s="103">
        <f t="shared" si="260"/>
        <v>0</v>
      </c>
      <c r="Z300" s="114" t="str">
        <f t="shared" si="272"/>
        <v>A+J=</v>
      </c>
      <c r="AA300" s="108">
        <f t="shared" si="273"/>
        <v>44336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1"/>
        <v>44323</v>
      </c>
      <c r="B301" s="103">
        <f t="shared" si="253"/>
        <v>1026.6483099500001</v>
      </c>
      <c r="C301" s="103">
        <f t="shared" si="270"/>
        <v>803.23486538999998</v>
      </c>
      <c r="D301" s="104">
        <f t="shared" si="262"/>
        <v>983.06299999999999</v>
      </c>
      <c r="E301" s="105">
        <f t="shared" si="277"/>
        <v>1011.948</v>
      </c>
      <c r="F301" s="106">
        <f t="shared" si="278"/>
        <v>44275</v>
      </c>
      <c r="G301" s="107">
        <f t="shared" si="254"/>
        <v>2.9382654010984055E-2</v>
      </c>
      <c r="H301" s="108">
        <f t="shared" si="271"/>
        <v>44336</v>
      </c>
      <c r="I301" s="108">
        <f t="shared" si="255"/>
        <v>44336</v>
      </c>
      <c r="J301" s="109">
        <f t="shared" si="263"/>
        <v>21</v>
      </c>
      <c r="K301" s="109">
        <f t="shared" si="281"/>
        <v>12</v>
      </c>
      <c r="L301" s="8">
        <f t="shared" si="264"/>
        <v>1.01668582</v>
      </c>
      <c r="M301" s="110">
        <f t="shared" si="280"/>
        <v>1.0252585400000001</v>
      </c>
      <c r="N301" s="110">
        <f t="shared" si="275"/>
        <v>1.2522909696512745</v>
      </c>
      <c r="O301" s="103">
        <f t="shared" si="279"/>
        <v>1.27318647</v>
      </c>
      <c r="P301" s="103">
        <f t="shared" si="256"/>
        <v>1022.66776284</v>
      </c>
      <c r="Q301" s="11">
        <f t="shared" si="274"/>
        <v>0</v>
      </c>
      <c r="R301" s="30">
        <f t="shared" si="265"/>
        <v>0</v>
      </c>
      <c r="S301" s="103">
        <f t="shared" si="257"/>
        <v>0</v>
      </c>
      <c r="T301" s="113">
        <f t="shared" si="266"/>
        <v>8.5000000000000006E-2</v>
      </c>
      <c r="U301" s="111">
        <f t="shared" si="276"/>
        <v>12</v>
      </c>
      <c r="V301" s="111">
        <v>252</v>
      </c>
      <c r="W301" s="110">
        <f t="shared" si="258"/>
        <v>1.003892317</v>
      </c>
      <c r="X301" s="103">
        <f t="shared" si="259"/>
        <v>3.9805471099999998</v>
      </c>
      <c r="Y301" s="103">
        <f t="shared" si="260"/>
        <v>0</v>
      </c>
      <c r="Z301" s="114" t="str">
        <f t="shared" si="272"/>
        <v>A+J=</v>
      </c>
      <c r="AA301" s="108">
        <f t="shared" si="273"/>
        <v>44336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1"/>
        <v>44324</v>
      </c>
      <c r="B302" s="103">
        <f t="shared" si="253"/>
        <v>1028.39791515</v>
      </c>
      <c r="C302" s="103">
        <f t="shared" si="270"/>
        <v>803.23486538999998</v>
      </c>
      <c r="D302" s="104">
        <f t="shared" si="262"/>
        <v>983.06299999999999</v>
      </c>
      <c r="E302" s="105">
        <f t="shared" si="277"/>
        <v>1011.948</v>
      </c>
      <c r="F302" s="106">
        <f t="shared" si="278"/>
        <v>44275</v>
      </c>
      <c r="G302" s="107">
        <f t="shared" si="254"/>
        <v>2.9382654010984055E-2</v>
      </c>
      <c r="H302" s="108">
        <f t="shared" si="271"/>
        <v>44336</v>
      </c>
      <c r="I302" s="108">
        <f t="shared" si="255"/>
        <v>44336</v>
      </c>
      <c r="J302" s="109">
        <f t="shared" si="263"/>
        <v>21</v>
      </c>
      <c r="K302" s="109">
        <f t="shared" si="281"/>
        <v>13</v>
      </c>
      <c r="L302" s="8">
        <f t="shared" si="264"/>
        <v>1.0180888100000001</v>
      </c>
      <c r="M302" s="110">
        <f t="shared" si="280"/>
        <v>1.0252585400000001</v>
      </c>
      <c r="N302" s="110">
        <f t="shared" si="275"/>
        <v>1.2522909696512745</v>
      </c>
      <c r="O302" s="103">
        <f t="shared" si="279"/>
        <v>1.27494342</v>
      </c>
      <c r="P302" s="103">
        <f t="shared" si="256"/>
        <v>1024.07900634</v>
      </c>
      <c r="Q302" s="11">
        <f t="shared" si="274"/>
        <v>0</v>
      </c>
      <c r="R302" s="30">
        <f t="shared" si="265"/>
        <v>0</v>
      </c>
      <c r="S302" s="103">
        <f t="shared" si="257"/>
        <v>0</v>
      </c>
      <c r="T302" s="113">
        <f t="shared" si="266"/>
        <v>8.5000000000000006E-2</v>
      </c>
      <c r="U302" s="111">
        <f t="shared" si="276"/>
        <v>13</v>
      </c>
      <c r="V302" s="111">
        <v>252</v>
      </c>
      <c r="W302" s="110">
        <f t="shared" si="258"/>
        <v>1.0042173590000001</v>
      </c>
      <c r="X302" s="103">
        <f t="shared" si="259"/>
        <v>4.3189088099999999</v>
      </c>
      <c r="Y302" s="103">
        <f t="shared" si="260"/>
        <v>0</v>
      </c>
      <c r="Z302" s="114" t="str">
        <f t="shared" si="272"/>
        <v>A+J=</v>
      </c>
      <c r="AA302" s="108">
        <f t="shared" si="273"/>
        <v>44336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1"/>
        <v>44325</v>
      </c>
      <c r="B303" s="103">
        <f t="shared" si="253"/>
        <v>1028.39791515</v>
      </c>
      <c r="C303" s="103">
        <f t="shared" si="270"/>
        <v>803.23486538999998</v>
      </c>
      <c r="D303" s="104">
        <f t="shared" si="262"/>
        <v>983.06299999999999</v>
      </c>
      <c r="E303" s="105">
        <f t="shared" si="277"/>
        <v>1011.948</v>
      </c>
      <c r="F303" s="106">
        <f t="shared" si="278"/>
        <v>44275</v>
      </c>
      <c r="G303" s="107">
        <f t="shared" si="254"/>
        <v>2.9382654010984055E-2</v>
      </c>
      <c r="H303" s="108">
        <f t="shared" si="271"/>
        <v>44336</v>
      </c>
      <c r="I303" s="108">
        <f t="shared" si="255"/>
        <v>44336</v>
      </c>
      <c r="J303" s="109">
        <f t="shared" si="263"/>
        <v>21</v>
      </c>
      <c r="K303" s="109">
        <f t="shared" si="281"/>
        <v>13</v>
      </c>
      <c r="L303" s="8">
        <f t="shared" si="264"/>
        <v>1.0180888100000001</v>
      </c>
      <c r="M303" s="110">
        <f t="shared" si="280"/>
        <v>1.0252585400000001</v>
      </c>
      <c r="N303" s="110">
        <f t="shared" si="275"/>
        <v>1.2522909696512745</v>
      </c>
      <c r="O303" s="103">
        <f t="shared" si="279"/>
        <v>1.27494342</v>
      </c>
      <c r="P303" s="103">
        <f t="shared" si="256"/>
        <v>1024.07900634</v>
      </c>
      <c r="Q303" s="11">
        <f t="shared" si="274"/>
        <v>0</v>
      </c>
      <c r="R303" s="30">
        <f t="shared" si="265"/>
        <v>0</v>
      </c>
      <c r="S303" s="103">
        <f t="shared" si="257"/>
        <v>0</v>
      </c>
      <c r="T303" s="113">
        <f t="shared" si="266"/>
        <v>8.5000000000000006E-2</v>
      </c>
      <c r="U303" s="111">
        <f t="shared" si="276"/>
        <v>13</v>
      </c>
      <c r="V303" s="111">
        <v>252</v>
      </c>
      <c r="W303" s="110">
        <f t="shared" si="258"/>
        <v>1.0042173590000001</v>
      </c>
      <c r="X303" s="103">
        <f t="shared" si="259"/>
        <v>4.3189088099999999</v>
      </c>
      <c r="Y303" s="103">
        <f t="shared" si="260"/>
        <v>0</v>
      </c>
      <c r="Z303" s="114" t="str">
        <f t="shared" si="272"/>
        <v>A+J=</v>
      </c>
      <c r="AA303" s="108">
        <f t="shared" si="273"/>
        <v>44336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1"/>
        <v>44326</v>
      </c>
      <c r="B304" s="103">
        <f t="shared" si="253"/>
        <v>1028.39791515</v>
      </c>
      <c r="C304" s="103">
        <f t="shared" si="270"/>
        <v>803.23486538999998</v>
      </c>
      <c r="D304" s="104">
        <f t="shared" si="262"/>
        <v>983.06299999999999</v>
      </c>
      <c r="E304" s="105">
        <f t="shared" si="277"/>
        <v>1011.948</v>
      </c>
      <c r="F304" s="106">
        <f t="shared" si="278"/>
        <v>44275</v>
      </c>
      <c r="G304" s="107">
        <f t="shared" si="254"/>
        <v>2.9382654010984055E-2</v>
      </c>
      <c r="H304" s="108">
        <f t="shared" si="271"/>
        <v>44336</v>
      </c>
      <c r="I304" s="108">
        <f t="shared" si="255"/>
        <v>44336</v>
      </c>
      <c r="J304" s="109">
        <f t="shared" si="263"/>
        <v>21</v>
      </c>
      <c r="K304" s="109">
        <f t="shared" si="281"/>
        <v>13</v>
      </c>
      <c r="L304" s="8">
        <f t="shared" si="264"/>
        <v>1.0180888100000001</v>
      </c>
      <c r="M304" s="110">
        <f t="shared" si="280"/>
        <v>1.0252585400000001</v>
      </c>
      <c r="N304" s="110">
        <f t="shared" si="275"/>
        <v>1.2522909696512745</v>
      </c>
      <c r="O304" s="103">
        <f t="shared" si="279"/>
        <v>1.27494342</v>
      </c>
      <c r="P304" s="103">
        <f t="shared" si="256"/>
        <v>1024.07900634</v>
      </c>
      <c r="Q304" s="11">
        <f t="shared" si="274"/>
        <v>0</v>
      </c>
      <c r="R304" s="30">
        <f t="shared" si="265"/>
        <v>0</v>
      </c>
      <c r="S304" s="103">
        <f t="shared" si="257"/>
        <v>0</v>
      </c>
      <c r="T304" s="113">
        <f t="shared" si="266"/>
        <v>8.5000000000000006E-2</v>
      </c>
      <c r="U304" s="111">
        <f t="shared" si="276"/>
        <v>13</v>
      </c>
      <c r="V304" s="111">
        <v>252</v>
      </c>
      <c r="W304" s="110">
        <f t="shared" si="258"/>
        <v>1.0042173590000001</v>
      </c>
      <c r="X304" s="103">
        <f t="shared" si="259"/>
        <v>4.3189088099999999</v>
      </c>
      <c r="Y304" s="103">
        <f t="shared" si="260"/>
        <v>0</v>
      </c>
      <c r="Z304" s="114" t="str">
        <f t="shared" si="272"/>
        <v>A+J=</v>
      </c>
      <c r="AA304" s="108">
        <f t="shared" si="273"/>
        <v>44336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1"/>
        <v>44327</v>
      </c>
      <c r="B305" s="103">
        <f t="shared" si="253"/>
        <v>1030.1505082299998</v>
      </c>
      <c r="C305" s="103">
        <f t="shared" si="270"/>
        <v>803.23486538999998</v>
      </c>
      <c r="D305" s="104">
        <f t="shared" si="262"/>
        <v>983.06299999999999</v>
      </c>
      <c r="E305" s="105">
        <f t="shared" si="277"/>
        <v>1011.948</v>
      </c>
      <c r="F305" s="106">
        <f t="shared" si="278"/>
        <v>44275</v>
      </c>
      <c r="G305" s="107">
        <f t="shared" si="254"/>
        <v>2.9382654010984055E-2</v>
      </c>
      <c r="H305" s="108">
        <f t="shared" si="271"/>
        <v>44336</v>
      </c>
      <c r="I305" s="108">
        <f t="shared" si="255"/>
        <v>44336</v>
      </c>
      <c r="J305" s="109">
        <f t="shared" si="263"/>
        <v>21</v>
      </c>
      <c r="K305" s="109">
        <f t="shared" si="281"/>
        <v>14</v>
      </c>
      <c r="L305" s="8">
        <f t="shared" si="264"/>
        <v>1.0194937399999999</v>
      </c>
      <c r="M305" s="110">
        <f t="shared" si="280"/>
        <v>1.0252585400000001</v>
      </c>
      <c r="N305" s="110">
        <f t="shared" si="275"/>
        <v>1.2522909696512745</v>
      </c>
      <c r="O305" s="103">
        <f t="shared" si="279"/>
        <v>1.2767028</v>
      </c>
      <c r="P305" s="103">
        <f t="shared" si="256"/>
        <v>1025.4922016999999</v>
      </c>
      <c r="Q305" s="11">
        <f t="shared" si="274"/>
        <v>0</v>
      </c>
      <c r="R305" s="30">
        <f t="shared" si="265"/>
        <v>0</v>
      </c>
      <c r="S305" s="103">
        <f t="shared" si="257"/>
        <v>0</v>
      </c>
      <c r="T305" s="113">
        <f t="shared" si="266"/>
        <v>8.5000000000000006E-2</v>
      </c>
      <c r="U305" s="111">
        <f t="shared" si="276"/>
        <v>14</v>
      </c>
      <c r="V305" s="111">
        <v>252</v>
      </c>
      <c r="W305" s="110">
        <f t="shared" si="258"/>
        <v>1.0045425079999999</v>
      </c>
      <c r="X305" s="103">
        <f t="shared" si="259"/>
        <v>4.6583065299999999</v>
      </c>
      <c r="Y305" s="103">
        <f t="shared" si="260"/>
        <v>0</v>
      </c>
      <c r="Z305" s="114" t="str">
        <f t="shared" si="272"/>
        <v>A+J=</v>
      </c>
      <c r="AA305" s="108">
        <f t="shared" si="273"/>
        <v>44336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1"/>
        <v>44328</v>
      </c>
      <c r="B306" s="103">
        <f t="shared" si="253"/>
        <v>1031.90608038</v>
      </c>
      <c r="C306" s="103">
        <f t="shared" si="270"/>
        <v>803.23486538999998</v>
      </c>
      <c r="D306" s="104">
        <f t="shared" si="262"/>
        <v>983.06299999999999</v>
      </c>
      <c r="E306" s="105">
        <f t="shared" si="277"/>
        <v>1011.948</v>
      </c>
      <c r="F306" s="106">
        <f t="shared" si="278"/>
        <v>44275</v>
      </c>
      <c r="G306" s="107">
        <f t="shared" si="254"/>
        <v>2.9382654010984055E-2</v>
      </c>
      <c r="H306" s="108">
        <f t="shared" si="271"/>
        <v>44336</v>
      </c>
      <c r="I306" s="108">
        <f t="shared" si="255"/>
        <v>44336</v>
      </c>
      <c r="J306" s="109">
        <f t="shared" si="263"/>
        <v>21</v>
      </c>
      <c r="K306" s="109">
        <f t="shared" si="281"/>
        <v>15</v>
      </c>
      <c r="L306" s="8">
        <f t="shared" si="264"/>
        <v>1.0209006</v>
      </c>
      <c r="M306" s="110">
        <f t="shared" si="280"/>
        <v>1.0252585400000001</v>
      </c>
      <c r="N306" s="110">
        <f t="shared" si="275"/>
        <v>1.2522909696512745</v>
      </c>
      <c r="O306" s="103">
        <f t="shared" si="279"/>
        <v>1.2784646</v>
      </c>
      <c r="P306" s="103">
        <f t="shared" si="256"/>
        <v>1026.90734088</v>
      </c>
      <c r="Q306" s="11">
        <f t="shared" si="274"/>
        <v>0</v>
      </c>
      <c r="R306" s="30">
        <f t="shared" si="265"/>
        <v>0</v>
      </c>
      <c r="S306" s="103">
        <f t="shared" si="257"/>
        <v>0</v>
      </c>
      <c r="T306" s="113">
        <f t="shared" si="266"/>
        <v>8.5000000000000006E-2</v>
      </c>
      <c r="U306" s="111">
        <f t="shared" si="276"/>
        <v>15</v>
      </c>
      <c r="V306" s="111">
        <v>252</v>
      </c>
      <c r="W306" s="110">
        <f t="shared" si="258"/>
        <v>1.0048677610000001</v>
      </c>
      <c r="X306" s="103">
        <f t="shared" si="259"/>
        <v>4.9987395000000001</v>
      </c>
      <c r="Y306" s="103">
        <f t="shared" si="260"/>
        <v>0</v>
      </c>
      <c r="Z306" s="114" t="str">
        <f t="shared" si="272"/>
        <v>A+J=</v>
      </c>
      <c r="AA306" s="108">
        <f t="shared" si="273"/>
        <v>44336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1"/>
        <v>44329</v>
      </c>
      <c r="B307" s="103">
        <f t="shared" si="253"/>
        <v>1033.6646511400002</v>
      </c>
      <c r="C307" s="103">
        <f t="shared" si="270"/>
        <v>803.23486538999998</v>
      </c>
      <c r="D307" s="104">
        <f t="shared" si="262"/>
        <v>983.06299999999999</v>
      </c>
      <c r="E307" s="105">
        <f t="shared" si="277"/>
        <v>1011.948</v>
      </c>
      <c r="F307" s="106">
        <f t="shared" si="278"/>
        <v>44275</v>
      </c>
      <c r="G307" s="107">
        <f t="shared" si="254"/>
        <v>2.9382654010984055E-2</v>
      </c>
      <c r="H307" s="108">
        <f t="shared" si="271"/>
        <v>44336</v>
      </c>
      <c r="I307" s="108">
        <f t="shared" si="255"/>
        <v>44336</v>
      </c>
      <c r="J307" s="109">
        <f t="shared" si="263"/>
        <v>21</v>
      </c>
      <c r="K307" s="109">
        <f t="shared" si="281"/>
        <v>16</v>
      </c>
      <c r="L307" s="8">
        <f t="shared" si="264"/>
        <v>1.0223094100000001</v>
      </c>
      <c r="M307" s="110">
        <f t="shared" si="280"/>
        <v>1.0252585400000001</v>
      </c>
      <c r="N307" s="110">
        <f t="shared" si="275"/>
        <v>1.2522909696512745</v>
      </c>
      <c r="O307" s="103">
        <f t="shared" si="279"/>
        <v>1.2802288399999999</v>
      </c>
      <c r="P307" s="103">
        <f t="shared" si="256"/>
        <v>1028.3244399600001</v>
      </c>
      <c r="Q307" s="11">
        <f t="shared" si="274"/>
        <v>0</v>
      </c>
      <c r="R307" s="30">
        <f t="shared" si="265"/>
        <v>0</v>
      </c>
      <c r="S307" s="103">
        <f t="shared" si="257"/>
        <v>0</v>
      </c>
      <c r="T307" s="113">
        <f t="shared" si="266"/>
        <v>8.5000000000000006E-2</v>
      </c>
      <c r="U307" s="111">
        <f t="shared" si="276"/>
        <v>16</v>
      </c>
      <c r="V307" s="111">
        <v>252</v>
      </c>
      <c r="W307" s="110">
        <f t="shared" si="258"/>
        <v>1.0051931190000001</v>
      </c>
      <c r="X307" s="103">
        <f t="shared" si="259"/>
        <v>5.3402111799999998</v>
      </c>
      <c r="Y307" s="103">
        <f t="shared" si="260"/>
        <v>0</v>
      </c>
      <c r="Z307" s="114" t="str">
        <f t="shared" si="272"/>
        <v>A+J=</v>
      </c>
      <c r="AA307" s="108">
        <f t="shared" si="273"/>
        <v>44336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1"/>
        <v>44330</v>
      </c>
      <c r="B308" s="103">
        <f t="shared" si="253"/>
        <v>1035.4262158200002</v>
      </c>
      <c r="C308" s="103">
        <f t="shared" si="270"/>
        <v>803.23486538999998</v>
      </c>
      <c r="D308" s="104">
        <f t="shared" si="262"/>
        <v>983.06299999999999</v>
      </c>
      <c r="E308" s="105">
        <f t="shared" si="277"/>
        <v>1011.948</v>
      </c>
      <c r="F308" s="106">
        <f t="shared" si="278"/>
        <v>44275</v>
      </c>
      <c r="G308" s="107">
        <f t="shared" si="254"/>
        <v>2.9382654010984055E-2</v>
      </c>
      <c r="H308" s="108">
        <f t="shared" si="271"/>
        <v>44336</v>
      </c>
      <c r="I308" s="108">
        <f t="shared" si="255"/>
        <v>44336</v>
      </c>
      <c r="J308" s="109">
        <f t="shared" si="263"/>
        <v>21</v>
      </c>
      <c r="K308" s="109">
        <f t="shared" si="281"/>
        <v>17</v>
      </c>
      <c r="L308" s="8">
        <f t="shared" si="264"/>
        <v>1.0237201600000001</v>
      </c>
      <c r="M308" s="110">
        <f t="shared" si="280"/>
        <v>1.0252585400000001</v>
      </c>
      <c r="N308" s="110">
        <f t="shared" si="275"/>
        <v>1.2522909696512745</v>
      </c>
      <c r="O308" s="103">
        <f t="shared" si="279"/>
        <v>1.28199551</v>
      </c>
      <c r="P308" s="103">
        <f t="shared" si="256"/>
        <v>1029.7434909000001</v>
      </c>
      <c r="Q308" s="11">
        <f t="shared" si="274"/>
        <v>0</v>
      </c>
      <c r="R308" s="30">
        <f t="shared" si="265"/>
        <v>0</v>
      </c>
      <c r="S308" s="103">
        <f t="shared" si="257"/>
        <v>0</v>
      </c>
      <c r="T308" s="113">
        <f t="shared" si="266"/>
        <v>8.5000000000000006E-2</v>
      </c>
      <c r="U308" s="111">
        <f t="shared" si="276"/>
        <v>17</v>
      </c>
      <c r="V308" s="111">
        <v>252</v>
      </c>
      <c r="W308" s="110">
        <f t="shared" si="258"/>
        <v>1.005518583</v>
      </c>
      <c r="X308" s="103">
        <f t="shared" si="259"/>
        <v>5.6827249200000001</v>
      </c>
      <c r="Y308" s="103">
        <f t="shared" si="260"/>
        <v>0</v>
      </c>
      <c r="Z308" s="114" t="str">
        <f t="shared" si="272"/>
        <v>A+J=</v>
      </c>
      <c r="AA308" s="108">
        <f t="shared" si="273"/>
        <v>44336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1"/>
        <v>44331</v>
      </c>
      <c r="B309" s="103">
        <f t="shared" si="253"/>
        <v>1037.1907767600001</v>
      </c>
      <c r="C309" s="103">
        <f t="shared" si="270"/>
        <v>803.23486538999998</v>
      </c>
      <c r="D309" s="104">
        <f t="shared" si="262"/>
        <v>983.06299999999999</v>
      </c>
      <c r="E309" s="105">
        <f t="shared" si="277"/>
        <v>1011.948</v>
      </c>
      <c r="F309" s="106">
        <f t="shared" si="278"/>
        <v>44275</v>
      </c>
      <c r="G309" s="107">
        <f t="shared" si="254"/>
        <v>2.9382654010984055E-2</v>
      </c>
      <c r="H309" s="108">
        <f t="shared" si="271"/>
        <v>44336</v>
      </c>
      <c r="I309" s="108">
        <f t="shared" si="255"/>
        <v>44336</v>
      </c>
      <c r="J309" s="109">
        <f t="shared" si="263"/>
        <v>21</v>
      </c>
      <c r="K309" s="109">
        <f t="shared" si="281"/>
        <v>18</v>
      </c>
      <c r="L309" s="8">
        <f t="shared" si="264"/>
        <v>1.0251328500000001</v>
      </c>
      <c r="M309" s="110">
        <f t="shared" si="280"/>
        <v>1.0252585400000001</v>
      </c>
      <c r="N309" s="110">
        <f t="shared" si="275"/>
        <v>1.2522909696512745</v>
      </c>
      <c r="O309" s="103">
        <f t="shared" si="279"/>
        <v>1.28376461</v>
      </c>
      <c r="P309" s="103">
        <f t="shared" si="256"/>
        <v>1031.1644937000001</v>
      </c>
      <c r="Q309" s="11">
        <f t="shared" si="274"/>
        <v>0</v>
      </c>
      <c r="R309" s="30">
        <f t="shared" si="265"/>
        <v>0</v>
      </c>
      <c r="S309" s="103">
        <f t="shared" si="257"/>
        <v>0</v>
      </c>
      <c r="T309" s="113">
        <f t="shared" si="266"/>
        <v>8.5000000000000006E-2</v>
      </c>
      <c r="U309" s="111">
        <f t="shared" si="276"/>
        <v>18</v>
      </c>
      <c r="V309" s="111">
        <v>252</v>
      </c>
      <c r="W309" s="110">
        <f t="shared" si="258"/>
        <v>1.005844153</v>
      </c>
      <c r="X309" s="103">
        <f t="shared" si="259"/>
        <v>6.0262830599999999</v>
      </c>
      <c r="Y309" s="103">
        <f t="shared" si="260"/>
        <v>0</v>
      </c>
      <c r="Z309" s="114" t="str">
        <f t="shared" si="272"/>
        <v>A+J=</v>
      </c>
      <c r="AA309" s="108">
        <f t="shared" si="273"/>
        <v>44336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1"/>
        <v>44332</v>
      </c>
      <c r="B310" s="103">
        <f t="shared" si="253"/>
        <v>1037.1907767600001</v>
      </c>
      <c r="C310" s="103">
        <f t="shared" si="270"/>
        <v>803.23486538999998</v>
      </c>
      <c r="D310" s="104">
        <f t="shared" si="262"/>
        <v>983.06299999999999</v>
      </c>
      <c r="E310" s="105">
        <f t="shared" si="277"/>
        <v>1011.948</v>
      </c>
      <c r="F310" s="106">
        <f t="shared" si="278"/>
        <v>44275</v>
      </c>
      <c r="G310" s="107">
        <f t="shared" si="254"/>
        <v>2.9382654010984055E-2</v>
      </c>
      <c r="H310" s="108">
        <f t="shared" si="271"/>
        <v>44336</v>
      </c>
      <c r="I310" s="108">
        <f t="shared" si="255"/>
        <v>44336</v>
      </c>
      <c r="J310" s="109">
        <f t="shared" si="263"/>
        <v>21</v>
      </c>
      <c r="K310" s="109">
        <f t="shared" si="281"/>
        <v>18</v>
      </c>
      <c r="L310" s="8">
        <f t="shared" si="264"/>
        <v>1.0251328500000001</v>
      </c>
      <c r="M310" s="110">
        <f t="shared" si="280"/>
        <v>1.0252585400000001</v>
      </c>
      <c r="N310" s="110">
        <f t="shared" si="275"/>
        <v>1.2522909696512745</v>
      </c>
      <c r="O310" s="103">
        <f t="shared" si="279"/>
        <v>1.28376461</v>
      </c>
      <c r="P310" s="103">
        <f t="shared" si="256"/>
        <v>1031.1644937000001</v>
      </c>
      <c r="Q310" s="11">
        <f t="shared" si="274"/>
        <v>0</v>
      </c>
      <c r="R310" s="30">
        <f t="shared" si="265"/>
        <v>0</v>
      </c>
      <c r="S310" s="103">
        <f t="shared" si="257"/>
        <v>0</v>
      </c>
      <c r="T310" s="113">
        <f t="shared" si="266"/>
        <v>8.5000000000000006E-2</v>
      </c>
      <c r="U310" s="111">
        <f t="shared" si="276"/>
        <v>18</v>
      </c>
      <c r="V310" s="111">
        <v>252</v>
      </c>
      <c r="W310" s="110">
        <f t="shared" si="258"/>
        <v>1.005844153</v>
      </c>
      <c r="X310" s="103">
        <f t="shared" si="259"/>
        <v>6.0262830599999999</v>
      </c>
      <c r="Y310" s="103">
        <f t="shared" si="260"/>
        <v>0</v>
      </c>
      <c r="Z310" s="114" t="str">
        <f t="shared" si="272"/>
        <v>A+J=</v>
      </c>
      <c r="AA310" s="108">
        <f t="shared" si="273"/>
        <v>44336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1"/>
        <v>44333</v>
      </c>
      <c r="B311" s="103">
        <f t="shared" si="253"/>
        <v>1037.1907767600001</v>
      </c>
      <c r="C311" s="103">
        <f t="shared" si="270"/>
        <v>803.23486538999998</v>
      </c>
      <c r="D311" s="104">
        <f t="shared" si="262"/>
        <v>983.06299999999999</v>
      </c>
      <c r="E311" s="105">
        <f t="shared" si="277"/>
        <v>1011.948</v>
      </c>
      <c r="F311" s="106">
        <f t="shared" si="278"/>
        <v>44275</v>
      </c>
      <c r="G311" s="107">
        <f t="shared" si="254"/>
        <v>2.9382654010984055E-2</v>
      </c>
      <c r="H311" s="108">
        <f t="shared" si="271"/>
        <v>44336</v>
      </c>
      <c r="I311" s="108">
        <f t="shared" si="255"/>
        <v>44336</v>
      </c>
      <c r="J311" s="109">
        <f t="shared" si="263"/>
        <v>21</v>
      </c>
      <c r="K311" s="109">
        <f t="shared" si="281"/>
        <v>18</v>
      </c>
      <c r="L311" s="8">
        <f t="shared" si="264"/>
        <v>1.0251328500000001</v>
      </c>
      <c r="M311" s="110">
        <f t="shared" si="280"/>
        <v>1.0252585400000001</v>
      </c>
      <c r="N311" s="110">
        <f t="shared" si="275"/>
        <v>1.2522909696512745</v>
      </c>
      <c r="O311" s="103">
        <f t="shared" si="279"/>
        <v>1.28376461</v>
      </c>
      <c r="P311" s="103">
        <f t="shared" si="256"/>
        <v>1031.1644937000001</v>
      </c>
      <c r="Q311" s="11">
        <f t="shared" si="274"/>
        <v>0</v>
      </c>
      <c r="R311" s="30">
        <f t="shared" si="265"/>
        <v>0</v>
      </c>
      <c r="S311" s="103">
        <f t="shared" si="257"/>
        <v>0</v>
      </c>
      <c r="T311" s="113">
        <f t="shared" si="266"/>
        <v>8.5000000000000006E-2</v>
      </c>
      <c r="U311" s="111">
        <f t="shared" si="276"/>
        <v>18</v>
      </c>
      <c r="V311" s="111">
        <v>252</v>
      </c>
      <c r="W311" s="110">
        <f t="shared" si="258"/>
        <v>1.005844153</v>
      </c>
      <c r="X311" s="103">
        <f t="shared" si="259"/>
        <v>6.0262830599999999</v>
      </c>
      <c r="Y311" s="103">
        <f t="shared" si="260"/>
        <v>0</v>
      </c>
      <c r="Z311" s="114" t="str">
        <f t="shared" si="272"/>
        <v>A+J=</v>
      </c>
      <c r="AA311" s="108">
        <f t="shared" si="273"/>
        <v>44336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1"/>
        <v>44334</v>
      </c>
      <c r="B312" s="103">
        <f t="shared" si="253"/>
        <v>1038.95835044</v>
      </c>
      <c r="C312" s="103">
        <f t="shared" si="270"/>
        <v>803.23486538999998</v>
      </c>
      <c r="D312" s="104">
        <f t="shared" si="262"/>
        <v>983.06299999999999</v>
      </c>
      <c r="E312" s="105">
        <f t="shared" si="277"/>
        <v>1011.948</v>
      </c>
      <c r="F312" s="106">
        <f t="shared" si="278"/>
        <v>44275</v>
      </c>
      <c r="G312" s="107">
        <f t="shared" si="254"/>
        <v>2.9382654010984055E-2</v>
      </c>
      <c r="H312" s="108">
        <f t="shared" si="271"/>
        <v>44336</v>
      </c>
      <c r="I312" s="108">
        <f t="shared" si="255"/>
        <v>44336</v>
      </c>
      <c r="J312" s="109">
        <f t="shared" si="263"/>
        <v>21</v>
      </c>
      <c r="K312" s="109">
        <f t="shared" si="281"/>
        <v>19</v>
      </c>
      <c r="L312" s="8">
        <f t="shared" si="264"/>
        <v>1.0265474999999999</v>
      </c>
      <c r="M312" s="110">
        <f t="shared" si="280"/>
        <v>1.0252585400000001</v>
      </c>
      <c r="N312" s="110">
        <f t="shared" si="275"/>
        <v>1.2522909696512745</v>
      </c>
      <c r="O312" s="103">
        <f t="shared" si="279"/>
        <v>1.2855361599999999</v>
      </c>
      <c r="P312" s="103">
        <f t="shared" si="256"/>
        <v>1032.58746443</v>
      </c>
      <c r="Q312" s="11">
        <f t="shared" si="274"/>
        <v>0</v>
      </c>
      <c r="R312" s="30">
        <f t="shared" si="265"/>
        <v>0</v>
      </c>
      <c r="S312" s="103">
        <f t="shared" si="257"/>
        <v>0</v>
      </c>
      <c r="T312" s="113">
        <f t="shared" si="266"/>
        <v>8.5000000000000006E-2</v>
      </c>
      <c r="U312" s="111">
        <f t="shared" si="276"/>
        <v>19</v>
      </c>
      <c r="V312" s="111">
        <v>252</v>
      </c>
      <c r="W312" s="110">
        <f t="shared" si="258"/>
        <v>1.0061698269999999</v>
      </c>
      <c r="X312" s="103">
        <f t="shared" si="259"/>
        <v>6.3708860100000004</v>
      </c>
      <c r="Y312" s="103">
        <f t="shared" si="260"/>
        <v>0</v>
      </c>
      <c r="Z312" s="114" t="str">
        <f t="shared" si="272"/>
        <v>A+J=</v>
      </c>
      <c r="AA312" s="108">
        <f t="shared" si="273"/>
        <v>44336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1"/>
        <v>44335</v>
      </c>
      <c r="B313" s="103">
        <f t="shared" si="253"/>
        <v>1040.7289342299998</v>
      </c>
      <c r="C313" s="103">
        <f t="shared" si="270"/>
        <v>803.23486538999998</v>
      </c>
      <c r="D313" s="104">
        <f t="shared" si="262"/>
        <v>983.06299999999999</v>
      </c>
      <c r="E313" s="105">
        <f t="shared" si="277"/>
        <v>1011.948</v>
      </c>
      <c r="F313" s="106">
        <f t="shared" si="278"/>
        <v>44275</v>
      </c>
      <c r="G313" s="107">
        <f t="shared" si="254"/>
        <v>2.9382654010984055E-2</v>
      </c>
      <c r="H313" s="108">
        <f t="shared" si="271"/>
        <v>44336</v>
      </c>
      <c r="I313" s="108">
        <f t="shared" si="255"/>
        <v>44336</v>
      </c>
      <c r="J313" s="109">
        <f t="shared" si="263"/>
        <v>21</v>
      </c>
      <c r="K313" s="109">
        <f t="shared" si="281"/>
        <v>20</v>
      </c>
      <c r="L313" s="8">
        <f t="shared" si="264"/>
        <v>1.0279640999999999</v>
      </c>
      <c r="M313" s="110">
        <f t="shared" si="280"/>
        <v>1.0252585400000001</v>
      </c>
      <c r="N313" s="110">
        <f t="shared" si="275"/>
        <v>1.2522909696512745</v>
      </c>
      <c r="O313" s="103">
        <f t="shared" si="279"/>
        <v>1.2873101499999999</v>
      </c>
      <c r="P313" s="103">
        <f t="shared" si="256"/>
        <v>1034.0123950499999</v>
      </c>
      <c r="Q313" s="11">
        <f t="shared" si="274"/>
        <v>0</v>
      </c>
      <c r="R313" s="30">
        <f t="shared" si="265"/>
        <v>0</v>
      </c>
      <c r="S313" s="103">
        <f t="shared" si="257"/>
        <v>0</v>
      </c>
      <c r="T313" s="113">
        <f t="shared" si="266"/>
        <v>8.5000000000000006E-2</v>
      </c>
      <c r="U313" s="111">
        <f t="shared" si="276"/>
        <v>20</v>
      </c>
      <c r="V313" s="111">
        <v>252</v>
      </c>
      <c r="W313" s="110">
        <f t="shared" si="258"/>
        <v>1.006495608</v>
      </c>
      <c r="X313" s="103">
        <f t="shared" si="259"/>
        <v>6.7165391799999998</v>
      </c>
      <c r="Y313" s="103">
        <f t="shared" si="260"/>
        <v>0</v>
      </c>
      <c r="Z313" s="114" t="str">
        <f t="shared" si="272"/>
        <v>A+J=</v>
      </c>
      <c r="AA313" s="108">
        <f t="shared" si="273"/>
        <v>44336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1"/>
        <v>44336</v>
      </c>
      <c r="B314" s="103">
        <f t="shared" si="253"/>
        <v>1042.50253548</v>
      </c>
      <c r="C314" s="103">
        <f t="shared" si="270"/>
        <v>803.23486538999998</v>
      </c>
      <c r="D314" s="104">
        <f t="shared" si="262"/>
        <v>983.06299999999999</v>
      </c>
      <c r="E314" s="105">
        <f t="shared" si="277"/>
        <v>1011.948</v>
      </c>
      <c r="F314" s="106">
        <f t="shared" si="278"/>
        <v>44275</v>
      </c>
      <c r="G314" s="107">
        <f t="shared" si="254"/>
        <v>2.9382654010984055E-2</v>
      </c>
      <c r="H314" s="108">
        <f t="shared" si="271"/>
        <v>44368</v>
      </c>
      <c r="I314" s="108">
        <f t="shared" si="255"/>
        <v>44336</v>
      </c>
      <c r="J314" s="109">
        <f t="shared" si="263"/>
        <v>21</v>
      </c>
      <c r="K314" s="109">
        <f t="shared" si="281"/>
        <v>21</v>
      </c>
      <c r="L314" s="8">
        <f t="shared" si="264"/>
        <v>1.0293826500000001</v>
      </c>
      <c r="M314" s="110">
        <f t="shared" si="280"/>
        <v>1.0252585400000001</v>
      </c>
      <c r="N314" s="110">
        <f t="shared" si="275"/>
        <v>1.2522909696512745</v>
      </c>
      <c r="O314" s="103">
        <f t="shared" si="279"/>
        <v>1.2890865899999999</v>
      </c>
      <c r="P314" s="103">
        <f t="shared" si="256"/>
        <v>1035.43929359</v>
      </c>
      <c r="Q314" s="11">
        <f t="shared" si="274"/>
        <v>10</v>
      </c>
      <c r="R314" s="30">
        <f t="shared" si="265"/>
        <v>4.0257271631518245E-2</v>
      </c>
      <c r="S314" s="103">
        <f t="shared" si="257"/>
        <v>41.683960900000002</v>
      </c>
      <c r="T314" s="113">
        <f t="shared" si="266"/>
        <v>8.5000000000000006E-2</v>
      </c>
      <c r="U314" s="111">
        <f t="shared" si="276"/>
        <v>21</v>
      </c>
      <c r="V314" s="111">
        <v>252</v>
      </c>
      <c r="W314" s="110">
        <f t="shared" si="258"/>
        <v>1.0068214929999999</v>
      </c>
      <c r="X314" s="103">
        <f t="shared" si="259"/>
        <v>7.0632418899999996</v>
      </c>
      <c r="Y314" s="103">
        <f t="shared" si="260"/>
        <v>48.747202790000003</v>
      </c>
      <c r="Z314" s="114" t="str">
        <f t="shared" si="272"/>
        <v>A+J=</v>
      </c>
      <c r="AA314" s="108">
        <f t="shared" si="273"/>
        <v>44336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1"/>
        <v>44337</v>
      </c>
      <c r="B315" s="103">
        <f t="shared" si="253"/>
        <v>994.78597867999997</v>
      </c>
      <c r="C315" s="103">
        <f t="shared" si="270"/>
        <v>770.89882123999996</v>
      </c>
      <c r="D315" s="104">
        <f t="shared" si="262"/>
        <v>1011.948</v>
      </c>
      <c r="E315" s="105">
        <f t="shared" si="277"/>
        <v>1027.211</v>
      </c>
      <c r="F315" s="106">
        <f t="shared" si="278"/>
        <v>44306</v>
      </c>
      <c r="G315" s="107">
        <f t="shared" si="254"/>
        <v>1.5082790815338365E-2</v>
      </c>
      <c r="H315" s="108">
        <f t="shared" si="271"/>
        <v>44368</v>
      </c>
      <c r="I315" s="108">
        <f t="shared" si="255"/>
        <v>44368</v>
      </c>
      <c r="J315" s="109">
        <f t="shared" si="263"/>
        <v>21</v>
      </c>
      <c r="K315" s="109">
        <f t="shared" si="281"/>
        <v>1</v>
      </c>
      <c r="L315" s="8">
        <f t="shared" si="264"/>
        <v>1.00071311</v>
      </c>
      <c r="M315" s="110">
        <f t="shared" si="280"/>
        <v>1.0293826500000001</v>
      </c>
      <c r="N315" s="110">
        <f t="shared" si="275"/>
        <v>1.2890865969106986</v>
      </c>
      <c r="O315" s="103">
        <f t="shared" si="279"/>
        <v>1.29000585</v>
      </c>
      <c r="P315" s="103">
        <f t="shared" si="256"/>
        <v>994.46398914999997</v>
      </c>
      <c r="Q315" s="11">
        <f t="shared" si="274"/>
        <v>0</v>
      </c>
      <c r="R315" s="30">
        <f t="shared" si="265"/>
        <v>0</v>
      </c>
      <c r="S315" s="103">
        <f t="shared" si="257"/>
        <v>0</v>
      </c>
      <c r="T315" s="113">
        <f t="shared" si="266"/>
        <v>8.5000000000000006E-2</v>
      </c>
      <c r="U315" s="111">
        <f t="shared" si="276"/>
        <v>1</v>
      </c>
      <c r="V315" s="111">
        <v>252</v>
      </c>
      <c r="W315" s="110">
        <f t="shared" si="258"/>
        <v>1.0003237819999999</v>
      </c>
      <c r="X315" s="103">
        <f t="shared" si="259"/>
        <v>0.32198953000000002</v>
      </c>
      <c r="Y315" s="103">
        <f t="shared" si="260"/>
        <v>0</v>
      </c>
      <c r="Z315" s="114" t="str">
        <f t="shared" si="272"/>
        <v>A+J=</v>
      </c>
      <c r="AA315" s="108">
        <f t="shared" si="273"/>
        <v>44368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1"/>
        <v>44338</v>
      </c>
      <c r="B316" s="103">
        <f t="shared" si="253"/>
        <v>995.81770590999997</v>
      </c>
      <c r="C316" s="103">
        <f t="shared" si="270"/>
        <v>770.89882123999996</v>
      </c>
      <c r="D316" s="104">
        <f t="shared" si="262"/>
        <v>1011.948</v>
      </c>
      <c r="E316" s="105">
        <f t="shared" si="277"/>
        <v>1027.211</v>
      </c>
      <c r="F316" s="106">
        <f t="shared" si="278"/>
        <v>44306</v>
      </c>
      <c r="G316" s="107">
        <f t="shared" si="254"/>
        <v>1.5082790815338365E-2</v>
      </c>
      <c r="H316" s="108">
        <f t="shared" si="271"/>
        <v>44368</v>
      </c>
      <c r="I316" s="108">
        <f t="shared" si="255"/>
        <v>44368</v>
      </c>
      <c r="J316" s="109">
        <f t="shared" si="263"/>
        <v>21</v>
      </c>
      <c r="K316" s="109">
        <f t="shared" si="281"/>
        <v>2</v>
      </c>
      <c r="L316" s="8">
        <f t="shared" si="264"/>
        <v>1.0014267400000001</v>
      </c>
      <c r="M316" s="110">
        <f t="shared" si="280"/>
        <v>1.0293826500000001</v>
      </c>
      <c r="N316" s="110">
        <f t="shared" si="275"/>
        <v>1.2890865969106986</v>
      </c>
      <c r="O316" s="103">
        <f t="shared" si="279"/>
        <v>1.29092578</v>
      </c>
      <c r="P316" s="103">
        <f t="shared" si="256"/>
        <v>995.17316211000002</v>
      </c>
      <c r="Q316" s="11">
        <f t="shared" si="274"/>
        <v>0</v>
      </c>
      <c r="R316" s="30">
        <f t="shared" si="265"/>
        <v>0</v>
      </c>
      <c r="S316" s="103">
        <f t="shared" si="257"/>
        <v>0</v>
      </c>
      <c r="T316" s="113">
        <f t="shared" si="266"/>
        <v>8.5000000000000006E-2</v>
      </c>
      <c r="U316" s="111">
        <f t="shared" si="276"/>
        <v>2</v>
      </c>
      <c r="V316" s="111">
        <v>252</v>
      </c>
      <c r="W316" s="110">
        <f t="shared" si="258"/>
        <v>1.00064767</v>
      </c>
      <c r="X316" s="103">
        <f t="shared" si="259"/>
        <v>0.6445438</v>
      </c>
      <c r="Y316" s="103">
        <f t="shared" si="260"/>
        <v>0</v>
      </c>
      <c r="Z316" s="114" t="str">
        <f t="shared" si="272"/>
        <v>A+J=</v>
      </c>
      <c r="AA316" s="108">
        <f t="shared" si="273"/>
        <v>44368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1"/>
        <v>44339</v>
      </c>
      <c r="B317" s="103">
        <f t="shared" si="253"/>
        <v>995.81770590999997</v>
      </c>
      <c r="C317" s="103">
        <f t="shared" si="270"/>
        <v>770.89882123999996</v>
      </c>
      <c r="D317" s="104">
        <f t="shared" si="262"/>
        <v>1011.948</v>
      </c>
      <c r="E317" s="105">
        <f t="shared" si="277"/>
        <v>1027.211</v>
      </c>
      <c r="F317" s="106">
        <f t="shared" si="278"/>
        <v>44306</v>
      </c>
      <c r="G317" s="107">
        <f t="shared" si="254"/>
        <v>1.5082790815338365E-2</v>
      </c>
      <c r="H317" s="108">
        <f t="shared" si="271"/>
        <v>44368</v>
      </c>
      <c r="I317" s="108">
        <f t="shared" si="255"/>
        <v>44368</v>
      </c>
      <c r="J317" s="109">
        <f t="shared" si="263"/>
        <v>21</v>
      </c>
      <c r="K317" s="109">
        <f t="shared" si="281"/>
        <v>2</v>
      </c>
      <c r="L317" s="8">
        <f t="shared" si="264"/>
        <v>1.0014267400000001</v>
      </c>
      <c r="M317" s="110">
        <f t="shared" si="280"/>
        <v>1.0293826500000001</v>
      </c>
      <c r="N317" s="110">
        <f t="shared" si="275"/>
        <v>1.2890865969106986</v>
      </c>
      <c r="O317" s="103">
        <f t="shared" si="279"/>
        <v>1.29092578</v>
      </c>
      <c r="P317" s="103">
        <f t="shared" si="256"/>
        <v>995.17316211000002</v>
      </c>
      <c r="Q317" s="11">
        <f t="shared" si="274"/>
        <v>0</v>
      </c>
      <c r="R317" s="30">
        <f t="shared" si="265"/>
        <v>0</v>
      </c>
      <c r="S317" s="103">
        <f t="shared" si="257"/>
        <v>0</v>
      </c>
      <c r="T317" s="113">
        <f t="shared" si="266"/>
        <v>8.5000000000000006E-2</v>
      </c>
      <c r="U317" s="111">
        <f t="shared" si="276"/>
        <v>2</v>
      </c>
      <c r="V317" s="111">
        <v>252</v>
      </c>
      <c r="W317" s="110">
        <f t="shared" si="258"/>
        <v>1.00064767</v>
      </c>
      <c r="X317" s="103">
        <f t="shared" si="259"/>
        <v>0.6445438</v>
      </c>
      <c r="Y317" s="103">
        <f t="shared" si="260"/>
        <v>0</v>
      </c>
      <c r="Z317" s="114" t="str">
        <f t="shared" si="272"/>
        <v>A+J=</v>
      </c>
      <c r="AA317" s="108">
        <f t="shared" si="273"/>
        <v>44368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1"/>
        <v>44340</v>
      </c>
      <c r="B318" s="103">
        <f t="shared" si="253"/>
        <v>995.81770590999997</v>
      </c>
      <c r="C318" s="103">
        <f t="shared" si="270"/>
        <v>770.89882123999996</v>
      </c>
      <c r="D318" s="104">
        <f t="shared" si="262"/>
        <v>1011.948</v>
      </c>
      <c r="E318" s="105">
        <f t="shared" si="277"/>
        <v>1027.211</v>
      </c>
      <c r="F318" s="106">
        <f t="shared" si="278"/>
        <v>44306</v>
      </c>
      <c r="G318" s="107">
        <f t="shared" si="254"/>
        <v>1.5082790815338365E-2</v>
      </c>
      <c r="H318" s="108">
        <f t="shared" si="271"/>
        <v>44368</v>
      </c>
      <c r="I318" s="108">
        <f t="shared" si="255"/>
        <v>44368</v>
      </c>
      <c r="J318" s="109">
        <f t="shared" si="263"/>
        <v>21</v>
      </c>
      <c r="K318" s="109">
        <f t="shared" si="281"/>
        <v>2</v>
      </c>
      <c r="L318" s="8">
        <f t="shared" si="264"/>
        <v>1.0014267400000001</v>
      </c>
      <c r="M318" s="110">
        <f t="shared" si="280"/>
        <v>1.0293826500000001</v>
      </c>
      <c r="N318" s="110">
        <f t="shared" si="275"/>
        <v>1.2890865969106986</v>
      </c>
      <c r="O318" s="103">
        <f t="shared" si="279"/>
        <v>1.29092578</v>
      </c>
      <c r="P318" s="103">
        <f t="shared" si="256"/>
        <v>995.17316211000002</v>
      </c>
      <c r="Q318" s="11">
        <f t="shared" si="274"/>
        <v>0</v>
      </c>
      <c r="R318" s="30">
        <f t="shared" si="265"/>
        <v>0</v>
      </c>
      <c r="S318" s="103">
        <f t="shared" si="257"/>
        <v>0</v>
      </c>
      <c r="T318" s="113">
        <f t="shared" si="266"/>
        <v>8.5000000000000006E-2</v>
      </c>
      <c r="U318" s="111">
        <f t="shared" si="276"/>
        <v>2</v>
      </c>
      <c r="V318" s="111">
        <v>252</v>
      </c>
      <c r="W318" s="110">
        <f t="shared" si="258"/>
        <v>1.00064767</v>
      </c>
      <c r="X318" s="103">
        <f t="shared" si="259"/>
        <v>0.6445438</v>
      </c>
      <c r="Y318" s="103">
        <f t="shared" si="260"/>
        <v>0</v>
      </c>
      <c r="Z318" s="114" t="str">
        <f t="shared" si="272"/>
        <v>A+J=</v>
      </c>
      <c r="AA318" s="108">
        <f t="shared" si="273"/>
        <v>44368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1"/>
        <v>44341</v>
      </c>
      <c r="B319" s="103">
        <f t="shared" si="253"/>
        <v>996.85050535999994</v>
      </c>
      <c r="C319" s="103">
        <f t="shared" si="270"/>
        <v>770.89882123999996</v>
      </c>
      <c r="D319" s="104">
        <f t="shared" si="262"/>
        <v>1011.948</v>
      </c>
      <c r="E319" s="105">
        <f t="shared" si="277"/>
        <v>1027.211</v>
      </c>
      <c r="F319" s="106">
        <f t="shared" si="278"/>
        <v>44306</v>
      </c>
      <c r="G319" s="107">
        <f t="shared" si="254"/>
        <v>1.5082790815338365E-2</v>
      </c>
      <c r="H319" s="108">
        <f t="shared" si="271"/>
        <v>44368</v>
      </c>
      <c r="I319" s="108">
        <f t="shared" si="255"/>
        <v>44368</v>
      </c>
      <c r="J319" s="109">
        <f t="shared" si="263"/>
        <v>21</v>
      </c>
      <c r="K319" s="109">
        <f t="shared" si="281"/>
        <v>3</v>
      </c>
      <c r="L319" s="8">
        <f t="shared" si="264"/>
        <v>1.00214088</v>
      </c>
      <c r="M319" s="110">
        <f t="shared" si="280"/>
        <v>1.0293826500000001</v>
      </c>
      <c r="N319" s="110">
        <f t="shared" si="275"/>
        <v>1.2890865969106986</v>
      </c>
      <c r="O319" s="103">
        <f t="shared" si="279"/>
        <v>1.29184637</v>
      </c>
      <c r="P319" s="103">
        <f t="shared" si="256"/>
        <v>995.88284384999997</v>
      </c>
      <c r="Q319" s="11">
        <f t="shared" si="274"/>
        <v>0</v>
      </c>
      <c r="R319" s="30">
        <f t="shared" si="265"/>
        <v>0</v>
      </c>
      <c r="S319" s="103">
        <f t="shared" si="257"/>
        <v>0</v>
      </c>
      <c r="T319" s="113">
        <f t="shared" si="266"/>
        <v>8.5000000000000006E-2</v>
      </c>
      <c r="U319" s="111">
        <f t="shared" si="276"/>
        <v>3</v>
      </c>
      <c r="V319" s="111">
        <v>252</v>
      </c>
      <c r="W319" s="110">
        <f t="shared" si="258"/>
        <v>1.000971662</v>
      </c>
      <c r="X319" s="103">
        <f t="shared" si="259"/>
        <v>0.96766151</v>
      </c>
      <c r="Y319" s="103">
        <f t="shared" si="260"/>
        <v>0</v>
      </c>
      <c r="Z319" s="114" t="str">
        <f t="shared" si="272"/>
        <v>A+J=</v>
      </c>
      <c r="AA319" s="108">
        <f t="shared" si="273"/>
        <v>44368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1"/>
        <v>44342</v>
      </c>
      <c r="B320" s="103">
        <f t="shared" si="253"/>
        <v>997.88437877999991</v>
      </c>
      <c r="C320" s="103">
        <f t="shared" si="270"/>
        <v>770.89882123999996</v>
      </c>
      <c r="D320" s="104">
        <f t="shared" si="262"/>
        <v>1011.948</v>
      </c>
      <c r="E320" s="105">
        <f t="shared" si="277"/>
        <v>1027.211</v>
      </c>
      <c r="F320" s="106">
        <f t="shared" si="278"/>
        <v>44306</v>
      </c>
      <c r="G320" s="107">
        <f t="shared" si="254"/>
        <v>1.5082790815338365E-2</v>
      </c>
      <c r="H320" s="108">
        <f t="shared" si="271"/>
        <v>44368</v>
      </c>
      <c r="I320" s="108">
        <f t="shared" si="255"/>
        <v>44368</v>
      </c>
      <c r="J320" s="109">
        <f t="shared" si="263"/>
        <v>21</v>
      </c>
      <c r="K320" s="109">
        <f t="shared" si="281"/>
        <v>4</v>
      </c>
      <c r="L320" s="8">
        <f t="shared" si="264"/>
        <v>1.0028555299999999</v>
      </c>
      <c r="M320" s="110">
        <f t="shared" si="280"/>
        <v>1.0293826500000001</v>
      </c>
      <c r="N320" s="110">
        <f t="shared" si="275"/>
        <v>1.2890865969106986</v>
      </c>
      <c r="O320" s="103">
        <f t="shared" si="279"/>
        <v>1.29276762</v>
      </c>
      <c r="P320" s="103">
        <f t="shared" si="256"/>
        <v>996.59303438999996</v>
      </c>
      <c r="Q320" s="11">
        <f t="shared" si="274"/>
        <v>0</v>
      </c>
      <c r="R320" s="30">
        <f t="shared" si="265"/>
        <v>0</v>
      </c>
      <c r="S320" s="103">
        <f t="shared" si="257"/>
        <v>0</v>
      </c>
      <c r="T320" s="113">
        <f t="shared" si="266"/>
        <v>8.5000000000000006E-2</v>
      </c>
      <c r="U320" s="111">
        <f t="shared" si="276"/>
        <v>4</v>
      </c>
      <c r="V320" s="111">
        <v>252</v>
      </c>
      <c r="W320" s="110">
        <f t="shared" si="258"/>
        <v>1.001295759</v>
      </c>
      <c r="X320" s="103">
        <f t="shared" si="259"/>
        <v>1.2913443899999999</v>
      </c>
      <c r="Y320" s="103">
        <f t="shared" si="260"/>
        <v>0</v>
      </c>
      <c r="Z320" s="114" t="str">
        <f t="shared" si="272"/>
        <v>A+J=</v>
      </c>
      <c r="AA320" s="108">
        <f t="shared" si="273"/>
        <v>44368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1"/>
        <v>44343</v>
      </c>
      <c r="B321" s="103">
        <f t="shared" si="253"/>
        <v>998.91931141999999</v>
      </c>
      <c r="C321" s="103">
        <f t="shared" si="270"/>
        <v>770.89882123999996</v>
      </c>
      <c r="D321" s="104">
        <f t="shared" si="262"/>
        <v>1011.948</v>
      </c>
      <c r="E321" s="105">
        <f t="shared" si="277"/>
        <v>1027.211</v>
      </c>
      <c r="F321" s="106">
        <f t="shared" si="278"/>
        <v>44306</v>
      </c>
      <c r="G321" s="107">
        <f t="shared" si="254"/>
        <v>1.5082790815338365E-2</v>
      </c>
      <c r="H321" s="108">
        <f t="shared" si="271"/>
        <v>44368</v>
      </c>
      <c r="I321" s="108">
        <f t="shared" si="255"/>
        <v>44368</v>
      </c>
      <c r="J321" s="109">
        <f t="shared" si="263"/>
        <v>21</v>
      </c>
      <c r="K321" s="109">
        <f t="shared" si="281"/>
        <v>5</v>
      </c>
      <c r="L321" s="8">
        <f t="shared" si="264"/>
        <v>1.0035706799999999</v>
      </c>
      <c r="M321" s="110">
        <f t="shared" si="280"/>
        <v>1.0293826500000001</v>
      </c>
      <c r="N321" s="110">
        <f t="shared" si="275"/>
        <v>1.2890865969106986</v>
      </c>
      <c r="O321" s="103">
        <f t="shared" si="279"/>
        <v>1.2936895100000001</v>
      </c>
      <c r="P321" s="103">
        <f t="shared" si="256"/>
        <v>997.30371830000001</v>
      </c>
      <c r="Q321" s="11">
        <f t="shared" si="274"/>
        <v>0</v>
      </c>
      <c r="R321" s="30">
        <f t="shared" si="265"/>
        <v>0</v>
      </c>
      <c r="S321" s="103">
        <f t="shared" si="257"/>
        <v>0</v>
      </c>
      <c r="T321" s="113">
        <f t="shared" si="266"/>
        <v>8.5000000000000006E-2</v>
      </c>
      <c r="U321" s="111">
        <f t="shared" si="276"/>
        <v>5</v>
      </c>
      <c r="V321" s="111">
        <v>252</v>
      </c>
      <c r="W321" s="110">
        <f t="shared" si="258"/>
        <v>1.0016199610000001</v>
      </c>
      <c r="X321" s="103">
        <f t="shared" si="259"/>
        <v>1.61559312</v>
      </c>
      <c r="Y321" s="103">
        <f t="shared" si="260"/>
        <v>0</v>
      </c>
      <c r="Z321" s="114" t="str">
        <f t="shared" si="272"/>
        <v>A+J=</v>
      </c>
      <c r="AA321" s="108">
        <f t="shared" si="273"/>
        <v>44368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1"/>
        <v>44344</v>
      </c>
      <c r="B322" s="103">
        <f t="shared" si="253"/>
        <v>999.95532717999993</v>
      </c>
      <c r="C322" s="103">
        <f t="shared" si="270"/>
        <v>770.89882123999996</v>
      </c>
      <c r="D322" s="104">
        <f t="shared" si="262"/>
        <v>1011.948</v>
      </c>
      <c r="E322" s="105">
        <f t="shared" si="277"/>
        <v>1027.211</v>
      </c>
      <c r="F322" s="106">
        <f t="shared" si="278"/>
        <v>44306</v>
      </c>
      <c r="G322" s="107">
        <f t="shared" si="254"/>
        <v>1.5082790815338365E-2</v>
      </c>
      <c r="H322" s="108">
        <f t="shared" si="271"/>
        <v>44368</v>
      </c>
      <c r="I322" s="108">
        <f t="shared" si="255"/>
        <v>44368</v>
      </c>
      <c r="J322" s="109">
        <f t="shared" si="263"/>
        <v>21</v>
      </c>
      <c r="K322" s="109">
        <f t="shared" si="281"/>
        <v>6</v>
      </c>
      <c r="L322" s="8">
        <f t="shared" si="264"/>
        <v>1.0042863500000001</v>
      </c>
      <c r="M322" s="110">
        <f t="shared" si="280"/>
        <v>1.0293826500000001</v>
      </c>
      <c r="N322" s="110">
        <f t="shared" si="275"/>
        <v>1.2890865969106986</v>
      </c>
      <c r="O322" s="103">
        <f t="shared" si="279"/>
        <v>1.2946120699999999</v>
      </c>
      <c r="P322" s="103">
        <f t="shared" si="256"/>
        <v>998.01491871999997</v>
      </c>
      <c r="Q322" s="11">
        <f t="shared" si="274"/>
        <v>0</v>
      </c>
      <c r="R322" s="30">
        <f t="shared" si="265"/>
        <v>0</v>
      </c>
      <c r="S322" s="103">
        <f t="shared" si="257"/>
        <v>0</v>
      </c>
      <c r="T322" s="113">
        <f t="shared" si="266"/>
        <v>8.5000000000000006E-2</v>
      </c>
      <c r="U322" s="111">
        <f t="shared" si="276"/>
        <v>6</v>
      </c>
      <c r="V322" s="111">
        <v>252</v>
      </c>
      <c r="W322" s="110">
        <f t="shared" si="258"/>
        <v>1.0019442679999999</v>
      </c>
      <c r="X322" s="103">
        <f t="shared" si="259"/>
        <v>1.94040846</v>
      </c>
      <c r="Y322" s="103">
        <f t="shared" si="260"/>
        <v>0</v>
      </c>
      <c r="Z322" s="114" t="str">
        <f t="shared" si="272"/>
        <v>A+J=</v>
      </c>
      <c r="AA322" s="108">
        <f t="shared" si="273"/>
        <v>44368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1"/>
        <v>44345</v>
      </c>
      <c r="B323" s="103">
        <f t="shared" si="253"/>
        <v>1000.9924036</v>
      </c>
      <c r="C323" s="103">
        <f t="shared" si="270"/>
        <v>770.89882123999996</v>
      </c>
      <c r="D323" s="104">
        <f t="shared" si="262"/>
        <v>1011.948</v>
      </c>
      <c r="E323" s="105">
        <f t="shared" si="277"/>
        <v>1027.211</v>
      </c>
      <c r="F323" s="106">
        <f t="shared" si="278"/>
        <v>44306</v>
      </c>
      <c r="G323" s="107">
        <f t="shared" si="254"/>
        <v>1.5082790815338365E-2</v>
      </c>
      <c r="H323" s="108">
        <f t="shared" si="271"/>
        <v>44368</v>
      </c>
      <c r="I323" s="108">
        <f t="shared" si="255"/>
        <v>44368</v>
      </c>
      <c r="J323" s="109">
        <f t="shared" si="263"/>
        <v>21</v>
      </c>
      <c r="K323" s="109">
        <f t="shared" si="281"/>
        <v>7</v>
      </c>
      <c r="L323" s="8">
        <f t="shared" si="264"/>
        <v>1.0050025199999999</v>
      </c>
      <c r="M323" s="110">
        <f t="shared" si="280"/>
        <v>1.0293826500000001</v>
      </c>
      <c r="N323" s="110">
        <f t="shared" si="275"/>
        <v>1.2890865969106986</v>
      </c>
      <c r="O323" s="103">
        <f t="shared" si="279"/>
        <v>1.29553527</v>
      </c>
      <c r="P323" s="103">
        <f t="shared" si="256"/>
        <v>998.72661251</v>
      </c>
      <c r="Q323" s="11">
        <f t="shared" si="274"/>
        <v>0</v>
      </c>
      <c r="R323" s="30">
        <f t="shared" si="265"/>
        <v>0</v>
      </c>
      <c r="S323" s="103">
        <f t="shared" si="257"/>
        <v>0</v>
      </c>
      <c r="T323" s="113">
        <f t="shared" si="266"/>
        <v>8.5000000000000006E-2</v>
      </c>
      <c r="U323" s="111">
        <f t="shared" si="276"/>
        <v>7</v>
      </c>
      <c r="V323" s="111">
        <v>252</v>
      </c>
      <c r="W323" s="110">
        <f t="shared" si="258"/>
        <v>1.00226868</v>
      </c>
      <c r="X323" s="103">
        <f t="shared" si="259"/>
        <v>2.26579109</v>
      </c>
      <c r="Y323" s="103">
        <f t="shared" si="260"/>
        <v>0</v>
      </c>
      <c r="Z323" s="114" t="str">
        <f t="shared" si="272"/>
        <v>A+J=</v>
      </c>
      <c r="AA323" s="108">
        <f t="shared" si="273"/>
        <v>44368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1"/>
        <v>44346</v>
      </c>
      <c r="B324" s="103">
        <f t="shared" si="253"/>
        <v>1000.9924036</v>
      </c>
      <c r="C324" s="103">
        <f t="shared" si="270"/>
        <v>770.89882123999996</v>
      </c>
      <c r="D324" s="104">
        <f t="shared" si="262"/>
        <v>1011.948</v>
      </c>
      <c r="E324" s="105">
        <f t="shared" si="277"/>
        <v>1027.211</v>
      </c>
      <c r="F324" s="106">
        <f t="shared" si="278"/>
        <v>44306</v>
      </c>
      <c r="G324" s="107">
        <f t="shared" si="254"/>
        <v>1.5082790815338365E-2</v>
      </c>
      <c r="H324" s="108">
        <f t="shared" si="271"/>
        <v>44368</v>
      </c>
      <c r="I324" s="108">
        <f t="shared" si="255"/>
        <v>44368</v>
      </c>
      <c r="J324" s="109">
        <f t="shared" si="263"/>
        <v>21</v>
      </c>
      <c r="K324" s="109">
        <f t="shared" si="281"/>
        <v>7</v>
      </c>
      <c r="L324" s="8">
        <f t="shared" si="264"/>
        <v>1.0050025199999999</v>
      </c>
      <c r="M324" s="110">
        <f t="shared" si="280"/>
        <v>1.0293826500000001</v>
      </c>
      <c r="N324" s="110">
        <f t="shared" si="275"/>
        <v>1.2890865969106986</v>
      </c>
      <c r="O324" s="103">
        <f t="shared" si="279"/>
        <v>1.29553527</v>
      </c>
      <c r="P324" s="103">
        <f t="shared" si="256"/>
        <v>998.72661251</v>
      </c>
      <c r="Q324" s="11">
        <f t="shared" si="274"/>
        <v>0</v>
      </c>
      <c r="R324" s="30">
        <f t="shared" si="265"/>
        <v>0</v>
      </c>
      <c r="S324" s="103">
        <f t="shared" si="257"/>
        <v>0</v>
      </c>
      <c r="T324" s="113">
        <f t="shared" si="266"/>
        <v>8.5000000000000006E-2</v>
      </c>
      <c r="U324" s="111">
        <f t="shared" si="276"/>
        <v>7</v>
      </c>
      <c r="V324" s="111">
        <v>252</v>
      </c>
      <c r="W324" s="110">
        <f t="shared" si="258"/>
        <v>1.00226868</v>
      </c>
      <c r="X324" s="103">
        <f t="shared" si="259"/>
        <v>2.26579109</v>
      </c>
      <c r="Y324" s="103">
        <f t="shared" si="260"/>
        <v>0</v>
      </c>
      <c r="Z324" s="114" t="str">
        <f t="shared" si="272"/>
        <v>A+J=</v>
      </c>
      <c r="AA324" s="108">
        <f t="shared" si="273"/>
        <v>44368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1"/>
        <v>44347</v>
      </c>
      <c r="B325" s="103">
        <f t="shared" si="253"/>
        <v>1000.9924036</v>
      </c>
      <c r="C325" s="103">
        <f t="shared" si="270"/>
        <v>770.89882123999996</v>
      </c>
      <c r="D325" s="104">
        <f t="shared" si="262"/>
        <v>1011.948</v>
      </c>
      <c r="E325" s="105">
        <f t="shared" si="277"/>
        <v>1027.211</v>
      </c>
      <c r="F325" s="106">
        <f t="shared" si="278"/>
        <v>44306</v>
      </c>
      <c r="G325" s="107">
        <f t="shared" si="254"/>
        <v>1.5082790815338365E-2</v>
      </c>
      <c r="H325" s="108">
        <f t="shared" si="271"/>
        <v>44368</v>
      </c>
      <c r="I325" s="108">
        <f t="shared" si="255"/>
        <v>44368</v>
      </c>
      <c r="J325" s="109">
        <f t="shared" si="263"/>
        <v>21</v>
      </c>
      <c r="K325" s="109">
        <f t="shared" si="281"/>
        <v>7</v>
      </c>
      <c r="L325" s="8">
        <f t="shared" si="264"/>
        <v>1.0050025199999999</v>
      </c>
      <c r="M325" s="110">
        <f t="shared" si="280"/>
        <v>1.0293826500000001</v>
      </c>
      <c r="N325" s="110">
        <f t="shared" si="275"/>
        <v>1.2890865969106986</v>
      </c>
      <c r="O325" s="103">
        <f t="shared" si="279"/>
        <v>1.29553527</v>
      </c>
      <c r="P325" s="103">
        <f t="shared" si="256"/>
        <v>998.72661251</v>
      </c>
      <c r="Q325" s="11">
        <f t="shared" si="274"/>
        <v>0</v>
      </c>
      <c r="R325" s="30">
        <f t="shared" si="265"/>
        <v>0</v>
      </c>
      <c r="S325" s="103">
        <f t="shared" si="257"/>
        <v>0</v>
      </c>
      <c r="T325" s="113">
        <f t="shared" si="266"/>
        <v>8.5000000000000006E-2</v>
      </c>
      <c r="U325" s="111">
        <f t="shared" si="276"/>
        <v>7</v>
      </c>
      <c r="V325" s="111">
        <v>252</v>
      </c>
      <c r="W325" s="110">
        <f t="shared" si="258"/>
        <v>1.00226868</v>
      </c>
      <c r="X325" s="103">
        <f t="shared" si="259"/>
        <v>2.26579109</v>
      </c>
      <c r="Y325" s="103">
        <f t="shared" si="260"/>
        <v>0</v>
      </c>
      <c r="Z325" s="114" t="str">
        <f t="shared" si="272"/>
        <v>A+J=</v>
      </c>
      <c r="AA325" s="108">
        <f t="shared" si="273"/>
        <v>44368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1"/>
        <v>44348</v>
      </c>
      <c r="B326" s="103">
        <f t="shared" si="253"/>
        <v>1002.03057229</v>
      </c>
      <c r="C326" s="103">
        <f t="shared" si="270"/>
        <v>770.89882123999996</v>
      </c>
      <c r="D326" s="104">
        <f t="shared" si="262"/>
        <v>1011.948</v>
      </c>
      <c r="E326" s="105">
        <f t="shared" si="277"/>
        <v>1027.211</v>
      </c>
      <c r="F326" s="106">
        <f t="shared" si="278"/>
        <v>44306</v>
      </c>
      <c r="G326" s="107">
        <f t="shared" si="254"/>
        <v>1.5082790815338365E-2</v>
      </c>
      <c r="H326" s="108">
        <f t="shared" si="271"/>
        <v>44368</v>
      </c>
      <c r="I326" s="108">
        <f t="shared" si="255"/>
        <v>44368</v>
      </c>
      <c r="J326" s="109">
        <f t="shared" si="263"/>
        <v>21</v>
      </c>
      <c r="K326" s="109">
        <f t="shared" si="281"/>
        <v>8</v>
      </c>
      <c r="L326" s="8">
        <f t="shared" si="264"/>
        <v>1.0057192100000001</v>
      </c>
      <c r="M326" s="110">
        <f t="shared" si="280"/>
        <v>1.0293826500000001</v>
      </c>
      <c r="N326" s="110">
        <f t="shared" si="275"/>
        <v>1.2890865969106986</v>
      </c>
      <c r="O326" s="103">
        <f t="shared" si="279"/>
        <v>1.29645915</v>
      </c>
      <c r="P326" s="103">
        <f t="shared" si="256"/>
        <v>999.43883052000001</v>
      </c>
      <c r="Q326" s="11">
        <f t="shared" si="274"/>
        <v>0</v>
      </c>
      <c r="R326" s="30">
        <f t="shared" si="265"/>
        <v>0</v>
      </c>
      <c r="S326" s="103">
        <f t="shared" si="257"/>
        <v>0</v>
      </c>
      <c r="T326" s="113">
        <f t="shared" si="266"/>
        <v>8.5000000000000006E-2</v>
      </c>
      <c r="U326" s="111">
        <f t="shared" si="276"/>
        <v>8</v>
      </c>
      <c r="V326" s="111">
        <v>252</v>
      </c>
      <c r="W326" s="110">
        <f t="shared" si="258"/>
        <v>1.0025931969999999</v>
      </c>
      <c r="X326" s="103">
        <f t="shared" si="259"/>
        <v>2.5917417700000001</v>
      </c>
      <c r="Y326" s="103">
        <f t="shared" si="260"/>
        <v>0</v>
      </c>
      <c r="Z326" s="114" t="str">
        <f t="shared" si="272"/>
        <v>A+J=</v>
      </c>
      <c r="AA326" s="108">
        <f t="shared" si="273"/>
        <v>44368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1"/>
        <v>44349</v>
      </c>
      <c r="B327" s="103">
        <f t="shared" si="253"/>
        <v>1003.0698107899999</v>
      </c>
      <c r="C327" s="103">
        <f t="shared" si="270"/>
        <v>770.89882123999996</v>
      </c>
      <c r="D327" s="104">
        <f t="shared" si="262"/>
        <v>1011.948</v>
      </c>
      <c r="E327" s="105">
        <f t="shared" si="277"/>
        <v>1027.211</v>
      </c>
      <c r="F327" s="106">
        <f t="shared" si="278"/>
        <v>44306</v>
      </c>
      <c r="G327" s="107">
        <f t="shared" si="254"/>
        <v>1.5082790815338365E-2</v>
      </c>
      <c r="H327" s="108">
        <f t="shared" si="271"/>
        <v>44368</v>
      </c>
      <c r="I327" s="108">
        <f t="shared" si="255"/>
        <v>44368</v>
      </c>
      <c r="J327" s="109">
        <f t="shared" si="263"/>
        <v>21</v>
      </c>
      <c r="K327" s="109">
        <f t="shared" si="281"/>
        <v>9</v>
      </c>
      <c r="L327" s="8">
        <f t="shared" si="264"/>
        <v>1.0064364100000001</v>
      </c>
      <c r="M327" s="110">
        <f t="shared" si="280"/>
        <v>1.0293826500000001</v>
      </c>
      <c r="N327" s="110">
        <f t="shared" si="275"/>
        <v>1.2890865969106986</v>
      </c>
      <c r="O327" s="103">
        <f t="shared" si="279"/>
        <v>1.29738368</v>
      </c>
      <c r="P327" s="103">
        <f t="shared" si="256"/>
        <v>1000.1515496</v>
      </c>
      <c r="Q327" s="11">
        <f t="shared" si="274"/>
        <v>0</v>
      </c>
      <c r="R327" s="30">
        <f t="shared" si="265"/>
        <v>0</v>
      </c>
      <c r="S327" s="103">
        <f t="shared" si="257"/>
        <v>0</v>
      </c>
      <c r="T327" s="113">
        <f t="shared" si="266"/>
        <v>8.5000000000000006E-2</v>
      </c>
      <c r="U327" s="111">
        <f t="shared" si="276"/>
        <v>9</v>
      </c>
      <c r="V327" s="111">
        <v>252</v>
      </c>
      <c r="W327" s="110">
        <f t="shared" si="258"/>
        <v>1.0029178190000001</v>
      </c>
      <c r="X327" s="103">
        <f t="shared" si="259"/>
        <v>2.9182611899999999</v>
      </c>
      <c r="Y327" s="103">
        <f t="shared" si="260"/>
        <v>0</v>
      </c>
      <c r="Z327" s="114" t="str">
        <f t="shared" si="272"/>
        <v>A+J=</v>
      </c>
      <c r="AA327" s="108">
        <f t="shared" si="273"/>
        <v>44368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1"/>
        <v>44350</v>
      </c>
      <c r="B328" s="103">
        <f t="shared" si="253"/>
        <v>1004.11012856</v>
      </c>
      <c r="C328" s="103">
        <f t="shared" si="270"/>
        <v>770.89882123999996</v>
      </c>
      <c r="D328" s="104">
        <f t="shared" si="262"/>
        <v>1011.948</v>
      </c>
      <c r="E328" s="105">
        <f t="shared" si="277"/>
        <v>1027.211</v>
      </c>
      <c r="F328" s="106">
        <f t="shared" si="278"/>
        <v>44306</v>
      </c>
      <c r="G328" s="107">
        <f t="shared" si="254"/>
        <v>1.5082790815338365E-2</v>
      </c>
      <c r="H328" s="108">
        <f t="shared" si="271"/>
        <v>44368</v>
      </c>
      <c r="I328" s="108">
        <f t="shared" si="255"/>
        <v>44368</v>
      </c>
      <c r="J328" s="109">
        <f t="shared" si="263"/>
        <v>21</v>
      </c>
      <c r="K328" s="109">
        <f t="shared" si="281"/>
        <v>10</v>
      </c>
      <c r="L328" s="8">
        <f t="shared" si="264"/>
        <v>1.00715412</v>
      </c>
      <c r="M328" s="110">
        <f t="shared" si="280"/>
        <v>1.0293826500000001</v>
      </c>
      <c r="N328" s="110">
        <f t="shared" si="275"/>
        <v>1.2890865969106986</v>
      </c>
      <c r="O328" s="103">
        <f t="shared" si="279"/>
        <v>1.2983088700000001</v>
      </c>
      <c r="P328" s="103">
        <f t="shared" si="256"/>
        <v>1000.86477748</v>
      </c>
      <c r="Q328" s="11">
        <f t="shared" si="274"/>
        <v>0</v>
      </c>
      <c r="R328" s="30">
        <f t="shared" si="265"/>
        <v>0</v>
      </c>
      <c r="S328" s="103">
        <f t="shared" si="257"/>
        <v>0</v>
      </c>
      <c r="T328" s="113">
        <f t="shared" si="266"/>
        <v>8.5000000000000006E-2</v>
      </c>
      <c r="U328" s="111">
        <f t="shared" si="276"/>
        <v>10</v>
      </c>
      <c r="V328" s="111">
        <v>252</v>
      </c>
      <c r="W328" s="110">
        <f t="shared" si="258"/>
        <v>1.0032425469999999</v>
      </c>
      <c r="X328" s="103">
        <f t="shared" si="259"/>
        <v>3.2453510799999998</v>
      </c>
      <c r="Y328" s="103">
        <f t="shared" si="260"/>
        <v>0</v>
      </c>
      <c r="Z328" s="114" t="str">
        <f t="shared" si="272"/>
        <v>A+J=</v>
      </c>
      <c r="AA328" s="108">
        <f t="shared" si="273"/>
        <v>44368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1"/>
        <v>44351</v>
      </c>
      <c r="B329" s="103">
        <f t="shared" si="253"/>
        <v>1004.11012856</v>
      </c>
      <c r="C329" s="103">
        <f t="shared" si="270"/>
        <v>770.89882123999996</v>
      </c>
      <c r="D329" s="104">
        <f t="shared" si="262"/>
        <v>1011.948</v>
      </c>
      <c r="E329" s="105">
        <f t="shared" si="277"/>
        <v>1027.211</v>
      </c>
      <c r="F329" s="106">
        <f t="shared" si="278"/>
        <v>44306</v>
      </c>
      <c r="G329" s="107">
        <f t="shared" si="254"/>
        <v>1.5082790815338365E-2</v>
      </c>
      <c r="H329" s="108">
        <f t="shared" si="271"/>
        <v>44368</v>
      </c>
      <c r="I329" s="108">
        <f t="shared" si="255"/>
        <v>44368</v>
      </c>
      <c r="J329" s="109">
        <f t="shared" si="263"/>
        <v>21</v>
      </c>
      <c r="K329" s="109">
        <f t="shared" si="281"/>
        <v>10</v>
      </c>
      <c r="L329" s="8">
        <f t="shared" si="264"/>
        <v>1.00715412</v>
      </c>
      <c r="M329" s="110">
        <f t="shared" si="280"/>
        <v>1.0293826500000001</v>
      </c>
      <c r="N329" s="110">
        <f t="shared" si="275"/>
        <v>1.2890865969106986</v>
      </c>
      <c r="O329" s="103">
        <f t="shared" si="279"/>
        <v>1.2983088700000001</v>
      </c>
      <c r="P329" s="103">
        <f t="shared" si="256"/>
        <v>1000.86477748</v>
      </c>
      <c r="Q329" s="11">
        <f t="shared" si="274"/>
        <v>0</v>
      </c>
      <c r="R329" s="30">
        <f t="shared" si="265"/>
        <v>0</v>
      </c>
      <c r="S329" s="103">
        <f t="shared" si="257"/>
        <v>0</v>
      </c>
      <c r="T329" s="113">
        <f t="shared" si="266"/>
        <v>8.5000000000000006E-2</v>
      </c>
      <c r="U329" s="111">
        <f t="shared" si="276"/>
        <v>10</v>
      </c>
      <c r="V329" s="111">
        <v>252</v>
      </c>
      <c r="W329" s="110">
        <f t="shared" si="258"/>
        <v>1.0032425469999999</v>
      </c>
      <c r="X329" s="103">
        <f t="shared" si="259"/>
        <v>3.2453510799999998</v>
      </c>
      <c r="Y329" s="103">
        <f t="shared" si="260"/>
        <v>0</v>
      </c>
      <c r="Z329" s="114" t="str">
        <f t="shared" si="272"/>
        <v>A+J=</v>
      </c>
      <c r="AA329" s="108">
        <f t="shared" si="273"/>
        <v>44368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1"/>
        <v>44352</v>
      </c>
      <c r="B330" s="103">
        <f t="shared" ref="B330:B393" si="282">(P330+X330)</f>
        <v>1005.15152431</v>
      </c>
      <c r="C330" s="103">
        <f t="shared" si="270"/>
        <v>770.89882123999996</v>
      </c>
      <c r="D330" s="104">
        <f t="shared" si="262"/>
        <v>1011.948</v>
      </c>
      <c r="E330" s="105">
        <f t="shared" si="277"/>
        <v>1027.211</v>
      </c>
      <c r="F330" s="106">
        <f t="shared" si="278"/>
        <v>44306</v>
      </c>
      <c r="G330" s="107">
        <f t="shared" ref="G330:G393" si="283">(E330/D330)-1</f>
        <v>1.5082790815338365E-2</v>
      </c>
      <c r="H330" s="108">
        <f t="shared" si="271"/>
        <v>44368</v>
      </c>
      <c r="I330" s="108">
        <f t="shared" ref="I330:I393" si="284">IF(A330&gt;I329,H330,I329)</f>
        <v>44368</v>
      </c>
      <c r="J330" s="109">
        <f t="shared" si="263"/>
        <v>21</v>
      </c>
      <c r="K330" s="109">
        <f t="shared" si="281"/>
        <v>11</v>
      </c>
      <c r="L330" s="8">
        <f t="shared" si="264"/>
        <v>1.00787234</v>
      </c>
      <c r="M330" s="110">
        <f t="shared" si="280"/>
        <v>1.0293826500000001</v>
      </c>
      <c r="N330" s="110">
        <f t="shared" si="275"/>
        <v>1.2890865969106986</v>
      </c>
      <c r="O330" s="103">
        <f t="shared" si="279"/>
        <v>1.2992347200000001</v>
      </c>
      <c r="P330" s="103">
        <f t="shared" ref="P330:P393" si="285">TRUNC(C330*O330,8)</f>
        <v>1001.5785141600001</v>
      </c>
      <c r="Q330" s="11">
        <f t="shared" si="274"/>
        <v>0</v>
      </c>
      <c r="R330" s="30">
        <f t="shared" si="265"/>
        <v>0</v>
      </c>
      <c r="S330" s="103">
        <f t="shared" ref="S330:S393" si="286">IF(R330&gt;0,TRUNC(R330*P330,8),0)</f>
        <v>0</v>
      </c>
      <c r="T330" s="113">
        <f t="shared" si="266"/>
        <v>8.5000000000000006E-2</v>
      </c>
      <c r="U330" s="111">
        <f t="shared" si="276"/>
        <v>11</v>
      </c>
      <c r="V330" s="111">
        <v>252</v>
      </c>
      <c r="W330" s="110">
        <f t="shared" ref="W330:W393" si="287">ROUND((1+T330)^TRUNC((U330/V330),9),9)</f>
        <v>1.0035673789999999</v>
      </c>
      <c r="X330" s="103">
        <f t="shared" ref="X330:X393" si="288">TRUNC((P330*(W330-1)),8)</f>
        <v>3.57301015</v>
      </c>
      <c r="Y330" s="103">
        <f t="shared" ref="Y330:Y393" si="289">IF(Q330&gt;0,S330+X330,0)</f>
        <v>0</v>
      </c>
      <c r="Z330" s="114" t="str">
        <f t="shared" si="272"/>
        <v>A+J=</v>
      </c>
      <c r="AA330" s="108">
        <f t="shared" si="273"/>
        <v>44368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0">(A330+1)</f>
        <v>44353</v>
      </c>
      <c r="B331" s="103">
        <f t="shared" si="282"/>
        <v>1005.15152431</v>
      </c>
      <c r="C331" s="103">
        <f t="shared" si="270"/>
        <v>770.89882123999996</v>
      </c>
      <c r="D331" s="104">
        <f t="shared" ref="D331:D394" si="291">IF(E331=E330,D330,E330)</f>
        <v>1011.948</v>
      </c>
      <c r="E331" s="105">
        <f t="shared" si="277"/>
        <v>1027.211</v>
      </c>
      <c r="F331" s="106">
        <f t="shared" si="278"/>
        <v>44306</v>
      </c>
      <c r="G331" s="107">
        <f t="shared" si="283"/>
        <v>1.5082790815338365E-2</v>
      </c>
      <c r="H331" s="108">
        <f t="shared" si="271"/>
        <v>44368</v>
      </c>
      <c r="I331" s="108">
        <f t="shared" si="284"/>
        <v>44368</v>
      </c>
      <c r="J331" s="109">
        <f t="shared" ref="J331:J394" si="292">IF(I331=I330,J330,NETWORKDAYS(I330,I331,$AD$171:$AD$502)-1)</f>
        <v>21</v>
      </c>
      <c r="K331" s="109">
        <f t="shared" si="281"/>
        <v>11</v>
      </c>
      <c r="L331" s="8">
        <f t="shared" ref="L331:L394" si="293">IF(E331&lt;D331,1,TRUNC((E331/D331)^TRUNC((K331/J331),9),8))</f>
        <v>1.00787234</v>
      </c>
      <c r="M331" s="110">
        <f t="shared" si="280"/>
        <v>1.0293826500000001</v>
      </c>
      <c r="N331" s="110">
        <f t="shared" si="275"/>
        <v>1.2890865969106986</v>
      </c>
      <c r="O331" s="103">
        <f t="shared" si="279"/>
        <v>1.2992347200000001</v>
      </c>
      <c r="P331" s="103">
        <f t="shared" si="285"/>
        <v>1001.5785141600001</v>
      </c>
      <c r="Q331" s="11">
        <f t="shared" si="274"/>
        <v>0</v>
      </c>
      <c r="R331" s="30">
        <f t="shared" ref="R331:R394" si="294">IF(Q331&gt;0,VLOOKUP($A331,$AD$10:$AI$165,6),0)</f>
        <v>0</v>
      </c>
      <c r="S331" s="103">
        <f t="shared" si="286"/>
        <v>0</v>
      </c>
      <c r="T331" s="113">
        <f t="shared" ref="T331:T394" si="295">(T330)</f>
        <v>8.5000000000000006E-2</v>
      </c>
      <c r="U331" s="111">
        <f t="shared" si="276"/>
        <v>11</v>
      </c>
      <c r="V331" s="111">
        <v>252</v>
      </c>
      <c r="W331" s="110">
        <f t="shared" si="287"/>
        <v>1.0035673789999999</v>
      </c>
      <c r="X331" s="103">
        <f t="shared" si="288"/>
        <v>3.57301015</v>
      </c>
      <c r="Y331" s="103">
        <f t="shared" si="289"/>
        <v>0</v>
      </c>
      <c r="Z331" s="114" t="str">
        <f t="shared" si="272"/>
        <v>A+J=</v>
      </c>
      <c r="AA331" s="108">
        <f t="shared" si="273"/>
        <v>44368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0"/>
        <v>44354</v>
      </c>
      <c r="B332" s="103">
        <f t="shared" si="282"/>
        <v>1005.15152431</v>
      </c>
      <c r="C332" s="103">
        <f t="shared" ref="C332:C395" si="296">TRUNC(IF(Q331&gt;0,VLOOKUP(A331,$AD$12:$AE$165,2),C331),8)</f>
        <v>770.89882123999996</v>
      </c>
      <c r="D332" s="104">
        <f t="shared" si="291"/>
        <v>1011.948</v>
      </c>
      <c r="E332" s="105">
        <f t="shared" si="277"/>
        <v>1027.211</v>
      </c>
      <c r="F332" s="106">
        <f t="shared" si="278"/>
        <v>44306</v>
      </c>
      <c r="G332" s="107">
        <f t="shared" si="283"/>
        <v>1.5082790815338365E-2</v>
      </c>
      <c r="H332" s="108">
        <f t="shared" ref="H332:H395" si="297">IF(DAY(A332)=H$9,VLOOKUP(A332,AH$118:AN$450,4),H331)</f>
        <v>44368</v>
      </c>
      <c r="I332" s="108">
        <f t="shared" si="284"/>
        <v>44368</v>
      </c>
      <c r="J332" s="109">
        <f t="shared" si="292"/>
        <v>21</v>
      </c>
      <c r="K332" s="109">
        <f t="shared" si="281"/>
        <v>11</v>
      </c>
      <c r="L332" s="8">
        <f t="shared" si="293"/>
        <v>1.00787234</v>
      </c>
      <c r="M332" s="110">
        <f t="shared" si="280"/>
        <v>1.0293826500000001</v>
      </c>
      <c r="N332" s="110">
        <f t="shared" si="275"/>
        <v>1.2890865969106986</v>
      </c>
      <c r="O332" s="103">
        <f t="shared" si="279"/>
        <v>1.2992347200000001</v>
      </c>
      <c r="P332" s="103">
        <f t="shared" si="285"/>
        <v>1001.5785141600001</v>
      </c>
      <c r="Q332" s="11">
        <f t="shared" si="274"/>
        <v>0</v>
      </c>
      <c r="R332" s="30">
        <f t="shared" si="294"/>
        <v>0</v>
      </c>
      <c r="S332" s="103">
        <f t="shared" si="286"/>
        <v>0</v>
      </c>
      <c r="T332" s="113">
        <f t="shared" si="295"/>
        <v>8.5000000000000006E-2</v>
      </c>
      <c r="U332" s="111">
        <f t="shared" si="276"/>
        <v>11</v>
      </c>
      <c r="V332" s="111">
        <v>252</v>
      </c>
      <c r="W332" s="110">
        <f t="shared" si="287"/>
        <v>1.0035673789999999</v>
      </c>
      <c r="X332" s="103">
        <f t="shared" si="288"/>
        <v>3.57301015</v>
      </c>
      <c r="Y332" s="103">
        <f t="shared" si="289"/>
        <v>0</v>
      </c>
      <c r="Z332" s="114" t="str">
        <f t="shared" ref="Z332:Z395" si="298">IF($Q331&gt;0,VLOOKUP($A331,$AD$10:$AM$165,9),Z331)</f>
        <v>A+J=</v>
      </c>
      <c r="AA332" s="108">
        <f t="shared" ref="AA332:AA395" si="299">IF($Q331&gt;0,VLOOKUP($A331,$AD$10:$AM$165,10),AA331)</f>
        <v>44368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0"/>
        <v>44355</v>
      </c>
      <c r="B333" s="103">
        <f t="shared" si="282"/>
        <v>1006.19400076</v>
      </c>
      <c r="C333" s="103">
        <f t="shared" si="296"/>
        <v>770.89882123999996</v>
      </c>
      <c r="D333" s="104">
        <f t="shared" si="291"/>
        <v>1011.948</v>
      </c>
      <c r="E333" s="105">
        <f t="shared" si="277"/>
        <v>1027.211</v>
      </c>
      <c r="F333" s="106">
        <f t="shared" si="278"/>
        <v>44306</v>
      </c>
      <c r="G333" s="107">
        <f t="shared" si="283"/>
        <v>1.5082790815338365E-2</v>
      </c>
      <c r="H333" s="108">
        <f t="shared" si="297"/>
        <v>44368</v>
      </c>
      <c r="I333" s="108">
        <f t="shared" si="284"/>
        <v>44368</v>
      </c>
      <c r="J333" s="109">
        <f t="shared" si="292"/>
        <v>21</v>
      </c>
      <c r="K333" s="109">
        <f t="shared" si="281"/>
        <v>12</v>
      </c>
      <c r="L333" s="8">
        <f t="shared" si="293"/>
        <v>1.00859107</v>
      </c>
      <c r="M333" s="110">
        <f t="shared" si="280"/>
        <v>1.0293826500000001</v>
      </c>
      <c r="N333" s="110">
        <f t="shared" si="275"/>
        <v>1.2890865969106986</v>
      </c>
      <c r="O333" s="103">
        <f t="shared" si="279"/>
        <v>1.3001612300000001</v>
      </c>
      <c r="P333" s="103">
        <f t="shared" si="285"/>
        <v>1002.29275962</v>
      </c>
      <c r="Q333" s="11">
        <f t="shared" ref="Q333:Q396" si="300">IF(VLOOKUP(A333,AD$10:AK$165,8)=VLOOKUP(A332,AD$10:AK$165,8),0,VLOOKUP(A333,AD$10:AK$165,8))</f>
        <v>0</v>
      </c>
      <c r="R333" s="30">
        <f t="shared" si="294"/>
        <v>0</v>
      </c>
      <c r="S333" s="103">
        <f t="shared" si="286"/>
        <v>0</v>
      </c>
      <c r="T333" s="113">
        <f t="shared" si="295"/>
        <v>8.5000000000000006E-2</v>
      </c>
      <c r="U333" s="111">
        <f t="shared" si="276"/>
        <v>12</v>
      </c>
      <c r="V333" s="111">
        <v>252</v>
      </c>
      <c r="W333" s="110">
        <f t="shared" si="287"/>
        <v>1.003892317</v>
      </c>
      <c r="X333" s="103">
        <f t="shared" si="288"/>
        <v>3.9012411400000002</v>
      </c>
      <c r="Y333" s="103">
        <f t="shared" si="289"/>
        <v>0</v>
      </c>
      <c r="Z333" s="114" t="str">
        <f t="shared" si="298"/>
        <v>A+J=</v>
      </c>
      <c r="AA333" s="108">
        <f t="shared" si="299"/>
        <v>44368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0"/>
        <v>44356</v>
      </c>
      <c r="B334" s="103">
        <f t="shared" si="282"/>
        <v>1007.23755664</v>
      </c>
      <c r="C334" s="103">
        <f t="shared" si="296"/>
        <v>770.89882123999996</v>
      </c>
      <c r="D334" s="104">
        <f t="shared" si="291"/>
        <v>1011.948</v>
      </c>
      <c r="E334" s="105">
        <f t="shared" si="277"/>
        <v>1027.211</v>
      </c>
      <c r="F334" s="106">
        <f t="shared" si="278"/>
        <v>44306</v>
      </c>
      <c r="G334" s="107">
        <f t="shared" si="283"/>
        <v>1.5082790815338365E-2</v>
      </c>
      <c r="H334" s="108">
        <f t="shared" si="297"/>
        <v>44368</v>
      </c>
      <c r="I334" s="108">
        <f t="shared" si="284"/>
        <v>44368</v>
      </c>
      <c r="J334" s="109">
        <f t="shared" si="292"/>
        <v>21</v>
      </c>
      <c r="K334" s="109">
        <f t="shared" si="281"/>
        <v>13</v>
      </c>
      <c r="L334" s="8">
        <f t="shared" si="293"/>
        <v>1.00931032</v>
      </c>
      <c r="M334" s="110">
        <f t="shared" si="280"/>
        <v>1.0293826500000001</v>
      </c>
      <c r="N334" s="110">
        <f t="shared" si="275"/>
        <v>1.2890865969106986</v>
      </c>
      <c r="O334" s="103">
        <f t="shared" si="279"/>
        <v>1.3010884</v>
      </c>
      <c r="P334" s="103">
        <f t="shared" si="285"/>
        <v>1003.00751388</v>
      </c>
      <c r="Q334" s="11">
        <f t="shared" si="300"/>
        <v>0</v>
      </c>
      <c r="R334" s="30">
        <f t="shared" si="294"/>
        <v>0</v>
      </c>
      <c r="S334" s="103">
        <f t="shared" si="286"/>
        <v>0</v>
      </c>
      <c r="T334" s="113">
        <f t="shared" si="295"/>
        <v>8.5000000000000006E-2</v>
      </c>
      <c r="U334" s="111">
        <f t="shared" si="276"/>
        <v>13</v>
      </c>
      <c r="V334" s="111">
        <v>252</v>
      </c>
      <c r="W334" s="110">
        <f t="shared" si="287"/>
        <v>1.0042173590000001</v>
      </c>
      <c r="X334" s="103">
        <f t="shared" si="288"/>
        <v>4.2300427599999999</v>
      </c>
      <c r="Y334" s="103">
        <f t="shared" si="289"/>
        <v>0</v>
      </c>
      <c r="Z334" s="114" t="str">
        <f t="shared" si="298"/>
        <v>A+J=</v>
      </c>
      <c r="AA334" s="108">
        <f t="shared" si="299"/>
        <v>44368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0"/>
        <v>44357</v>
      </c>
      <c r="B335" s="103">
        <f t="shared" si="282"/>
        <v>1008.28219568</v>
      </c>
      <c r="C335" s="103">
        <f t="shared" si="296"/>
        <v>770.89882123999996</v>
      </c>
      <c r="D335" s="104">
        <f t="shared" si="291"/>
        <v>1011.948</v>
      </c>
      <c r="E335" s="105">
        <f t="shared" si="277"/>
        <v>1027.211</v>
      </c>
      <c r="F335" s="106">
        <f t="shared" si="278"/>
        <v>44306</v>
      </c>
      <c r="G335" s="107">
        <f t="shared" si="283"/>
        <v>1.5082790815338365E-2</v>
      </c>
      <c r="H335" s="108">
        <f t="shared" si="297"/>
        <v>44368</v>
      </c>
      <c r="I335" s="108">
        <f t="shared" si="284"/>
        <v>44368</v>
      </c>
      <c r="J335" s="109">
        <f t="shared" si="292"/>
        <v>21</v>
      </c>
      <c r="K335" s="109">
        <f t="shared" si="281"/>
        <v>14</v>
      </c>
      <c r="L335" s="8">
        <f t="shared" si="293"/>
        <v>1.0100300799999999</v>
      </c>
      <c r="M335" s="110">
        <f t="shared" si="280"/>
        <v>1.0293826500000001</v>
      </c>
      <c r="N335" s="110">
        <f t="shared" si="275"/>
        <v>1.2890865969106986</v>
      </c>
      <c r="O335" s="103">
        <f t="shared" si="279"/>
        <v>1.30201623</v>
      </c>
      <c r="P335" s="103">
        <f t="shared" si="285"/>
        <v>1003.72277694</v>
      </c>
      <c r="Q335" s="11">
        <f t="shared" si="300"/>
        <v>0</v>
      </c>
      <c r="R335" s="30">
        <f t="shared" si="294"/>
        <v>0</v>
      </c>
      <c r="S335" s="103">
        <f t="shared" si="286"/>
        <v>0</v>
      </c>
      <c r="T335" s="113">
        <f t="shared" si="295"/>
        <v>8.5000000000000006E-2</v>
      </c>
      <c r="U335" s="111">
        <f t="shared" si="276"/>
        <v>14</v>
      </c>
      <c r="V335" s="111">
        <v>252</v>
      </c>
      <c r="W335" s="110">
        <f t="shared" si="287"/>
        <v>1.0045425079999999</v>
      </c>
      <c r="X335" s="103">
        <f t="shared" si="288"/>
        <v>4.5594187399999999</v>
      </c>
      <c r="Y335" s="103">
        <f t="shared" si="289"/>
        <v>0</v>
      </c>
      <c r="Z335" s="114" t="str">
        <f t="shared" si="298"/>
        <v>A+J=</v>
      </c>
      <c r="AA335" s="108">
        <f t="shared" si="299"/>
        <v>44368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0"/>
        <v>44358</v>
      </c>
      <c r="B336" s="103">
        <f t="shared" si="282"/>
        <v>1009.3279155700001</v>
      </c>
      <c r="C336" s="103">
        <f t="shared" si="296"/>
        <v>770.89882123999996</v>
      </c>
      <c r="D336" s="104">
        <f t="shared" si="291"/>
        <v>1011.948</v>
      </c>
      <c r="E336" s="105">
        <f t="shared" si="277"/>
        <v>1027.211</v>
      </c>
      <c r="F336" s="106">
        <f t="shared" si="278"/>
        <v>44306</v>
      </c>
      <c r="G336" s="107">
        <f t="shared" si="283"/>
        <v>1.5082790815338365E-2</v>
      </c>
      <c r="H336" s="108">
        <f t="shared" si="297"/>
        <v>44368</v>
      </c>
      <c r="I336" s="108">
        <f t="shared" si="284"/>
        <v>44368</v>
      </c>
      <c r="J336" s="109">
        <f t="shared" si="292"/>
        <v>21</v>
      </c>
      <c r="K336" s="109">
        <f t="shared" si="281"/>
        <v>15</v>
      </c>
      <c r="L336" s="8">
        <f t="shared" si="293"/>
        <v>1.0107503499999999</v>
      </c>
      <c r="M336" s="110">
        <f t="shared" si="280"/>
        <v>1.0293826500000001</v>
      </c>
      <c r="N336" s="110">
        <f t="shared" si="275"/>
        <v>1.2890865969106986</v>
      </c>
      <c r="O336" s="103">
        <f t="shared" si="279"/>
        <v>1.3029447199999999</v>
      </c>
      <c r="P336" s="103">
        <f t="shared" si="285"/>
        <v>1004.43854878</v>
      </c>
      <c r="Q336" s="11">
        <f t="shared" si="300"/>
        <v>0</v>
      </c>
      <c r="R336" s="30">
        <f t="shared" si="294"/>
        <v>0</v>
      </c>
      <c r="S336" s="103">
        <f t="shared" si="286"/>
        <v>0</v>
      </c>
      <c r="T336" s="113">
        <f t="shared" si="295"/>
        <v>8.5000000000000006E-2</v>
      </c>
      <c r="U336" s="111">
        <f t="shared" si="276"/>
        <v>15</v>
      </c>
      <c r="V336" s="111">
        <v>252</v>
      </c>
      <c r="W336" s="110">
        <f t="shared" si="287"/>
        <v>1.0048677610000001</v>
      </c>
      <c r="X336" s="103">
        <f t="shared" si="288"/>
        <v>4.8893667900000004</v>
      </c>
      <c r="Y336" s="103">
        <f t="shared" si="289"/>
        <v>0</v>
      </c>
      <c r="Z336" s="114" t="str">
        <f t="shared" si="298"/>
        <v>A+J=</v>
      </c>
      <c r="AA336" s="108">
        <f t="shared" si="299"/>
        <v>44368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0"/>
        <v>44359</v>
      </c>
      <c r="B337" s="103">
        <f t="shared" si="282"/>
        <v>1010.3747258100001</v>
      </c>
      <c r="C337" s="103">
        <f t="shared" si="296"/>
        <v>770.89882123999996</v>
      </c>
      <c r="D337" s="104">
        <f t="shared" si="291"/>
        <v>1011.948</v>
      </c>
      <c r="E337" s="105">
        <f t="shared" si="277"/>
        <v>1027.211</v>
      </c>
      <c r="F337" s="106">
        <f t="shared" si="278"/>
        <v>44306</v>
      </c>
      <c r="G337" s="107">
        <f t="shared" si="283"/>
        <v>1.5082790815338365E-2</v>
      </c>
      <c r="H337" s="108">
        <f t="shared" si="297"/>
        <v>44368</v>
      </c>
      <c r="I337" s="108">
        <f t="shared" si="284"/>
        <v>44368</v>
      </c>
      <c r="J337" s="109">
        <f t="shared" si="292"/>
        <v>21</v>
      </c>
      <c r="K337" s="109">
        <f t="shared" si="281"/>
        <v>16</v>
      </c>
      <c r="L337" s="8">
        <f t="shared" si="293"/>
        <v>1.01147114</v>
      </c>
      <c r="M337" s="110">
        <f t="shared" si="280"/>
        <v>1.0293826500000001</v>
      </c>
      <c r="N337" s="110">
        <f t="shared" si="275"/>
        <v>1.2890865969106986</v>
      </c>
      <c r="O337" s="103">
        <f t="shared" si="279"/>
        <v>1.30387388</v>
      </c>
      <c r="P337" s="103">
        <f t="shared" si="285"/>
        <v>1005.15483713</v>
      </c>
      <c r="Q337" s="11">
        <f t="shared" si="300"/>
        <v>0</v>
      </c>
      <c r="R337" s="30">
        <f t="shared" si="294"/>
        <v>0</v>
      </c>
      <c r="S337" s="103">
        <f t="shared" si="286"/>
        <v>0</v>
      </c>
      <c r="T337" s="113">
        <f t="shared" si="295"/>
        <v>8.5000000000000006E-2</v>
      </c>
      <c r="U337" s="111">
        <f t="shared" si="276"/>
        <v>16</v>
      </c>
      <c r="V337" s="111">
        <v>252</v>
      </c>
      <c r="W337" s="110">
        <f t="shared" si="287"/>
        <v>1.0051931190000001</v>
      </c>
      <c r="X337" s="103">
        <f t="shared" si="288"/>
        <v>5.2198886800000004</v>
      </c>
      <c r="Y337" s="103">
        <f t="shared" si="289"/>
        <v>0</v>
      </c>
      <c r="Z337" s="114" t="str">
        <f t="shared" si="298"/>
        <v>A+J=</v>
      </c>
      <c r="AA337" s="108">
        <f t="shared" si="299"/>
        <v>44368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0"/>
        <v>44360</v>
      </c>
      <c r="B338" s="103">
        <f t="shared" si="282"/>
        <v>1010.3747258100001</v>
      </c>
      <c r="C338" s="103">
        <f t="shared" si="296"/>
        <v>770.89882123999996</v>
      </c>
      <c r="D338" s="104">
        <f t="shared" si="291"/>
        <v>1011.948</v>
      </c>
      <c r="E338" s="105">
        <f t="shared" si="277"/>
        <v>1027.211</v>
      </c>
      <c r="F338" s="106">
        <f t="shared" si="278"/>
        <v>44306</v>
      </c>
      <c r="G338" s="107">
        <f t="shared" si="283"/>
        <v>1.5082790815338365E-2</v>
      </c>
      <c r="H338" s="108">
        <f t="shared" si="297"/>
        <v>44368</v>
      </c>
      <c r="I338" s="108">
        <f t="shared" si="284"/>
        <v>44368</v>
      </c>
      <c r="J338" s="109">
        <f t="shared" si="292"/>
        <v>21</v>
      </c>
      <c r="K338" s="109">
        <f t="shared" si="281"/>
        <v>16</v>
      </c>
      <c r="L338" s="8">
        <f t="shared" si="293"/>
        <v>1.01147114</v>
      </c>
      <c r="M338" s="110">
        <f t="shared" si="280"/>
        <v>1.0293826500000001</v>
      </c>
      <c r="N338" s="110">
        <f t="shared" si="275"/>
        <v>1.2890865969106986</v>
      </c>
      <c r="O338" s="103">
        <f t="shared" si="279"/>
        <v>1.30387388</v>
      </c>
      <c r="P338" s="103">
        <f t="shared" si="285"/>
        <v>1005.15483713</v>
      </c>
      <c r="Q338" s="11">
        <f t="shared" si="300"/>
        <v>0</v>
      </c>
      <c r="R338" s="30">
        <f t="shared" si="294"/>
        <v>0</v>
      </c>
      <c r="S338" s="103">
        <f t="shared" si="286"/>
        <v>0</v>
      </c>
      <c r="T338" s="113">
        <f t="shared" si="295"/>
        <v>8.5000000000000006E-2</v>
      </c>
      <c r="U338" s="111">
        <f t="shared" si="276"/>
        <v>16</v>
      </c>
      <c r="V338" s="111">
        <v>252</v>
      </c>
      <c r="W338" s="110">
        <f t="shared" si="287"/>
        <v>1.0051931190000001</v>
      </c>
      <c r="X338" s="103">
        <f t="shared" si="288"/>
        <v>5.2198886800000004</v>
      </c>
      <c r="Y338" s="103">
        <f t="shared" si="289"/>
        <v>0</v>
      </c>
      <c r="Z338" s="114" t="str">
        <f t="shared" si="298"/>
        <v>A+J=</v>
      </c>
      <c r="AA338" s="108">
        <f t="shared" si="299"/>
        <v>44368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0"/>
        <v>44361</v>
      </c>
      <c r="B339" s="103">
        <f t="shared" si="282"/>
        <v>1010.3747258100001</v>
      </c>
      <c r="C339" s="103">
        <f t="shared" si="296"/>
        <v>770.89882123999996</v>
      </c>
      <c r="D339" s="104">
        <f t="shared" si="291"/>
        <v>1011.948</v>
      </c>
      <c r="E339" s="105">
        <f t="shared" si="277"/>
        <v>1027.211</v>
      </c>
      <c r="F339" s="106">
        <f t="shared" si="278"/>
        <v>44306</v>
      </c>
      <c r="G339" s="107">
        <f t="shared" si="283"/>
        <v>1.5082790815338365E-2</v>
      </c>
      <c r="H339" s="108">
        <f t="shared" si="297"/>
        <v>44368</v>
      </c>
      <c r="I339" s="108">
        <f t="shared" si="284"/>
        <v>44368</v>
      </c>
      <c r="J339" s="109">
        <f t="shared" si="292"/>
        <v>21</v>
      </c>
      <c r="K339" s="109">
        <f t="shared" si="281"/>
        <v>16</v>
      </c>
      <c r="L339" s="8">
        <f t="shared" si="293"/>
        <v>1.01147114</v>
      </c>
      <c r="M339" s="110">
        <f t="shared" si="280"/>
        <v>1.0293826500000001</v>
      </c>
      <c r="N339" s="110">
        <f t="shared" si="275"/>
        <v>1.2890865969106986</v>
      </c>
      <c r="O339" s="103">
        <f t="shared" si="279"/>
        <v>1.30387388</v>
      </c>
      <c r="P339" s="103">
        <f t="shared" si="285"/>
        <v>1005.15483713</v>
      </c>
      <c r="Q339" s="11">
        <f t="shared" si="300"/>
        <v>0</v>
      </c>
      <c r="R339" s="30">
        <f t="shared" si="294"/>
        <v>0</v>
      </c>
      <c r="S339" s="103">
        <f t="shared" si="286"/>
        <v>0</v>
      </c>
      <c r="T339" s="113">
        <f t="shared" si="295"/>
        <v>8.5000000000000006E-2</v>
      </c>
      <c r="U339" s="111">
        <f t="shared" si="276"/>
        <v>16</v>
      </c>
      <c r="V339" s="111">
        <v>252</v>
      </c>
      <c r="W339" s="110">
        <f t="shared" si="287"/>
        <v>1.0051931190000001</v>
      </c>
      <c r="X339" s="103">
        <f t="shared" si="288"/>
        <v>5.2198886800000004</v>
      </c>
      <c r="Y339" s="103">
        <f t="shared" si="289"/>
        <v>0</v>
      </c>
      <c r="Z339" s="114" t="str">
        <f t="shared" si="298"/>
        <v>A+J=</v>
      </c>
      <c r="AA339" s="108">
        <f t="shared" si="299"/>
        <v>44368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0"/>
        <v>44362</v>
      </c>
      <c r="B340" s="103">
        <f t="shared" si="282"/>
        <v>1011.42262037</v>
      </c>
      <c r="C340" s="103">
        <f t="shared" si="296"/>
        <v>770.89882123999996</v>
      </c>
      <c r="D340" s="104">
        <f t="shared" si="291"/>
        <v>1011.948</v>
      </c>
      <c r="E340" s="105">
        <f t="shared" si="277"/>
        <v>1027.211</v>
      </c>
      <c r="F340" s="106">
        <f t="shared" si="278"/>
        <v>44306</v>
      </c>
      <c r="G340" s="107">
        <f t="shared" si="283"/>
        <v>1.5082790815338365E-2</v>
      </c>
      <c r="H340" s="108">
        <f t="shared" si="297"/>
        <v>44368</v>
      </c>
      <c r="I340" s="108">
        <f t="shared" si="284"/>
        <v>44368</v>
      </c>
      <c r="J340" s="109">
        <f t="shared" si="292"/>
        <v>21</v>
      </c>
      <c r="K340" s="109">
        <f t="shared" si="281"/>
        <v>17</v>
      </c>
      <c r="L340" s="8">
        <f t="shared" si="293"/>
        <v>1.01219244</v>
      </c>
      <c r="M340" s="110">
        <f t="shared" si="280"/>
        <v>1.0293826500000001</v>
      </c>
      <c r="N340" s="110">
        <f t="shared" si="275"/>
        <v>1.2890865969106986</v>
      </c>
      <c r="O340" s="103">
        <f t="shared" si="279"/>
        <v>1.3048036999999999</v>
      </c>
      <c r="P340" s="103">
        <f t="shared" si="285"/>
        <v>1005.87163427</v>
      </c>
      <c r="Q340" s="11">
        <f t="shared" si="300"/>
        <v>0</v>
      </c>
      <c r="R340" s="30">
        <f t="shared" si="294"/>
        <v>0</v>
      </c>
      <c r="S340" s="103">
        <f t="shared" si="286"/>
        <v>0</v>
      </c>
      <c r="T340" s="113">
        <f t="shared" si="295"/>
        <v>8.5000000000000006E-2</v>
      </c>
      <c r="U340" s="111">
        <f t="shared" si="276"/>
        <v>17</v>
      </c>
      <c r="V340" s="111">
        <v>252</v>
      </c>
      <c r="W340" s="110">
        <f t="shared" si="287"/>
        <v>1.005518583</v>
      </c>
      <c r="X340" s="103">
        <f t="shared" si="288"/>
        <v>5.5509861000000003</v>
      </c>
      <c r="Y340" s="103">
        <f t="shared" si="289"/>
        <v>0</v>
      </c>
      <c r="Z340" s="114" t="str">
        <f t="shared" si="298"/>
        <v>A+J=</v>
      </c>
      <c r="AA340" s="108">
        <f t="shared" si="299"/>
        <v>44368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0"/>
        <v>44363</v>
      </c>
      <c r="B341" s="103">
        <f t="shared" si="282"/>
        <v>1012.4715999800001</v>
      </c>
      <c r="C341" s="103">
        <f t="shared" si="296"/>
        <v>770.89882123999996</v>
      </c>
      <c r="D341" s="104">
        <f t="shared" si="291"/>
        <v>1011.948</v>
      </c>
      <c r="E341" s="105">
        <f t="shared" si="277"/>
        <v>1027.211</v>
      </c>
      <c r="F341" s="106">
        <f t="shared" si="278"/>
        <v>44306</v>
      </c>
      <c r="G341" s="107">
        <f t="shared" si="283"/>
        <v>1.5082790815338365E-2</v>
      </c>
      <c r="H341" s="108">
        <f t="shared" si="297"/>
        <v>44368</v>
      </c>
      <c r="I341" s="108">
        <f t="shared" si="284"/>
        <v>44368</v>
      </c>
      <c r="J341" s="109">
        <f t="shared" si="292"/>
        <v>21</v>
      </c>
      <c r="K341" s="109">
        <f t="shared" si="281"/>
        <v>18</v>
      </c>
      <c r="L341" s="8">
        <f t="shared" si="293"/>
        <v>1.0129142499999999</v>
      </c>
      <c r="M341" s="110">
        <f t="shared" si="280"/>
        <v>1.0293826500000001</v>
      </c>
      <c r="N341" s="110">
        <f t="shared" si="275"/>
        <v>1.2890865969106986</v>
      </c>
      <c r="O341" s="103">
        <f t="shared" si="279"/>
        <v>1.30573418</v>
      </c>
      <c r="P341" s="103">
        <f t="shared" si="285"/>
        <v>1006.58894021</v>
      </c>
      <c r="Q341" s="11">
        <f t="shared" si="300"/>
        <v>0</v>
      </c>
      <c r="R341" s="30">
        <f t="shared" si="294"/>
        <v>0</v>
      </c>
      <c r="S341" s="103">
        <f t="shared" si="286"/>
        <v>0</v>
      </c>
      <c r="T341" s="113">
        <f t="shared" si="295"/>
        <v>8.5000000000000006E-2</v>
      </c>
      <c r="U341" s="111">
        <f t="shared" si="276"/>
        <v>18</v>
      </c>
      <c r="V341" s="111">
        <v>252</v>
      </c>
      <c r="W341" s="110">
        <f t="shared" si="287"/>
        <v>1.005844153</v>
      </c>
      <c r="X341" s="103">
        <f t="shared" si="288"/>
        <v>5.8826597700000001</v>
      </c>
      <c r="Y341" s="103">
        <f t="shared" si="289"/>
        <v>0</v>
      </c>
      <c r="Z341" s="114" t="str">
        <f t="shared" si="298"/>
        <v>A+J=</v>
      </c>
      <c r="AA341" s="108">
        <f t="shared" si="299"/>
        <v>44368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0"/>
        <v>44364</v>
      </c>
      <c r="B342" s="103">
        <f t="shared" si="282"/>
        <v>1013.52166335</v>
      </c>
      <c r="C342" s="103">
        <f t="shared" si="296"/>
        <v>770.89882123999996</v>
      </c>
      <c r="D342" s="104">
        <f t="shared" si="291"/>
        <v>1011.948</v>
      </c>
      <c r="E342" s="105">
        <f t="shared" si="277"/>
        <v>1027.211</v>
      </c>
      <c r="F342" s="106">
        <f t="shared" si="278"/>
        <v>44306</v>
      </c>
      <c r="G342" s="107">
        <f t="shared" si="283"/>
        <v>1.5082790815338365E-2</v>
      </c>
      <c r="H342" s="108">
        <f t="shared" si="297"/>
        <v>44368</v>
      </c>
      <c r="I342" s="108">
        <f t="shared" si="284"/>
        <v>44368</v>
      </c>
      <c r="J342" s="109">
        <f t="shared" si="292"/>
        <v>21</v>
      </c>
      <c r="K342" s="109">
        <f t="shared" si="281"/>
        <v>19</v>
      </c>
      <c r="L342" s="8">
        <f t="shared" si="293"/>
        <v>1.01363658</v>
      </c>
      <c r="M342" s="110">
        <f t="shared" si="280"/>
        <v>1.0293826500000001</v>
      </c>
      <c r="N342" s="110">
        <f t="shared" si="275"/>
        <v>1.2890865969106986</v>
      </c>
      <c r="O342" s="103">
        <f t="shared" si="279"/>
        <v>1.30666532</v>
      </c>
      <c r="P342" s="103">
        <f t="shared" si="285"/>
        <v>1007.30675494</v>
      </c>
      <c r="Q342" s="11">
        <f t="shared" si="300"/>
        <v>0</v>
      </c>
      <c r="R342" s="30">
        <f t="shared" si="294"/>
        <v>0</v>
      </c>
      <c r="S342" s="103">
        <f t="shared" si="286"/>
        <v>0</v>
      </c>
      <c r="T342" s="113">
        <f t="shared" si="295"/>
        <v>8.5000000000000006E-2</v>
      </c>
      <c r="U342" s="111">
        <f t="shared" si="276"/>
        <v>19</v>
      </c>
      <c r="V342" s="111">
        <v>252</v>
      </c>
      <c r="W342" s="110">
        <f t="shared" si="287"/>
        <v>1.0061698269999999</v>
      </c>
      <c r="X342" s="103">
        <f t="shared" si="288"/>
        <v>6.2149084099999996</v>
      </c>
      <c r="Y342" s="103">
        <f t="shared" si="289"/>
        <v>0</v>
      </c>
      <c r="Z342" s="114" t="str">
        <f t="shared" si="298"/>
        <v>A+J=</v>
      </c>
      <c r="AA342" s="108">
        <f t="shared" si="299"/>
        <v>44368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0"/>
        <v>44365</v>
      </c>
      <c r="B343" s="103">
        <f t="shared" si="282"/>
        <v>1014.57282974</v>
      </c>
      <c r="C343" s="103">
        <f t="shared" si="296"/>
        <v>770.89882123999996</v>
      </c>
      <c r="D343" s="104">
        <f t="shared" si="291"/>
        <v>1011.948</v>
      </c>
      <c r="E343" s="105">
        <f t="shared" si="277"/>
        <v>1027.211</v>
      </c>
      <c r="F343" s="106">
        <f t="shared" si="278"/>
        <v>44306</v>
      </c>
      <c r="G343" s="107">
        <f t="shared" si="283"/>
        <v>1.5082790815338365E-2</v>
      </c>
      <c r="H343" s="108">
        <f t="shared" si="297"/>
        <v>44368</v>
      </c>
      <c r="I343" s="108">
        <f t="shared" si="284"/>
        <v>44368</v>
      </c>
      <c r="J343" s="109">
        <f t="shared" si="292"/>
        <v>21</v>
      </c>
      <c r="K343" s="109">
        <f t="shared" si="281"/>
        <v>20</v>
      </c>
      <c r="L343" s="8">
        <f t="shared" si="293"/>
        <v>1.0143594300000001</v>
      </c>
      <c r="M343" s="110">
        <f t="shared" si="280"/>
        <v>1.0293826500000001</v>
      </c>
      <c r="N343" s="110">
        <f t="shared" si="275"/>
        <v>1.2890865969106986</v>
      </c>
      <c r="O343" s="103">
        <f t="shared" si="279"/>
        <v>1.3075971399999999</v>
      </c>
      <c r="P343" s="103">
        <f t="shared" si="285"/>
        <v>1008.02509388</v>
      </c>
      <c r="Q343" s="11">
        <f t="shared" si="300"/>
        <v>0</v>
      </c>
      <c r="R343" s="30">
        <f t="shared" si="294"/>
        <v>0</v>
      </c>
      <c r="S343" s="103">
        <f t="shared" si="286"/>
        <v>0</v>
      </c>
      <c r="T343" s="113">
        <f t="shared" si="295"/>
        <v>8.5000000000000006E-2</v>
      </c>
      <c r="U343" s="111">
        <f t="shared" si="276"/>
        <v>20</v>
      </c>
      <c r="V343" s="111">
        <v>252</v>
      </c>
      <c r="W343" s="110">
        <f t="shared" si="287"/>
        <v>1.006495608</v>
      </c>
      <c r="X343" s="103">
        <f t="shared" si="288"/>
        <v>6.5477358600000004</v>
      </c>
      <c r="Y343" s="103">
        <f t="shared" si="289"/>
        <v>0</v>
      </c>
      <c r="Z343" s="114" t="str">
        <f t="shared" si="298"/>
        <v>A+J=</v>
      </c>
      <c r="AA343" s="108">
        <f t="shared" si="299"/>
        <v>44368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0"/>
        <v>44366</v>
      </c>
      <c r="B344" s="103">
        <f t="shared" si="282"/>
        <v>1015.62507358</v>
      </c>
      <c r="C344" s="103">
        <f t="shared" si="296"/>
        <v>770.89882123999996</v>
      </c>
      <c r="D344" s="104">
        <f t="shared" si="291"/>
        <v>1011.948</v>
      </c>
      <c r="E344" s="105">
        <f t="shared" si="277"/>
        <v>1027.211</v>
      </c>
      <c r="F344" s="106">
        <f t="shared" si="278"/>
        <v>44306</v>
      </c>
      <c r="G344" s="107">
        <f t="shared" si="283"/>
        <v>1.5082790815338365E-2</v>
      </c>
      <c r="H344" s="108">
        <f t="shared" si="297"/>
        <v>44368</v>
      </c>
      <c r="I344" s="108">
        <f t="shared" si="284"/>
        <v>44368</v>
      </c>
      <c r="J344" s="109">
        <f t="shared" si="292"/>
        <v>21</v>
      </c>
      <c r="K344" s="109">
        <f t="shared" si="281"/>
        <v>21</v>
      </c>
      <c r="L344" s="8">
        <f t="shared" si="293"/>
        <v>1.0150827899999999</v>
      </c>
      <c r="M344" s="110">
        <f t="shared" si="280"/>
        <v>1.0293826500000001</v>
      </c>
      <c r="N344" s="110">
        <f t="shared" si="275"/>
        <v>1.2890865969106986</v>
      </c>
      <c r="O344" s="103">
        <f t="shared" si="279"/>
        <v>1.3085296099999999</v>
      </c>
      <c r="P344" s="103">
        <f t="shared" si="285"/>
        <v>1008.7439339</v>
      </c>
      <c r="Q344" s="11">
        <f t="shared" si="300"/>
        <v>0</v>
      </c>
      <c r="R344" s="30">
        <f t="shared" si="294"/>
        <v>0</v>
      </c>
      <c r="S344" s="103">
        <f t="shared" si="286"/>
        <v>0</v>
      </c>
      <c r="T344" s="113">
        <f t="shared" si="295"/>
        <v>8.5000000000000006E-2</v>
      </c>
      <c r="U344" s="111">
        <f t="shared" si="276"/>
        <v>21</v>
      </c>
      <c r="V344" s="111">
        <v>252</v>
      </c>
      <c r="W344" s="110">
        <f t="shared" si="287"/>
        <v>1.0068214929999999</v>
      </c>
      <c r="X344" s="103">
        <f t="shared" si="288"/>
        <v>6.8811396800000004</v>
      </c>
      <c r="Y344" s="103">
        <f t="shared" si="289"/>
        <v>0</v>
      </c>
      <c r="Z344" s="114" t="str">
        <f t="shared" si="298"/>
        <v>A+J=</v>
      </c>
      <c r="AA344" s="108">
        <f t="shared" si="299"/>
        <v>44368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0"/>
        <v>44367</v>
      </c>
      <c r="B345" s="103">
        <f t="shared" si="282"/>
        <v>1015.62507358</v>
      </c>
      <c r="C345" s="103">
        <f t="shared" si="296"/>
        <v>770.89882123999996</v>
      </c>
      <c r="D345" s="104">
        <f t="shared" si="291"/>
        <v>1011.948</v>
      </c>
      <c r="E345" s="105">
        <f t="shared" si="277"/>
        <v>1027.211</v>
      </c>
      <c r="F345" s="106">
        <f t="shared" si="278"/>
        <v>44306</v>
      </c>
      <c r="G345" s="107">
        <f t="shared" si="283"/>
        <v>1.5082790815338365E-2</v>
      </c>
      <c r="H345" s="108">
        <f t="shared" si="297"/>
        <v>44397</v>
      </c>
      <c r="I345" s="108">
        <f t="shared" si="284"/>
        <v>44368</v>
      </c>
      <c r="J345" s="109">
        <f t="shared" si="292"/>
        <v>21</v>
      </c>
      <c r="K345" s="109">
        <f t="shared" si="281"/>
        <v>21</v>
      </c>
      <c r="L345" s="8">
        <f t="shared" si="293"/>
        <v>1.0150827899999999</v>
      </c>
      <c r="M345" s="110">
        <f t="shared" si="280"/>
        <v>1.0293826500000001</v>
      </c>
      <c r="N345" s="110">
        <f t="shared" si="275"/>
        <v>1.2890865969106986</v>
      </c>
      <c r="O345" s="103">
        <f t="shared" si="279"/>
        <v>1.3085296099999999</v>
      </c>
      <c r="P345" s="103">
        <f t="shared" si="285"/>
        <v>1008.7439339</v>
      </c>
      <c r="Q345" s="11">
        <f t="shared" si="300"/>
        <v>0</v>
      </c>
      <c r="R345" s="30">
        <f t="shared" si="294"/>
        <v>0</v>
      </c>
      <c r="S345" s="103">
        <f t="shared" si="286"/>
        <v>0</v>
      </c>
      <c r="T345" s="113">
        <f t="shared" si="295"/>
        <v>8.5000000000000006E-2</v>
      </c>
      <c r="U345" s="111">
        <f t="shared" si="276"/>
        <v>21</v>
      </c>
      <c r="V345" s="111">
        <v>252</v>
      </c>
      <c r="W345" s="110">
        <f t="shared" si="287"/>
        <v>1.0068214929999999</v>
      </c>
      <c r="X345" s="103">
        <f t="shared" si="288"/>
        <v>6.8811396800000004</v>
      </c>
      <c r="Y345" s="103">
        <f t="shared" si="289"/>
        <v>0</v>
      </c>
      <c r="Z345" s="114" t="str">
        <f t="shared" si="298"/>
        <v>A+J=</v>
      </c>
      <c r="AA345" s="108">
        <f t="shared" si="299"/>
        <v>44368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0"/>
        <v>44368</v>
      </c>
      <c r="B346" s="103">
        <f t="shared" si="282"/>
        <v>1015.62507358</v>
      </c>
      <c r="C346" s="103">
        <f t="shared" si="296"/>
        <v>770.89882123999996</v>
      </c>
      <c r="D346" s="104">
        <f t="shared" si="291"/>
        <v>1011.948</v>
      </c>
      <c r="E346" s="105">
        <f t="shared" si="277"/>
        <v>1027.211</v>
      </c>
      <c r="F346" s="106">
        <f t="shared" si="278"/>
        <v>44306</v>
      </c>
      <c r="G346" s="107">
        <f t="shared" si="283"/>
        <v>1.5082790815338365E-2</v>
      </c>
      <c r="H346" s="108">
        <f t="shared" si="297"/>
        <v>44397</v>
      </c>
      <c r="I346" s="108">
        <f t="shared" si="284"/>
        <v>44368</v>
      </c>
      <c r="J346" s="109">
        <f t="shared" si="292"/>
        <v>21</v>
      </c>
      <c r="K346" s="109">
        <f t="shared" si="281"/>
        <v>21</v>
      </c>
      <c r="L346" s="8">
        <f t="shared" si="293"/>
        <v>1.0150827899999999</v>
      </c>
      <c r="M346" s="110">
        <f t="shared" si="280"/>
        <v>1.0293826500000001</v>
      </c>
      <c r="N346" s="110">
        <f t="shared" si="275"/>
        <v>1.2890865969106986</v>
      </c>
      <c r="O346" s="103">
        <f t="shared" si="279"/>
        <v>1.3085296099999999</v>
      </c>
      <c r="P346" s="103">
        <f t="shared" si="285"/>
        <v>1008.7439339</v>
      </c>
      <c r="Q346" s="11">
        <f t="shared" si="300"/>
        <v>11</v>
      </c>
      <c r="R346" s="30">
        <f t="shared" si="294"/>
        <v>3.0081151350951386E-2</v>
      </c>
      <c r="S346" s="103">
        <f t="shared" si="286"/>
        <v>30.34417895</v>
      </c>
      <c r="T346" s="113">
        <f t="shared" si="295"/>
        <v>8.5000000000000006E-2</v>
      </c>
      <c r="U346" s="111">
        <f t="shared" si="276"/>
        <v>21</v>
      </c>
      <c r="V346" s="111">
        <v>252</v>
      </c>
      <c r="W346" s="110">
        <f t="shared" si="287"/>
        <v>1.0068214929999999</v>
      </c>
      <c r="X346" s="103">
        <f t="shared" si="288"/>
        <v>6.8811396800000004</v>
      </c>
      <c r="Y346" s="103">
        <f t="shared" si="289"/>
        <v>37.225318630000004</v>
      </c>
      <c r="Z346" s="114" t="str">
        <f t="shared" si="298"/>
        <v>A+J=</v>
      </c>
      <c r="AA346" s="108">
        <f t="shared" si="299"/>
        <v>44368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0"/>
        <v>44369</v>
      </c>
      <c r="B347" s="103">
        <f t="shared" si="282"/>
        <v>980.58939103</v>
      </c>
      <c r="C347" s="103">
        <f t="shared" si="296"/>
        <v>747.70929712999998</v>
      </c>
      <c r="D347" s="104">
        <f t="shared" si="291"/>
        <v>1027.211</v>
      </c>
      <c r="E347" s="105">
        <f t="shared" si="277"/>
        <v>1069.289</v>
      </c>
      <c r="F347" s="106">
        <f t="shared" si="278"/>
        <v>44337</v>
      </c>
      <c r="G347" s="107">
        <f t="shared" si="283"/>
        <v>4.0963346381609922E-2</v>
      </c>
      <c r="H347" s="108">
        <f t="shared" si="297"/>
        <v>44397</v>
      </c>
      <c r="I347" s="108">
        <f t="shared" si="284"/>
        <v>44397</v>
      </c>
      <c r="J347" s="109">
        <f t="shared" si="292"/>
        <v>21</v>
      </c>
      <c r="K347" s="109">
        <f t="shared" si="281"/>
        <v>1</v>
      </c>
      <c r="L347" s="8">
        <f t="shared" si="293"/>
        <v>1.0019135699999999</v>
      </c>
      <c r="M347" s="110">
        <f t="shared" si="280"/>
        <v>1.0150827899999999</v>
      </c>
      <c r="N347" s="110">
        <f t="shared" si="275"/>
        <v>1.3085296193437173</v>
      </c>
      <c r="O347" s="103">
        <f t="shared" si="279"/>
        <v>1.3110335799999999</v>
      </c>
      <c r="P347" s="103">
        <f t="shared" si="285"/>
        <v>980.27199660999997</v>
      </c>
      <c r="Q347" s="11">
        <f t="shared" si="300"/>
        <v>0</v>
      </c>
      <c r="R347" s="30">
        <f t="shared" si="294"/>
        <v>0</v>
      </c>
      <c r="S347" s="103">
        <f t="shared" si="286"/>
        <v>0</v>
      </c>
      <c r="T347" s="113">
        <f t="shared" si="295"/>
        <v>8.5000000000000006E-2</v>
      </c>
      <c r="U347" s="111">
        <f t="shared" si="276"/>
        <v>1</v>
      </c>
      <c r="V347" s="111">
        <v>252</v>
      </c>
      <c r="W347" s="110">
        <f t="shared" si="287"/>
        <v>1.0003237819999999</v>
      </c>
      <c r="X347" s="103">
        <f t="shared" si="288"/>
        <v>0.31739442000000001</v>
      </c>
      <c r="Y347" s="103">
        <f t="shared" si="289"/>
        <v>0</v>
      </c>
      <c r="Z347" s="114" t="str">
        <f t="shared" si="298"/>
        <v>A+J=</v>
      </c>
      <c r="AA347" s="108">
        <f t="shared" si="299"/>
        <v>44397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0"/>
        <v>44370</v>
      </c>
      <c r="B348" s="103">
        <f t="shared" si="282"/>
        <v>982.78391997999995</v>
      </c>
      <c r="C348" s="103">
        <f t="shared" si="296"/>
        <v>747.70929712999998</v>
      </c>
      <c r="D348" s="104">
        <f t="shared" si="291"/>
        <v>1027.211</v>
      </c>
      <c r="E348" s="105">
        <f t="shared" si="277"/>
        <v>1069.289</v>
      </c>
      <c r="F348" s="106">
        <f t="shared" si="278"/>
        <v>44337</v>
      </c>
      <c r="G348" s="107">
        <f t="shared" si="283"/>
        <v>4.0963346381609922E-2</v>
      </c>
      <c r="H348" s="108">
        <f t="shared" si="297"/>
        <v>44397</v>
      </c>
      <c r="I348" s="108">
        <f t="shared" si="284"/>
        <v>44397</v>
      </c>
      <c r="J348" s="109">
        <f t="shared" si="292"/>
        <v>21</v>
      </c>
      <c r="K348" s="109">
        <f t="shared" si="281"/>
        <v>2</v>
      </c>
      <c r="L348" s="8">
        <f t="shared" si="293"/>
        <v>1.0038308</v>
      </c>
      <c r="M348" s="110">
        <f t="shared" si="280"/>
        <v>1.0150827899999999</v>
      </c>
      <c r="N348" s="110">
        <f t="shared" si="275"/>
        <v>1.3085296193437173</v>
      </c>
      <c r="O348" s="103">
        <f t="shared" si="279"/>
        <v>1.31354233</v>
      </c>
      <c r="P348" s="103">
        <f t="shared" si="285"/>
        <v>982.14781230999995</v>
      </c>
      <c r="Q348" s="11">
        <f t="shared" si="300"/>
        <v>0</v>
      </c>
      <c r="R348" s="30">
        <f t="shared" si="294"/>
        <v>0</v>
      </c>
      <c r="S348" s="103">
        <f t="shared" si="286"/>
        <v>0</v>
      </c>
      <c r="T348" s="113">
        <f t="shared" si="295"/>
        <v>8.5000000000000006E-2</v>
      </c>
      <c r="U348" s="111">
        <f t="shared" si="276"/>
        <v>2</v>
      </c>
      <c r="V348" s="111">
        <v>252</v>
      </c>
      <c r="W348" s="110">
        <f t="shared" si="287"/>
        <v>1.00064767</v>
      </c>
      <c r="X348" s="103">
        <f t="shared" si="288"/>
        <v>0.63610767000000001</v>
      </c>
      <c r="Y348" s="103">
        <f t="shared" si="289"/>
        <v>0</v>
      </c>
      <c r="Z348" s="114" t="str">
        <f t="shared" si="298"/>
        <v>A+J=</v>
      </c>
      <c r="AA348" s="108">
        <f t="shared" si="299"/>
        <v>44397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0"/>
        <v>44371</v>
      </c>
      <c r="B349" s="103">
        <f t="shared" si="282"/>
        <v>984.98335885999995</v>
      </c>
      <c r="C349" s="103">
        <f t="shared" si="296"/>
        <v>747.70929712999998</v>
      </c>
      <c r="D349" s="104">
        <f t="shared" si="291"/>
        <v>1027.211</v>
      </c>
      <c r="E349" s="105">
        <f t="shared" si="277"/>
        <v>1069.289</v>
      </c>
      <c r="F349" s="106">
        <f t="shared" si="278"/>
        <v>44337</v>
      </c>
      <c r="G349" s="107">
        <f t="shared" si="283"/>
        <v>4.0963346381609922E-2</v>
      </c>
      <c r="H349" s="108">
        <f t="shared" si="297"/>
        <v>44397</v>
      </c>
      <c r="I349" s="108">
        <f t="shared" si="284"/>
        <v>44397</v>
      </c>
      <c r="J349" s="109">
        <f t="shared" si="292"/>
        <v>21</v>
      </c>
      <c r="K349" s="109">
        <f t="shared" si="281"/>
        <v>3</v>
      </c>
      <c r="L349" s="8">
        <f t="shared" si="293"/>
        <v>1.0057517</v>
      </c>
      <c r="M349" s="110">
        <f t="shared" si="280"/>
        <v>1.0150827899999999</v>
      </c>
      <c r="N349" s="110">
        <f t="shared" si="275"/>
        <v>1.3085296193437173</v>
      </c>
      <c r="O349" s="103">
        <f t="shared" si="279"/>
        <v>1.31605588</v>
      </c>
      <c r="P349" s="103">
        <f t="shared" si="285"/>
        <v>984.02721700999996</v>
      </c>
      <c r="Q349" s="11">
        <f t="shared" si="300"/>
        <v>0</v>
      </c>
      <c r="R349" s="30">
        <f t="shared" si="294"/>
        <v>0</v>
      </c>
      <c r="S349" s="103">
        <f t="shared" si="286"/>
        <v>0</v>
      </c>
      <c r="T349" s="113">
        <f t="shared" si="295"/>
        <v>8.5000000000000006E-2</v>
      </c>
      <c r="U349" s="111">
        <f t="shared" si="276"/>
        <v>3</v>
      </c>
      <c r="V349" s="111">
        <v>252</v>
      </c>
      <c r="W349" s="110">
        <f t="shared" si="287"/>
        <v>1.000971662</v>
      </c>
      <c r="X349" s="103">
        <f t="shared" si="288"/>
        <v>0.95614184999999996</v>
      </c>
      <c r="Y349" s="103">
        <f t="shared" si="289"/>
        <v>0</v>
      </c>
      <c r="Z349" s="114" t="str">
        <f t="shared" si="298"/>
        <v>A+J=</v>
      </c>
      <c r="AA349" s="108">
        <f t="shared" si="299"/>
        <v>44397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0"/>
        <v>44372</v>
      </c>
      <c r="B350" s="103">
        <f t="shared" si="282"/>
        <v>987.18772772</v>
      </c>
      <c r="C350" s="103">
        <f t="shared" si="296"/>
        <v>747.70929712999998</v>
      </c>
      <c r="D350" s="104">
        <f t="shared" si="291"/>
        <v>1027.211</v>
      </c>
      <c r="E350" s="105">
        <f t="shared" si="277"/>
        <v>1069.289</v>
      </c>
      <c r="F350" s="106">
        <f t="shared" si="278"/>
        <v>44337</v>
      </c>
      <c r="G350" s="107">
        <f t="shared" si="283"/>
        <v>4.0963346381609922E-2</v>
      </c>
      <c r="H350" s="108">
        <f t="shared" si="297"/>
        <v>44397</v>
      </c>
      <c r="I350" s="108">
        <f t="shared" si="284"/>
        <v>44397</v>
      </c>
      <c r="J350" s="109">
        <f t="shared" si="292"/>
        <v>21</v>
      </c>
      <c r="K350" s="109">
        <f t="shared" si="281"/>
        <v>4</v>
      </c>
      <c r="L350" s="8">
        <f t="shared" si="293"/>
        <v>1.0076762800000001</v>
      </c>
      <c r="M350" s="110">
        <f t="shared" si="280"/>
        <v>1.0150827899999999</v>
      </c>
      <c r="N350" s="110">
        <f t="shared" si="275"/>
        <v>1.3085296193437173</v>
      </c>
      <c r="O350" s="103">
        <f t="shared" si="279"/>
        <v>1.3185742499999999</v>
      </c>
      <c r="P350" s="103">
        <f t="shared" si="285"/>
        <v>985.91022568000005</v>
      </c>
      <c r="Q350" s="11">
        <f t="shared" si="300"/>
        <v>0</v>
      </c>
      <c r="R350" s="30">
        <f t="shared" si="294"/>
        <v>0</v>
      </c>
      <c r="S350" s="103">
        <f t="shared" si="286"/>
        <v>0</v>
      </c>
      <c r="T350" s="113">
        <f t="shared" si="295"/>
        <v>8.5000000000000006E-2</v>
      </c>
      <c r="U350" s="111">
        <f t="shared" si="276"/>
        <v>4</v>
      </c>
      <c r="V350" s="111">
        <v>252</v>
      </c>
      <c r="W350" s="110">
        <f t="shared" si="287"/>
        <v>1.001295759</v>
      </c>
      <c r="X350" s="103">
        <f t="shared" si="288"/>
        <v>1.2775020399999999</v>
      </c>
      <c r="Y350" s="103">
        <f t="shared" si="289"/>
        <v>0</v>
      </c>
      <c r="Z350" s="114" t="str">
        <f t="shared" si="298"/>
        <v>A+J=</v>
      </c>
      <c r="AA350" s="108">
        <f t="shared" si="299"/>
        <v>44397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0"/>
        <v>44373</v>
      </c>
      <c r="B351" s="103">
        <f t="shared" si="282"/>
        <v>989.39702316</v>
      </c>
      <c r="C351" s="103">
        <f t="shared" si="296"/>
        <v>747.70929712999998</v>
      </c>
      <c r="D351" s="104">
        <f t="shared" si="291"/>
        <v>1027.211</v>
      </c>
      <c r="E351" s="105">
        <f t="shared" si="277"/>
        <v>1069.289</v>
      </c>
      <c r="F351" s="106">
        <f t="shared" si="278"/>
        <v>44337</v>
      </c>
      <c r="G351" s="107">
        <f t="shared" si="283"/>
        <v>4.0963346381609922E-2</v>
      </c>
      <c r="H351" s="108">
        <f t="shared" si="297"/>
        <v>44397</v>
      </c>
      <c r="I351" s="108">
        <f t="shared" si="284"/>
        <v>44397</v>
      </c>
      <c r="J351" s="109">
        <f t="shared" si="292"/>
        <v>21</v>
      </c>
      <c r="K351" s="109">
        <f t="shared" si="281"/>
        <v>5</v>
      </c>
      <c r="L351" s="8">
        <f t="shared" si="293"/>
        <v>1.0096045300000001</v>
      </c>
      <c r="M351" s="110">
        <f t="shared" si="280"/>
        <v>1.0150827899999999</v>
      </c>
      <c r="N351" s="110">
        <f t="shared" ref="N351:N414" si="301">IF(I351&gt;I350,N350*M351,N350)</f>
        <v>1.3085296193437173</v>
      </c>
      <c r="O351" s="103">
        <f t="shared" si="279"/>
        <v>1.32109743</v>
      </c>
      <c r="P351" s="103">
        <f t="shared" si="285"/>
        <v>987.79683081999997</v>
      </c>
      <c r="Q351" s="11">
        <f t="shared" si="300"/>
        <v>0</v>
      </c>
      <c r="R351" s="30">
        <f t="shared" si="294"/>
        <v>0</v>
      </c>
      <c r="S351" s="103">
        <f t="shared" si="286"/>
        <v>0</v>
      </c>
      <c r="T351" s="113">
        <f t="shared" si="295"/>
        <v>8.5000000000000006E-2</v>
      </c>
      <c r="U351" s="111">
        <f t="shared" si="276"/>
        <v>5</v>
      </c>
      <c r="V351" s="111">
        <v>252</v>
      </c>
      <c r="W351" s="110">
        <f t="shared" si="287"/>
        <v>1.0016199610000001</v>
      </c>
      <c r="X351" s="103">
        <f t="shared" si="288"/>
        <v>1.60019234</v>
      </c>
      <c r="Y351" s="103">
        <f t="shared" si="289"/>
        <v>0</v>
      </c>
      <c r="Z351" s="114" t="str">
        <f t="shared" si="298"/>
        <v>A+J=</v>
      </c>
      <c r="AA351" s="108">
        <f t="shared" si="299"/>
        <v>44397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0"/>
        <v>44374</v>
      </c>
      <c r="B352" s="103">
        <f t="shared" si="282"/>
        <v>989.39702316</v>
      </c>
      <c r="C352" s="103">
        <f t="shared" si="296"/>
        <v>747.70929712999998</v>
      </c>
      <c r="D352" s="104">
        <f t="shared" si="291"/>
        <v>1027.211</v>
      </c>
      <c r="E352" s="105">
        <f t="shared" si="277"/>
        <v>1069.289</v>
      </c>
      <c r="F352" s="106">
        <f t="shared" si="278"/>
        <v>44337</v>
      </c>
      <c r="G352" s="107">
        <f t="shared" si="283"/>
        <v>4.0963346381609922E-2</v>
      </c>
      <c r="H352" s="108">
        <f t="shared" si="297"/>
        <v>44397</v>
      </c>
      <c r="I352" s="108">
        <f t="shared" si="284"/>
        <v>44397</v>
      </c>
      <c r="J352" s="109">
        <f t="shared" si="292"/>
        <v>21</v>
      </c>
      <c r="K352" s="109">
        <f t="shared" si="281"/>
        <v>5</v>
      </c>
      <c r="L352" s="8">
        <f t="shared" si="293"/>
        <v>1.0096045300000001</v>
      </c>
      <c r="M352" s="110">
        <f t="shared" si="280"/>
        <v>1.0150827899999999</v>
      </c>
      <c r="N352" s="110">
        <f t="shared" si="301"/>
        <v>1.3085296193437173</v>
      </c>
      <c r="O352" s="103">
        <f t="shared" si="279"/>
        <v>1.32109743</v>
      </c>
      <c r="P352" s="103">
        <f t="shared" si="285"/>
        <v>987.79683081999997</v>
      </c>
      <c r="Q352" s="11">
        <f t="shared" si="300"/>
        <v>0</v>
      </c>
      <c r="R352" s="30">
        <f t="shared" si="294"/>
        <v>0</v>
      </c>
      <c r="S352" s="103">
        <f t="shared" si="286"/>
        <v>0</v>
      </c>
      <c r="T352" s="113">
        <f t="shared" si="295"/>
        <v>8.5000000000000006E-2</v>
      </c>
      <c r="U352" s="111">
        <f t="shared" si="276"/>
        <v>5</v>
      </c>
      <c r="V352" s="111">
        <v>252</v>
      </c>
      <c r="W352" s="110">
        <f t="shared" si="287"/>
        <v>1.0016199610000001</v>
      </c>
      <c r="X352" s="103">
        <f t="shared" si="288"/>
        <v>1.60019234</v>
      </c>
      <c r="Y352" s="103">
        <f t="shared" si="289"/>
        <v>0</v>
      </c>
      <c r="Z352" s="114" t="str">
        <f t="shared" si="298"/>
        <v>A+J=</v>
      </c>
      <c r="AA352" s="108">
        <f t="shared" si="299"/>
        <v>44397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0"/>
        <v>44375</v>
      </c>
      <c r="B353" s="103">
        <f t="shared" si="282"/>
        <v>989.39702316</v>
      </c>
      <c r="C353" s="103">
        <f t="shared" si="296"/>
        <v>747.70929712999998</v>
      </c>
      <c r="D353" s="104">
        <f t="shared" si="291"/>
        <v>1027.211</v>
      </c>
      <c r="E353" s="105">
        <f t="shared" si="277"/>
        <v>1069.289</v>
      </c>
      <c r="F353" s="106">
        <f t="shared" si="278"/>
        <v>44337</v>
      </c>
      <c r="G353" s="107">
        <f t="shared" si="283"/>
        <v>4.0963346381609922E-2</v>
      </c>
      <c r="H353" s="108">
        <f t="shared" si="297"/>
        <v>44397</v>
      </c>
      <c r="I353" s="108">
        <f t="shared" si="284"/>
        <v>44397</v>
      </c>
      <c r="J353" s="109">
        <f t="shared" si="292"/>
        <v>21</v>
      </c>
      <c r="K353" s="109">
        <f t="shared" si="281"/>
        <v>5</v>
      </c>
      <c r="L353" s="8">
        <f t="shared" si="293"/>
        <v>1.0096045300000001</v>
      </c>
      <c r="M353" s="110">
        <f t="shared" si="280"/>
        <v>1.0150827899999999</v>
      </c>
      <c r="N353" s="110">
        <f t="shared" si="301"/>
        <v>1.3085296193437173</v>
      </c>
      <c r="O353" s="103">
        <f t="shared" si="279"/>
        <v>1.32109743</v>
      </c>
      <c r="P353" s="103">
        <f t="shared" si="285"/>
        <v>987.79683081999997</v>
      </c>
      <c r="Q353" s="11">
        <f t="shared" si="300"/>
        <v>0</v>
      </c>
      <c r="R353" s="30">
        <f t="shared" si="294"/>
        <v>0</v>
      </c>
      <c r="S353" s="103">
        <f t="shared" si="286"/>
        <v>0</v>
      </c>
      <c r="T353" s="113">
        <f t="shared" si="295"/>
        <v>8.5000000000000006E-2</v>
      </c>
      <c r="U353" s="111">
        <f t="shared" si="276"/>
        <v>5</v>
      </c>
      <c r="V353" s="111">
        <v>252</v>
      </c>
      <c r="W353" s="110">
        <f t="shared" si="287"/>
        <v>1.0016199610000001</v>
      </c>
      <c r="X353" s="103">
        <f t="shared" si="288"/>
        <v>1.60019234</v>
      </c>
      <c r="Y353" s="103">
        <f t="shared" si="289"/>
        <v>0</v>
      </c>
      <c r="Z353" s="114" t="str">
        <f t="shared" si="298"/>
        <v>A+J=</v>
      </c>
      <c r="AA353" s="108">
        <f t="shared" si="299"/>
        <v>44397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0"/>
        <v>44376</v>
      </c>
      <c r="B354" s="103">
        <f t="shared" si="282"/>
        <v>991.61126424999998</v>
      </c>
      <c r="C354" s="103">
        <f t="shared" si="296"/>
        <v>747.70929712999998</v>
      </c>
      <c r="D354" s="104">
        <f t="shared" si="291"/>
        <v>1027.211</v>
      </c>
      <c r="E354" s="105">
        <f t="shared" si="277"/>
        <v>1069.289</v>
      </c>
      <c r="F354" s="106">
        <f t="shared" si="278"/>
        <v>44337</v>
      </c>
      <c r="G354" s="107">
        <f t="shared" si="283"/>
        <v>4.0963346381609922E-2</v>
      </c>
      <c r="H354" s="108">
        <f t="shared" si="297"/>
        <v>44397</v>
      </c>
      <c r="I354" s="108">
        <f t="shared" si="284"/>
        <v>44397</v>
      </c>
      <c r="J354" s="109">
        <f t="shared" si="292"/>
        <v>21</v>
      </c>
      <c r="K354" s="109">
        <f t="shared" si="281"/>
        <v>6</v>
      </c>
      <c r="L354" s="8">
        <f t="shared" si="293"/>
        <v>1.01153648</v>
      </c>
      <c r="M354" s="110">
        <f t="shared" si="280"/>
        <v>1.0150827899999999</v>
      </c>
      <c r="N354" s="110">
        <f t="shared" si="301"/>
        <v>1.3085296193437173</v>
      </c>
      <c r="O354" s="103">
        <f t="shared" si="279"/>
        <v>1.32362544</v>
      </c>
      <c r="P354" s="103">
        <f t="shared" si="285"/>
        <v>989.68704739999998</v>
      </c>
      <c r="Q354" s="11">
        <f t="shared" si="300"/>
        <v>0</v>
      </c>
      <c r="R354" s="30">
        <f t="shared" si="294"/>
        <v>0</v>
      </c>
      <c r="S354" s="103">
        <f t="shared" si="286"/>
        <v>0</v>
      </c>
      <c r="T354" s="113">
        <f t="shared" si="295"/>
        <v>8.5000000000000006E-2</v>
      </c>
      <c r="U354" s="111">
        <f t="shared" si="276"/>
        <v>6</v>
      </c>
      <c r="V354" s="111">
        <v>252</v>
      </c>
      <c r="W354" s="110">
        <f t="shared" si="287"/>
        <v>1.0019442679999999</v>
      </c>
      <c r="X354" s="103">
        <f t="shared" si="288"/>
        <v>1.9242168500000001</v>
      </c>
      <c r="Y354" s="103">
        <f t="shared" si="289"/>
        <v>0</v>
      </c>
      <c r="Z354" s="114" t="str">
        <f t="shared" si="298"/>
        <v>A+J=</v>
      </c>
      <c r="AA354" s="108">
        <f t="shared" si="299"/>
        <v>44397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0"/>
        <v>44377</v>
      </c>
      <c r="B355" s="103">
        <f t="shared" si="282"/>
        <v>993.83047010000007</v>
      </c>
      <c r="C355" s="103">
        <f t="shared" si="296"/>
        <v>747.70929712999998</v>
      </c>
      <c r="D355" s="104">
        <f t="shared" si="291"/>
        <v>1027.211</v>
      </c>
      <c r="E355" s="105">
        <f t="shared" si="277"/>
        <v>1069.289</v>
      </c>
      <c r="F355" s="106">
        <f t="shared" si="278"/>
        <v>44337</v>
      </c>
      <c r="G355" s="107">
        <f t="shared" si="283"/>
        <v>4.0963346381609922E-2</v>
      </c>
      <c r="H355" s="108">
        <f t="shared" si="297"/>
        <v>44397</v>
      </c>
      <c r="I355" s="108">
        <f t="shared" si="284"/>
        <v>44397</v>
      </c>
      <c r="J355" s="109">
        <f t="shared" si="292"/>
        <v>21</v>
      </c>
      <c r="K355" s="109">
        <f t="shared" si="281"/>
        <v>7</v>
      </c>
      <c r="L355" s="8">
        <f t="shared" si="293"/>
        <v>1.01347213</v>
      </c>
      <c r="M355" s="110">
        <f t="shared" si="280"/>
        <v>1.0150827899999999</v>
      </c>
      <c r="N355" s="110">
        <f t="shared" si="301"/>
        <v>1.3085296193437173</v>
      </c>
      <c r="O355" s="103">
        <f t="shared" si="279"/>
        <v>1.3261582999999999</v>
      </c>
      <c r="P355" s="103">
        <f t="shared" si="285"/>
        <v>991.58089037000002</v>
      </c>
      <c r="Q355" s="11">
        <f t="shared" si="300"/>
        <v>0</v>
      </c>
      <c r="R355" s="30">
        <f t="shared" si="294"/>
        <v>0</v>
      </c>
      <c r="S355" s="103">
        <f t="shared" si="286"/>
        <v>0</v>
      </c>
      <c r="T355" s="113">
        <f t="shared" si="295"/>
        <v>8.5000000000000006E-2</v>
      </c>
      <c r="U355" s="111">
        <f t="shared" si="276"/>
        <v>7</v>
      </c>
      <c r="V355" s="111">
        <v>252</v>
      </c>
      <c r="W355" s="110">
        <f t="shared" si="287"/>
        <v>1.00226868</v>
      </c>
      <c r="X355" s="103">
        <f t="shared" si="288"/>
        <v>2.2495797300000002</v>
      </c>
      <c r="Y355" s="103">
        <f t="shared" si="289"/>
        <v>0</v>
      </c>
      <c r="Z355" s="114" t="str">
        <f t="shared" si="298"/>
        <v>A+J=</v>
      </c>
      <c r="AA355" s="108">
        <f t="shared" si="299"/>
        <v>44397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0"/>
        <v>44378</v>
      </c>
      <c r="B356" s="103">
        <f t="shared" si="282"/>
        <v>996.05462984000008</v>
      </c>
      <c r="C356" s="103">
        <f t="shared" si="296"/>
        <v>747.70929712999998</v>
      </c>
      <c r="D356" s="104">
        <f t="shared" si="291"/>
        <v>1027.211</v>
      </c>
      <c r="E356" s="105">
        <f t="shared" si="277"/>
        <v>1069.289</v>
      </c>
      <c r="F356" s="106">
        <f t="shared" si="278"/>
        <v>44337</v>
      </c>
      <c r="G356" s="107">
        <f t="shared" si="283"/>
        <v>4.0963346381609922E-2</v>
      </c>
      <c r="H356" s="108">
        <f t="shared" si="297"/>
        <v>44397</v>
      </c>
      <c r="I356" s="108">
        <f t="shared" si="284"/>
        <v>44397</v>
      </c>
      <c r="J356" s="109">
        <f t="shared" si="292"/>
        <v>21</v>
      </c>
      <c r="K356" s="109">
        <f t="shared" si="281"/>
        <v>8</v>
      </c>
      <c r="L356" s="8">
        <f t="shared" si="293"/>
        <v>1.01541148</v>
      </c>
      <c r="M356" s="110">
        <f t="shared" si="280"/>
        <v>1.0150827899999999</v>
      </c>
      <c r="N356" s="110">
        <f t="shared" si="301"/>
        <v>1.3085296193437173</v>
      </c>
      <c r="O356" s="103">
        <f t="shared" si="279"/>
        <v>1.3286959899999999</v>
      </c>
      <c r="P356" s="103">
        <f t="shared" si="285"/>
        <v>993.47834478000004</v>
      </c>
      <c r="Q356" s="11">
        <f t="shared" si="300"/>
        <v>0</v>
      </c>
      <c r="R356" s="30">
        <f t="shared" si="294"/>
        <v>0</v>
      </c>
      <c r="S356" s="103">
        <f t="shared" si="286"/>
        <v>0</v>
      </c>
      <c r="T356" s="113">
        <f t="shared" si="295"/>
        <v>8.5000000000000006E-2</v>
      </c>
      <c r="U356" s="111">
        <f t="shared" si="276"/>
        <v>8</v>
      </c>
      <c r="V356" s="111">
        <v>252</v>
      </c>
      <c r="W356" s="110">
        <f t="shared" si="287"/>
        <v>1.0025931969999999</v>
      </c>
      <c r="X356" s="103">
        <f t="shared" si="288"/>
        <v>2.57628506</v>
      </c>
      <c r="Y356" s="103">
        <f t="shared" si="289"/>
        <v>0</v>
      </c>
      <c r="Z356" s="114" t="str">
        <f t="shared" si="298"/>
        <v>A+J=</v>
      </c>
      <c r="AA356" s="108">
        <f t="shared" si="299"/>
        <v>44397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0"/>
        <v>44379</v>
      </c>
      <c r="B357" s="103">
        <f t="shared" si="282"/>
        <v>998.28377006999995</v>
      </c>
      <c r="C357" s="103">
        <f t="shared" si="296"/>
        <v>747.70929712999998</v>
      </c>
      <c r="D357" s="104">
        <f t="shared" si="291"/>
        <v>1027.211</v>
      </c>
      <c r="E357" s="105">
        <f t="shared" si="277"/>
        <v>1069.289</v>
      </c>
      <c r="F357" s="106">
        <f t="shared" si="278"/>
        <v>44337</v>
      </c>
      <c r="G357" s="107">
        <f t="shared" si="283"/>
        <v>4.0963346381609922E-2</v>
      </c>
      <c r="H357" s="108">
        <f t="shared" si="297"/>
        <v>44397</v>
      </c>
      <c r="I357" s="108">
        <f t="shared" si="284"/>
        <v>44397</v>
      </c>
      <c r="J357" s="109">
        <f t="shared" si="292"/>
        <v>21</v>
      </c>
      <c r="K357" s="109">
        <f t="shared" si="281"/>
        <v>9</v>
      </c>
      <c r="L357" s="8">
        <f t="shared" si="293"/>
        <v>1.0173545399999999</v>
      </c>
      <c r="M357" s="110">
        <f t="shared" si="280"/>
        <v>1.0150827899999999</v>
      </c>
      <c r="N357" s="110">
        <f t="shared" si="301"/>
        <v>1.3085296193437173</v>
      </c>
      <c r="O357" s="103">
        <f t="shared" si="279"/>
        <v>1.33123854</v>
      </c>
      <c r="P357" s="103">
        <f t="shared" si="285"/>
        <v>995.37943304999999</v>
      </c>
      <c r="Q357" s="11">
        <f t="shared" si="300"/>
        <v>0</v>
      </c>
      <c r="R357" s="30">
        <f t="shared" si="294"/>
        <v>0</v>
      </c>
      <c r="S357" s="103">
        <f t="shared" si="286"/>
        <v>0</v>
      </c>
      <c r="T357" s="113">
        <f t="shared" si="295"/>
        <v>8.5000000000000006E-2</v>
      </c>
      <c r="U357" s="111">
        <f t="shared" ref="U357:U420" si="302">IF(Q356&gt;0,1,IF(K357=K356,U356,U356+1))</f>
        <v>9</v>
      </c>
      <c r="V357" s="111">
        <v>252</v>
      </c>
      <c r="W357" s="110">
        <f t="shared" si="287"/>
        <v>1.0029178190000001</v>
      </c>
      <c r="X357" s="103">
        <f t="shared" si="288"/>
        <v>2.9043370199999998</v>
      </c>
      <c r="Y357" s="103">
        <f t="shared" si="289"/>
        <v>0</v>
      </c>
      <c r="Z357" s="114" t="str">
        <f t="shared" si="298"/>
        <v>A+J=</v>
      </c>
      <c r="AA357" s="108">
        <f t="shared" si="299"/>
        <v>44397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0"/>
        <v>44380</v>
      </c>
      <c r="B358" s="103">
        <f t="shared" si="282"/>
        <v>1000.51790343</v>
      </c>
      <c r="C358" s="103">
        <f t="shared" si="296"/>
        <v>747.70929712999998</v>
      </c>
      <c r="D358" s="104">
        <f t="shared" si="291"/>
        <v>1027.211</v>
      </c>
      <c r="E358" s="105">
        <f t="shared" si="277"/>
        <v>1069.289</v>
      </c>
      <c r="F358" s="106">
        <f t="shared" si="278"/>
        <v>44337</v>
      </c>
      <c r="G358" s="107">
        <f t="shared" si="283"/>
        <v>4.0963346381609922E-2</v>
      </c>
      <c r="H358" s="108">
        <f t="shared" si="297"/>
        <v>44397</v>
      </c>
      <c r="I358" s="108">
        <f t="shared" si="284"/>
        <v>44397</v>
      </c>
      <c r="J358" s="109">
        <f t="shared" si="292"/>
        <v>21</v>
      </c>
      <c r="K358" s="109">
        <f t="shared" si="281"/>
        <v>10</v>
      </c>
      <c r="L358" s="8">
        <f t="shared" si="293"/>
        <v>1.0193013200000001</v>
      </c>
      <c r="M358" s="110">
        <f t="shared" si="280"/>
        <v>1.0150827899999999</v>
      </c>
      <c r="N358" s="110">
        <f t="shared" si="301"/>
        <v>1.3085296193437173</v>
      </c>
      <c r="O358" s="103">
        <f t="shared" si="279"/>
        <v>1.3337859599999999</v>
      </c>
      <c r="P358" s="103">
        <f t="shared" si="285"/>
        <v>997.28416267</v>
      </c>
      <c r="Q358" s="11">
        <f t="shared" si="300"/>
        <v>0</v>
      </c>
      <c r="R358" s="30">
        <f t="shared" si="294"/>
        <v>0</v>
      </c>
      <c r="S358" s="103">
        <f t="shared" si="286"/>
        <v>0</v>
      </c>
      <c r="T358" s="113">
        <f t="shared" si="295"/>
        <v>8.5000000000000006E-2</v>
      </c>
      <c r="U358" s="111">
        <f t="shared" si="302"/>
        <v>10</v>
      </c>
      <c r="V358" s="111">
        <v>252</v>
      </c>
      <c r="W358" s="110">
        <f t="shared" si="287"/>
        <v>1.0032425469999999</v>
      </c>
      <c r="X358" s="103">
        <f t="shared" si="288"/>
        <v>3.2337407599999999</v>
      </c>
      <c r="Y358" s="103">
        <f t="shared" si="289"/>
        <v>0</v>
      </c>
      <c r="Z358" s="114" t="str">
        <f t="shared" si="298"/>
        <v>A+J=</v>
      </c>
      <c r="AA358" s="108">
        <f t="shared" si="299"/>
        <v>44397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0"/>
        <v>44381</v>
      </c>
      <c r="B359" s="103">
        <f t="shared" si="282"/>
        <v>1000.51790343</v>
      </c>
      <c r="C359" s="103">
        <f t="shared" si="296"/>
        <v>747.70929712999998</v>
      </c>
      <c r="D359" s="104">
        <f t="shared" si="291"/>
        <v>1027.211</v>
      </c>
      <c r="E359" s="105">
        <f t="shared" si="277"/>
        <v>1069.289</v>
      </c>
      <c r="F359" s="106">
        <f t="shared" si="278"/>
        <v>44337</v>
      </c>
      <c r="G359" s="107">
        <f t="shared" si="283"/>
        <v>4.0963346381609922E-2</v>
      </c>
      <c r="H359" s="108">
        <f t="shared" si="297"/>
        <v>44397</v>
      </c>
      <c r="I359" s="108">
        <f t="shared" si="284"/>
        <v>44397</v>
      </c>
      <c r="J359" s="109">
        <f t="shared" si="292"/>
        <v>21</v>
      </c>
      <c r="K359" s="109">
        <f t="shared" si="281"/>
        <v>10</v>
      </c>
      <c r="L359" s="8">
        <f t="shared" si="293"/>
        <v>1.0193013200000001</v>
      </c>
      <c r="M359" s="110">
        <f t="shared" si="280"/>
        <v>1.0150827899999999</v>
      </c>
      <c r="N359" s="110">
        <f t="shared" si="301"/>
        <v>1.3085296193437173</v>
      </c>
      <c r="O359" s="103">
        <f t="shared" si="279"/>
        <v>1.3337859599999999</v>
      </c>
      <c r="P359" s="103">
        <f t="shared" si="285"/>
        <v>997.28416267</v>
      </c>
      <c r="Q359" s="11">
        <f t="shared" si="300"/>
        <v>0</v>
      </c>
      <c r="R359" s="30">
        <f t="shared" si="294"/>
        <v>0</v>
      </c>
      <c r="S359" s="103">
        <f t="shared" si="286"/>
        <v>0</v>
      </c>
      <c r="T359" s="113">
        <f t="shared" si="295"/>
        <v>8.5000000000000006E-2</v>
      </c>
      <c r="U359" s="111">
        <f t="shared" si="302"/>
        <v>10</v>
      </c>
      <c r="V359" s="111">
        <v>252</v>
      </c>
      <c r="W359" s="110">
        <f t="shared" si="287"/>
        <v>1.0032425469999999</v>
      </c>
      <c r="X359" s="103">
        <f t="shared" si="288"/>
        <v>3.2337407599999999</v>
      </c>
      <c r="Y359" s="103">
        <f t="shared" si="289"/>
        <v>0</v>
      </c>
      <c r="Z359" s="114" t="str">
        <f t="shared" si="298"/>
        <v>A+J=</v>
      </c>
      <c r="AA359" s="108">
        <f t="shared" si="299"/>
        <v>44397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0"/>
        <v>44382</v>
      </c>
      <c r="B360" s="103">
        <f t="shared" si="282"/>
        <v>1000.51790343</v>
      </c>
      <c r="C360" s="103">
        <f t="shared" si="296"/>
        <v>747.70929712999998</v>
      </c>
      <c r="D360" s="104">
        <f t="shared" si="291"/>
        <v>1027.211</v>
      </c>
      <c r="E360" s="105">
        <f t="shared" ref="E360:E423" si="303">IF($K360=1,VLOOKUP($A359,$AO$10:$AS$165,4),E359)</f>
        <v>1069.289</v>
      </c>
      <c r="F360" s="106">
        <f t="shared" ref="F360:F423" si="304">IF($K360=1,VLOOKUP($A359,$AO$10:$AS$165,5),F359)</f>
        <v>44337</v>
      </c>
      <c r="G360" s="107">
        <f t="shared" si="283"/>
        <v>4.0963346381609922E-2</v>
      </c>
      <c r="H360" s="108">
        <f t="shared" si="297"/>
        <v>44397</v>
      </c>
      <c r="I360" s="108">
        <f t="shared" si="284"/>
        <v>44397</v>
      </c>
      <c r="J360" s="109">
        <f t="shared" si="292"/>
        <v>21</v>
      </c>
      <c r="K360" s="109">
        <f t="shared" si="281"/>
        <v>10</v>
      </c>
      <c r="L360" s="8">
        <f t="shared" si="293"/>
        <v>1.0193013200000001</v>
      </c>
      <c r="M360" s="110">
        <f t="shared" si="280"/>
        <v>1.0150827899999999</v>
      </c>
      <c r="N360" s="110">
        <f t="shared" si="301"/>
        <v>1.3085296193437173</v>
      </c>
      <c r="O360" s="103">
        <f t="shared" si="279"/>
        <v>1.3337859599999999</v>
      </c>
      <c r="P360" s="103">
        <f t="shared" si="285"/>
        <v>997.28416267</v>
      </c>
      <c r="Q360" s="11">
        <f t="shared" si="300"/>
        <v>0</v>
      </c>
      <c r="R360" s="30">
        <f t="shared" si="294"/>
        <v>0</v>
      </c>
      <c r="S360" s="103">
        <f t="shared" si="286"/>
        <v>0</v>
      </c>
      <c r="T360" s="113">
        <f t="shared" si="295"/>
        <v>8.5000000000000006E-2</v>
      </c>
      <c r="U360" s="111">
        <f t="shared" si="302"/>
        <v>10</v>
      </c>
      <c r="V360" s="111">
        <v>252</v>
      </c>
      <c r="W360" s="110">
        <f t="shared" si="287"/>
        <v>1.0032425469999999</v>
      </c>
      <c r="X360" s="103">
        <f t="shared" si="288"/>
        <v>3.2337407599999999</v>
      </c>
      <c r="Y360" s="103">
        <f t="shared" si="289"/>
        <v>0</v>
      </c>
      <c r="Z360" s="114" t="str">
        <f t="shared" si="298"/>
        <v>A+J=</v>
      </c>
      <c r="AA360" s="108">
        <f t="shared" si="299"/>
        <v>44397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0"/>
        <v>44383</v>
      </c>
      <c r="B361" s="103">
        <f t="shared" si="282"/>
        <v>1002.75703959</v>
      </c>
      <c r="C361" s="103">
        <f t="shared" si="296"/>
        <v>747.70929712999998</v>
      </c>
      <c r="D361" s="104">
        <f t="shared" si="291"/>
        <v>1027.211</v>
      </c>
      <c r="E361" s="105">
        <f t="shared" si="303"/>
        <v>1069.289</v>
      </c>
      <c r="F361" s="106">
        <f t="shared" si="304"/>
        <v>44337</v>
      </c>
      <c r="G361" s="107">
        <f t="shared" si="283"/>
        <v>4.0963346381609922E-2</v>
      </c>
      <c r="H361" s="108">
        <f t="shared" si="297"/>
        <v>44397</v>
      </c>
      <c r="I361" s="108">
        <f t="shared" si="284"/>
        <v>44397</v>
      </c>
      <c r="J361" s="109">
        <f t="shared" si="292"/>
        <v>21</v>
      </c>
      <c r="K361" s="109">
        <f t="shared" si="281"/>
        <v>11</v>
      </c>
      <c r="L361" s="8">
        <f t="shared" si="293"/>
        <v>1.02125183</v>
      </c>
      <c r="M361" s="110">
        <f t="shared" si="280"/>
        <v>1.0150827899999999</v>
      </c>
      <c r="N361" s="110">
        <f t="shared" si="301"/>
        <v>1.3085296193437173</v>
      </c>
      <c r="O361" s="103">
        <f t="shared" ref="O361:O424" si="305">TRUNC(TRUNC((L361*N361),15),8)</f>
        <v>1.33633826</v>
      </c>
      <c r="P361" s="103">
        <f t="shared" si="285"/>
        <v>999.19254110999998</v>
      </c>
      <c r="Q361" s="11">
        <f t="shared" si="300"/>
        <v>0</v>
      </c>
      <c r="R361" s="30">
        <f t="shared" si="294"/>
        <v>0</v>
      </c>
      <c r="S361" s="103">
        <f t="shared" si="286"/>
        <v>0</v>
      </c>
      <c r="T361" s="113">
        <f t="shared" si="295"/>
        <v>8.5000000000000006E-2</v>
      </c>
      <c r="U361" s="111">
        <f t="shared" si="302"/>
        <v>11</v>
      </c>
      <c r="V361" s="111">
        <v>252</v>
      </c>
      <c r="W361" s="110">
        <f t="shared" si="287"/>
        <v>1.0035673789999999</v>
      </c>
      <c r="X361" s="103">
        <f t="shared" si="288"/>
        <v>3.5644984800000001</v>
      </c>
      <c r="Y361" s="103">
        <f t="shared" si="289"/>
        <v>0</v>
      </c>
      <c r="Z361" s="114" t="str">
        <f t="shared" si="298"/>
        <v>A+J=</v>
      </c>
      <c r="AA361" s="108">
        <f t="shared" si="299"/>
        <v>44397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0"/>
        <v>44384</v>
      </c>
      <c r="B362" s="103">
        <f t="shared" si="282"/>
        <v>1005.00117719</v>
      </c>
      <c r="C362" s="103">
        <f t="shared" si="296"/>
        <v>747.70929712999998</v>
      </c>
      <c r="D362" s="104">
        <f t="shared" si="291"/>
        <v>1027.211</v>
      </c>
      <c r="E362" s="105">
        <f t="shared" si="303"/>
        <v>1069.289</v>
      </c>
      <c r="F362" s="106">
        <f t="shared" si="304"/>
        <v>44337</v>
      </c>
      <c r="G362" s="107">
        <f t="shared" si="283"/>
        <v>4.0963346381609922E-2</v>
      </c>
      <c r="H362" s="108">
        <f t="shared" si="297"/>
        <v>44397</v>
      </c>
      <c r="I362" s="108">
        <f t="shared" si="284"/>
        <v>44397</v>
      </c>
      <c r="J362" s="109">
        <f t="shared" si="292"/>
        <v>21</v>
      </c>
      <c r="K362" s="109">
        <f t="shared" si="281"/>
        <v>12</v>
      </c>
      <c r="L362" s="8">
        <f t="shared" si="293"/>
        <v>1.0232060599999999</v>
      </c>
      <c r="M362" s="110">
        <f t="shared" ref="M362:M425" si="306">IF(I362&gt;I361,L361,M361)</f>
        <v>1.0150827899999999</v>
      </c>
      <c r="N362" s="110">
        <f t="shared" si="301"/>
        <v>1.3085296193437173</v>
      </c>
      <c r="O362" s="103">
        <f t="shared" si="305"/>
        <v>1.33889543</v>
      </c>
      <c r="P362" s="103">
        <f t="shared" si="285"/>
        <v>1001.10456089</v>
      </c>
      <c r="Q362" s="11">
        <f t="shared" si="300"/>
        <v>0</v>
      </c>
      <c r="R362" s="30">
        <f t="shared" si="294"/>
        <v>0</v>
      </c>
      <c r="S362" s="103">
        <f t="shared" si="286"/>
        <v>0</v>
      </c>
      <c r="T362" s="113">
        <f t="shared" si="295"/>
        <v>8.5000000000000006E-2</v>
      </c>
      <c r="U362" s="111">
        <f t="shared" si="302"/>
        <v>12</v>
      </c>
      <c r="V362" s="111">
        <v>252</v>
      </c>
      <c r="W362" s="110">
        <f t="shared" si="287"/>
        <v>1.003892317</v>
      </c>
      <c r="X362" s="103">
        <f t="shared" si="288"/>
        <v>3.8966162999999998</v>
      </c>
      <c r="Y362" s="103">
        <f t="shared" si="289"/>
        <v>0</v>
      </c>
      <c r="Z362" s="114" t="str">
        <f t="shared" si="298"/>
        <v>A+J=</v>
      </c>
      <c r="AA362" s="108">
        <f t="shared" si="299"/>
        <v>44397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0"/>
        <v>44385</v>
      </c>
      <c r="B363" s="103">
        <f t="shared" si="282"/>
        <v>1007.25034841</v>
      </c>
      <c r="C363" s="103">
        <f t="shared" si="296"/>
        <v>747.70929712999998</v>
      </c>
      <c r="D363" s="104">
        <f t="shared" si="291"/>
        <v>1027.211</v>
      </c>
      <c r="E363" s="105">
        <f t="shared" si="303"/>
        <v>1069.289</v>
      </c>
      <c r="F363" s="106">
        <f t="shared" si="304"/>
        <v>44337</v>
      </c>
      <c r="G363" s="107">
        <f t="shared" si="283"/>
        <v>4.0963346381609922E-2</v>
      </c>
      <c r="H363" s="108">
        <f t="shared" si="297"/>
        <v>44397</v>
      </c>
      <c r="I363" s="108">
        <f t="shared" si="284"/>
        <v>44397</v>
      </c>
      <c r="J363" s="109">
        <f t="shared" si="292"/>
        <v>21</v>
      </c>
      <c r="K363" s="109">
        <f t="shared" si="281"/>
        <v>13</v>
      </c>
      <c r="L363" s="8">
        <f t="shared" si="293"/>
        <v>1.0251640399999999</v>
      </c>
      <c r="M363" s="110">
        <f t="shared" si="306"/>
        <v>1.0150827899999999</v>
      </c>
      <c r="N363" s="110">
        <f t="shared" si="301"/>
        <v>1.3085296193437173</v>
      </c>
      <c r="O363" s="103">
        <f t="shared" si="305"/>
        <v>1.3414575099999999</v>
      </c>
      <c r="P363" s="103">
        <f t="shared" si="285"/>
        <v>1003.02025193</v>
      </c>
      <c r="Q363" s="11">
        <f t="shared" si="300"/>
        <v>0</v>
      </c>
      <c r="R363" s="30">
        <f t="shared" si="294"/>
        <v>0</v>
      </c>
      <c r="S363" s="103">
        <f t="shared" si="286"/>
        <v>0</v>
      </c>
      <c r="T363" s="113">
        <f t="shared" si="295"/>
        <v>8.5000000000000006E-2</v>
      </c>
      <c r="U363" s="111">
        <f t="shared" si="302"/>
        <v>13</v>
      </c>
      <c r="V363" s="111">
        <v>252</v>
      </c>
      <c r="W363" s="110">
        <f t="shared" si="287"/>
        <v>1.0042173590000001</v>
      </c>
      <c r="X363" s="103">
        <f t="shared" si="288"/>
        <v>4.2300964800000003</v>
      </c>
      <c r="Y363" s="103">
        <f t="shared" si="289"/>
        <v>0</v>
      </c>
      <c r="Z363" s="114" t="str">
        <f t="shared" si="298"/>
        <v>A+J=</v>
      </c>
      <c r="AA363" s="108">
        <f t="shared" si="299"/>
        <v>44397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0"/>
        <v>44386</v>
      </c>
      <c r="B364" s="103">
        <f t="shared" si="282"/>
        <v>1009.50453791</v>
      </c>
      <c r="C364" s="103">
        <f t="shared" si="296"/>
        <v>747.70929712999998</v>
      </c>
      <c r="D364" s="104">
        <f t="shared" si="291"/>
        <v>1027.211</v>
      </c>
      <c r="E364" s="105">
        <f t="shared" si="303"/>
        <v>1069.289</v>
      </c>
      <c r="F364" s="106">
        <f t="shared" si="304"/>
        <v>44337</v>
      </c>
      <c r="G364" s="107">
        <f t="shared" si="283"/>
        <v>4.0963346381609922E-2</v>
      </c>
      <c r="H364" s="108">
        <f t="shared" si="297"/>
        <v>44397</v>
      </c>
      <c r="I364" s="108">
        <f t="shared" si="284"/>
        <v>44397</v>
      </c>
      <c r="J364" s="109">
        <f t="shared" si="292"/>
        <v>21</v>
      </c>
      <c r="K364" s="109">
        <f t="shared" ref="K364:K427" si="307">(J364-(NETWORKDAYS(A364,I364,AD$171:AD$502)-1))</f>
        <v>14</v>
      </c>
      <c r="L364" s="8">
        <f t="shared" si="293"/>
        <v>1.0271257600000001</v>
      </c>
      <c r="M364" s="110">
        <f t="shared" si="306"/>
        <v>1.0150827899999999</v>
      </c>
      <c r="N364" s="110">
        <f t="shared" si="301"/>
        <v>1.3085296193437173</v>
      </c>
      <c r="O364" s="103">
        <f t="shared" si="305"/>
        <v>1.3440244699999999</v>
      </c>
      <c r="P364" s="103">
        <f t="shared" si="285"/>
        <v>1004.93959178</v>
      </c>
      <c r="Q364" s="11">
        <f t="shared" si="300"/>
        <v>0</v>
      </c>
      <c r="R364" s="30">
        <f t="shared" si="294"/>
        <v>0</v>
      </c>
      <c r="S364" s="103">
        <f t="shared" si="286"/>
        <v>0</v>
      </c>
      <c r="T364" s="113">
        <f t="shared" si="295"/>
        <v>8.5000000000000006E-2</v>
      </c>
      <c r="U364" s="111">
        <f t="shared" si="302"/>
        <v>14</v>
      </c>
      <c r="V364" s="111">
        <v>252</v>
      </c>
      <c r="W364" s="110">
        <f t="shared" si="287"/>
        <v>1.0045425079999999</v>
      </c>
      <c r="X364" s="103">
        <f t="shared" si="288"/>
        <v>4.56494613</v>
      </c>
      <c r="Y364" s="103">
        <f t="shared" si="289"/>
        <v>0</v>
      </c>
      <c r="Z364" s="114" t="str">
        <f t="shared" si="298"/>
        <v>A+J=</v>
      </c>
      <c r="AA364" s="108">
        <f t="shared" si="299"/>
        <v>44397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0"/>
        <v>44387</v>
      </c>
      <c r="B365" s="103">
        <f t="shared" si="282"/>
        <v>1011.76378443</v>
      </c>
      <c r="C365" s="103">
        <f t="shared" si="296"/>
        <v>747.70929712999998</v>
      </c>
      <c r="D365" s="104">
        <f t="shared" si="291"/>
        <v>1027.211</v>
      </c>
      <c r="E365" s="105">
        <f t="shared" si="303"/>
        <v>1069.289</v>
      </c>
      <c r="F365" s="106">
        <f t="shared" si="304"/>
        <v>44337</v>
      </c>
      <c r="G365" s="107">
        <f t="shared" si="283"/>
        <v>4.0963346381609922E-2</v>
      </c>
      <c r="H365" s="108">
        <f t="shared" si="297"/>
        <v>44397</v>
      </c>
      <c r="I365" s="108">
        <f t="shared" si="284"/>
        <v>44397</v>
      </c>
      <c r="J365" s="109">
        <f t="shared" si="292"/>
        <v>21</v>
      </c>
      <c r="K365" s="109">
        <f t="shared" si="307"/>
        <v>15</v>
      </c>
      <c r="L365" s="8">
        <f t="shared" si="293"/>
        <v>1.0290912400000001</v>
      </c>
      <c r="M365" s="110">
        <f t="shared" si="306"/>
        <v>1.0150827899999999</v>
      </c>
      <c r="N365" s="110">
        <f t="shared" si="301"/>
        <v>1.3085296193437173</v>
      </c>
      <c r="O365" s="103">
        <f t="shared" si="305"/>
        <v>1.3465963599999999</v>
      </c>
      <c r="P365" s="103">
        <f t="shared" si="285"/>
        <v>1006.86261785</v>
      </c>
      <c r="Q365" s="11">
        <f t="shared" si="300"/>
        <v>0</v>
      </c>
      <c r="R365" s="30">
        <f t="shared" si="294"/>
        <v>0</v>
      </c>
      <c r="S365" s="103">
        <f t="shared" si="286"/>
        <v>0</v>
      </c>
      <c r="T365" s="113">
        <f t="shared" si="295"/>
        <v>8.5000000000000006E-2</v>
      </c>
      <c r="U365" s="111">
        <f t="shared" si="302"/>
        <v>15</v>
      </c>
      <c r="V365" s="111">
        <v>252</v>
      </c>
      <c r="W365" s="110">
        <f t="shared" si="287"/>
        <v>1.0048677610000001</v>
      </c>
      <c r="X365" s="103">
        <f t="shared" si="288"/>
        <v>4.9011665799999999</v>
      </c>
      <c r="Y365" s="103">
        <f t="shared" si="289"/>
        <v>0</v>
      </c>
      <c r="Z365" s="114" t="str">
        <f t="shared" si="298"/>
        <v>A+J=</v>
      </c>
      <c r="AA365" s="108">
        <f t="shared" si="299"/>
        <v>44397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0"/>
        <v>44388</v>
      </c>
      <c r="B366" s="103">
        <f t="shared" si="282"/>
        <v>1011.76378443</v>
      </c>
      <c r="C366" s="103">
        <f t="shared" si="296"/>
        <v>747.70929712999998</v>
      </c>
      <c r="D366" s="104">
        <f t="shared" si="291"/>
        <v>1027.211</v>
      </c>
      <c r="E366" s="105">
        <f t="shared" si="303"/>
        <v>1069.289</v>
      </c>
      <c r="F366" s="106">
        <f t="shared" si="304"/>
        <v>44337</v>
      </c>
      <c r="G366" s="107">
        <f t="shared" si="283"/>
        <v>4.0963346381609922E-2</v>
      </c>
      <c r="H366" s="108">
        <f t="shared" si="297"/>
        <v>44397</v>
      </c>
      <c r="I366" s="108">
        <f t="shared" si="284"/>
        <v>44397</v>
      </c>
      <c r="J366" s="109">
        <f t="shared" si="292"/>
        <v>21</v>
      </c>
      <c r="K366" s="109">
        <f t="shared" si="307"/>
        <v>15</v>
      </c>
      <c r="L366" s="8">
        <f t="shared" si="293"/>
        <v>1.0290912400000001</v>
      </c>
      <c r="M366" s="110">
        <f t="shared" si="306"/>
        <v>1.0150827899999999</v>
      </c>
      <c r="N366" s="110">
        <f t="shared" si="301"/>
        <v>1.3085296193437173</v>
      </c>
      <c r="O366" s="103">
        <f t="shared" si="305"/>
        <v>1.3465963599999999</v>
      </c>
      <c r="P366" s="103">
        <f t="shared" si="285"/>
        <v>1006.86261785</v>
      </c>
      <c r="Q366" s="11">
        <f t="shared" si="300"/>
        <v>0</v>
      </c>
      <c r="R366" s="30">
        <f t="shared" si="294"/>
        <v>0</v>
      </c>
      <c r="S366" s="103">
        <f t="shared" si="286"/>
        <v>0</v>
      </c>
      <c r="T366" s="113">
        <f t="shared" si="295"/>
        <v>8.5000000000000006E-2</v>
      </c>
      <c r="U366" s="111">
        <f t="shared" si="302"/>
        <v>15</v>
      </c>
      <c r="V366" s="111">
        <v>252</v>
      </c>
      <c r="W366" s="110">
        <f t="shared" si="287"/>
        <v>1.0048677610000001</v>
      </c>
      <c r="X366" s="103">
        <f t="shared" si="288"/>
        <v>4.9011665799999999</v>
      </c>
      <c r="Y366" s="103">
        <f t="shared" si="289"/>
        <v>0</v>
      </c>
      <c r="Z366" s="114" t="str">
        <f t="shared" si="298"/>
        <v>A+J=</v>
      </c>
      <c r="AA366" s="108">
        <f t="shared" si="299"/>
        <v>44397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0"/>
        <v>44389</v>
      </c>
      <c r="B367" s="103">
        <f t="shared" si="282"/>
        <v>1011.76378443</v>
      </c>
      <c r="C367" s="103">
        <f t="shared" si="296"/>
        <v>747.70929712999998</v>
      </c>
      <c r="D367" s="104">
        <f t="shared" si="291"/>
        <v>1027.211</v>
      </c>
      <c r="E367" s="105">
        <f t="shared" si="303"/>
        <v>1069.289</v>
      </c>
      <c r="F367" s="106">
        <f t="shared" si="304"/>
        <v>44337</v>
      </c>
      <c r="G367" s="107">
        <f t="shared" si="283"/>
        <v>4.0963346381609922E-2</v>
      </c>
      <c r="H367" s="108">
        <f t="shared" si="297"/>
        <v>44397</v>
      </c>
      <c r="I367" s="108">
        <f t="shared" si="284"/>
        <v>44397</v>
      </c>
      <c r="J367" s="109">
        <f t="shared" si="292"/>
        <v>21</v>
      </c>
      <c r="K367" s="109">
        <f t="shared" si="307"/>
        <v>15</v>
      </c>
      <c r="L367" s="8">
        <f t="shared" si="293"/>
        <v>1.0290912400000001</v>
      </c>
      <c r="M367" s="110">
        <f t="shared" si="306"/>
        <v>1.0150827899999999</v>
      </c>
      <c r="N367" s="110">
        <f t="shared" si="301"/>
        <v>1.3085296193437173</v>
      </c>
      <c r="O367" s="103">
        <f t="shared" si="305"/>
        <v>1.3465963599999999</v>
      </c>
      <c r="P367" s="103">
        <f t="shared" si="285"/>
        <v>1006.86261785</v>
      </c>
      <c r="Q367" s="11">
        <f t="shared" si="300"/>
        <v>0</v>
      </c>
      <c r="R367" s="30">
        <f t="shared" si="294"/>
        <v>0</v>
      </c>
      <c r="S367" s="103">
        <f t="shared" si="286"/>
        <v>0</v>
      </c>
      <c r="T367" s="113">
        <f t="shared" si="295"/>
        <v>8.5000000000000006E-2</v>
      </c>
      <c r="U367" s="111">
        <f t="shared" si="302"/>
        <v>15</v>
      </c>
      <c r="V367" s="111">
        <v>252</v>
      </c>
      <c r="W367" s="110">
        <f t="shared" si="287"/>
        <v>1.0048677610000001</v>
      </c>
      <c r="X367" s="103">
        <f t="shared" si="288"/>
        <v>4.9011665799999999</v>
      </c>
      <c r="Y367" s="103">
        <f t="shared" si="289"/>
        <v>0</v>
      </c>
      <c r="Z367" s="114" t="str">
        <f t="shared" si="298"/>
        <v>A+J=</v>
      </c>
      <c r="AA367" s="108">
        <f t="shared" si="299"/>
        <v>44397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0"/>
        <v>44390</v>
      </c>
      <c r="B368" s="103">
        <f t="shared" si="282"/>
        <v>1014.0280856300001</v>
      </c>
      <c r="C368" s="103">
        <f t="shared" si="296"/>
        <v>747.70929712999998</v>
      </c>
      <c r="D368" s="104">
        <f t="shared" si="291"/>
        <v>1027.211</v>
      </c>
      <c r="E368" s="105">
        <f t="shared" si="303"/>
        <v>1069.289</v>
      </c>
      <c r="F368" s="106">
        <f t="shared" si="304"/>
        <v>44337</v>
      </c>
      <c r="G368" s="107">
        <f t="shared" si="283"/>
        <v>4.0963346381609922E-2</v>
      </c>
      <c r="H368" s="108">
        <f t="shared" si="297"/>
        <v>44397</v>
      </c>
      <c r="I368" s="108">
        <f t="shared" si="284"/>
        <v>44397</v>
      </c>
      <c r="J368" s="109">
        <f t="shared" si="292"/>
        <v>21</v>
      </c>
      <c r="K368" s="109">
        <f t="shared" si="307"/>
        <v>16</v>
      </c>
      <c r="L368" s="8">
        <f t="shared" si="293"/>
        <v>1.0310604800000001</v>
      </c>
      <c r="M368" s="110">
        <f t="shared" si="306"/>
        <v>1.0150827899999999</v>
      </c>
      <c r="N368" s="110">
        <f t="shared" si="301"/>
        <v>1.3085296193437173</v>
      </c>
      <c r="O368" s="103">
        <f t="shared" si="305"/>
        <v>1.34917317</v>
      </c>
      <c r="P368" s="103">
        <f t="shared" si="285"/>
        <v>1008.78932264</v>
      </c>
      <c r="Q368" s="11">
        <f t="shared" si="300"/>
        <v>0</v>
      </c>
      <c r="R368" s="30">
        <f t="shared" si="294"/>
        <v>0</v>
      </c>
      <c r="S368" s="103">
        <f t="shared" si="286"/>
        <v>0</v>
      </c>
      <c r="T368" s="113">
        <f t="shared" si="295"/>
        <v>8.5000000000000006E-2</v>
      </c>
      <c r="U368" s="111">
        <f t="shared" si="302"/>
        <v>16</v>
      </c>
      <c r="V368" s="111">
        <v>252</v>
      </c>
      <c r="W368" s="110">
        <f t="shared" si="287"/>
        <v>1.0051931190000001</v>
      </c>
      <c r="X368" s="103">
        <f t="shared" si="288"/>
        <v>5.2387629899999997</v>
      </c>
      <c r="Y368" s="103">
        <f t="shared" si="289"/>
        <v>0</v>
      </c>
      <c r="Z368" s="114" t="str">
        <f t="shared" si="298"/>
        <v>A+J=</v>
      </c>
      <c r="AA368" s="108">
        <f t="shared" si="299"/>
        <v>44397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0"/>
        <v>44391</v>
      </c>
      <c r="B369" s="103">
        <f t="shared" si="282"/>
        <v>1016.29745426</v>
      </c>
      <c r="C369" s="103">
        <f t="shared" si="296"/>
        <v>747.70929712999998</v>
      </c>
      <c r="D369" s="104">
        <f t="shared" si="291"/>
        <v>1027.211</v>
      </c>
      <c r="E369" s="105">
        <f t="shared" si="303"/>
        <v>1069.289</v>
      </c>
      <c r="F369" s="106">
        <f t="shared" si="304"/>
        <v>44337</v>
      </c>
      <c r="G369" s="107">
        <f t="shared" si="283"/>
        <v>4.0963346381609922E-2</v>
      </c>
      <c r="H369" s="108">
        <f t="shared" si="297"/>
        <v>44397</v>
      </c>
      <c r="I369" s="108">
        <f t="shared" si="284"/>
        <v>44397</v>
      </c>
      <c r="J369" s="109">
        <f t="shared" si="292"/>
        <v>21</v>
      </c>
      <c r="K369" s="109">
        <f t="shared" si="307"/>
        <v>17</v>
      </c>
      <c r="L369" s="8">
        <f t="shared" si="293"/>
        <v>1.03303349</v>
      </c>
      <c r="M369" s="110">
        <f t="shared" si="306"/>
        <v>1.0150827899999999</v>
      </c>
      <c r="N369" s="110">
        <f t="shared" si="301"/>
        <v>1.3085296193437173</v>
      </c>
      <c r="O369" s="103">
        <f t="shared" si="305"/>
        <v>1.3517549099999999</v>
      </c>
      <c r="P369" s="103">
        <f t="shared" si="285"/>
        <v>1010.71971364</v>
      </c>
      <c r="Q369" s="11">
        <f t="shared" si="300"/>
        <v>0</v>
      </c>
      <c r="R369" s="30">
        <f t="shared" si="294"/>
        <v>0</v>
      </c>
      <c r="S369" s="103">
        <f t="shared" si="286"/>
        <v>0</v>
      </c>
      <c r="T369" s="113">
        <f t="shared" si="295"/>
        <v>8.5000000000000006E-2</v>
      </c>
      <c r="U369" s="111">
        <f t="shared" si="302"/>
        <v>17</v>
      </c>
      <c r="V369" s="111">
        <v>252</v>
      </c>
      <c r="W369" s="110">
        <f t="shared" si="287"/>
        <v>1.005518583</v>
      </c>
      <c r="X369" s="103">
        <f t="shared" si="288"/>
        <v>5.5777406200000001</v>
      </c>
      <c r="Y369" s="103">
        <f t="shared" si="289"/>
        <v>0</v>
      </c>
      <c r="Z369" s="114" t="str">
        <f t="shared" si="298"/>
        <v>A+J=</v>
      </c>
      <c r="AA369" s="108">
        <f t="shared" si="299"/>
        <v>44397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0"/>
        <v>44392</v>
      </c>
      <c r="B370" s="103">
        <f t="shared" si="282"/>
        <v>1018.57190206</v>
      </c>
      <c r="C370" s="103">
        <f t="shared" si="296"/>
        <v>747.70929712999998</v>
      </c>
      <c r="D370" s="104">
        <f t="shared" si="291"/>
        <v>1027.211</v>
      </c>
      <c r="E370" s="105">
        <f t="shared" si="303"/>
        <v>1069.289</v>
      </c>
      <c r="F370" s="106">
        <f t="shared" si="304"/>
        <v>44337</v>
      </c>
      <c r="G370" s="107">
        <f t="shared" si="283"/>
        <v>4.0963346381609922E-2</v>
      </c>
      <c r="H370" s="108">
        <f t="shared" si="297"/>
        <v>44397</v>
      </c>
      <c r="I370" s="108">
        <f t="shared" si="284"/>
        <v>44397</v>
      </c>
      <c r="J370" s="109">
        <f t="shared" si="292"/>
        <v>21</v>
      </c>
      <c r="K370" s="109">
        <f t="shared" si="307"/>
        <v>18</v>
      </c>
      <c r="L370" s="8">
        <f t="shared" si="293"/>
        <v>1.0350102699999999</v>
      </c>
      <c r="M370" s="110">
        <f t="shared" si="306"/>
        <v>1.0150827899999999</v>
      </c>
      <c r="N370" s="110">
        <f t="shared" si="301"/>
        <v>1.3085296193437173</v>
      </c>
      <c r="O370" s="103">
        <f t="shared" si="305"/>
        <v>1.35434159</v>
      </c>
      <c r="P370" s="103">
        <f t="shared" si="285"/>
        <v>1012.65379833</v>
      </c>
      <c r="Q370" s="11">
        <f t="shared" si="300"/>
        <v>0</v>
      </c>
      <c r="R370" s="30">
        <f t="shared" si="294"/>
        <v>0</v>
      </c>
      <c r="S370" s="103">
        <f t="shared" si="286"/>
        <v>0</v>
      </c>
      <c r="T370" s="113">
        <f t="shared" si="295"/>
        <v>8.5000000000000006E-2</v>
      </c>
      <c r="U370" s="111">
        <f t="shared" si="302"/>
        <v>18</v>
      </c>
      <c r="V370" s="111">
        <v>252</v>
      </c>
      <c r="W370" s="110">
        <f t="shared" si="287"/>
        <v>1.005844153</v>
      </c>
      <c r="X370" s="103">
        <f t="shared" si="288"/>
        <v>5.9181037300000003</v>
      </c>
      <c r="Y370" s="103">
        <f t="shared" si="289"/>
        <v>0</v>
      </c>
      <c r="Z370" s="114" t="str">
        <f t="shared" si="298"/>
        <v>A+J=</v>
      </c>
      <c r="AA370" s="108">
        <f t="shared" si="299"/>
        <v>44397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0"/>
        <v>44393</v>
      </c>
      <c r="B371" s="103">
        <f t="shared" si="282"/>
        <v>1020.8514312</v>
      </c>
      <c r="C371" s="103">
        <f t="shared" si="296"/>
        <v>747.70929712999998</v>
      </c>
      <c r="D371" s="104">
        <f t="shared" si="291"/>
        <v>1027.211</v>
      </c>
      <c r="E371" s="105">
        <f t="shared" si="303"/>
        <v>1069.289</v>
      </c>
      <c r="F371" s="106">
        <f t="shared" si="304"/>
        <v>44337</v>
      </c>
      <c r="G371" s="107">
        <f t="shared" si="283"/>
        <v>4.0963346381609922E-2</v>
      </c>
      <c r="H371" s="108">
        <f t="shared" si="297"/>
        <v>44397</v>
      </c>
      <c r="I371" s="108">
        <f t="shared" si="284"/>
        <v>44397</v>
      </c>
      <c r="J371" s="109">
        <f t="shared" si="292"/>
        <v>21</v>
      </c>
      <c r="K371" s="109">
        <f t="shared" si="307"/>
        <v>19</v>
      </c>
      <c r="L371" s="8">
        <f t="shared" si="293"/>
        <v>1.0369908299999999</v>
      </c>
      <c r="M371" s="110">
        <f t="shared" si="306"/>
        <v>1.0150827899999999</v>
      </c>
      <c r="N371" s="110">
        <f t="shared" si="301"/>
        <v>1.3085296193437173</v>
      </c>
      <c r="O371" s="103">
        <f t="shared" si="305"/>
        <v>1.35693321</v>
      </c>
      <c r="P371" s="103">
        <f t="shared" si="285"/>
        <v>1014.5915767</v>
      </c>
      <c r="Q371" s="11">
        <f t="shared" si="300"/>
        <v>0</v>
      </c>
      <c r="R371" s="30">
        <f t="shared" si="294"/>
        <v>0</v>
      </c>
      <c r="S371" s="103">
        <f t="shared" si="286"/>
        <v>0</v>
      </c>
      <c r="T371" s="113">
        <f t="shared" si="295"/>
        <v>8.5000000000000006E-2</v>
      </c>
      <c r="U371" s="111">
        <f t="shared" si="302"/>
        <v>19</v>
      </c>
      <c r="V371" s="111">
        <v>252</v>
      </c>
      <c r="W371" s="110">
        <f t="shared" si="287"/>
        <v>1.0061698269999999</v>
      </c>
      <c r="X371" s="103">
        <f t="shared" si="288"/>
        <v>6.2598545000000003</v>
      </c>
      <c r="Y371" s="103">
        <f t="shared" si="289"/>
        <v>0</v>
      </c>
      <c r="Z371" s="114" t="str">
        <f t="shared" si="298"/>
        <v>A+J=</v>
      </c>
      <c r="AA371" s="108">
        <f t="shared" si="299"/>
        <v>44397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0"/>
        <v>44394</v>
      </c>
      <c r="B372" s="103">
        <f t="shared" si="282"/>
        <v>1023.13607152</v>
      </c>
      <c r="C372" s="103">
        <f t="shared" si="296"/>
        <v>747.70929712999998</v>
      </c>
      <c r="D372" s="104">
        <f t="shared" si="291"/>
        <v>1027.211</v>
      </c>
      <c r="E372" s="105">
        <f t="shared" si="303"/>
        <v>1069.289</v>
      </c>
      <c r="F372" s="106">
        <f t="shared" si="304"/>
        <v>44337</v>
      </c>
      <c r="G372" s="107">
        <f t="shared" si="283"/>
        <v>4.0963346381609922E-2</v>
      </c>
      <c r="H372" s="108">
        <f t="shared" si="297"/>
        <v>44397</v>
      </c>
      <c r="I372" s="108">
        <f t="shared" si="284"/>
        <v>44397</v>
      </c>
      <c r="J372" s="109">
        <f t="shared" si="292"/>
        <v>21</v>
      </c>
      <c r="K372" s="109">
        <f t="shared" si="307"/>
        <v>20</v>
      </c>
      <c r="L372" s="8">
        <f t="shared" si="293"/>
        <v>1.0389751899999999</v>
      </c>
      <c r="M372" s="110">
        <f t="shared" si="306"/>
        <v>1.0150827899999999</v>
      </c>
      <c r="N372" s="110">
        <f t="shared" si="301"/>
        <v>1.3085296193437173</v>
      </c>
      <c r="O372" s="103">
        <f t="shared" si="305"/>
        <v>1.3595298</v>
      </c>
      <c r="P372" s="103">
        <f t="shared" si="285"/>
        <v>1016.53307118</v>
      </c>
      <c r="Q372" s="11">
        <f t="shared" si="300"/>
        <v>0</v>
      </c>
      <c r="R372" s="30">
        <f t="shared" si="294"/>
        <v>0</v>
      </c>
      <c r="S372" s="103">
        <f t="shared" si="286"/>
        <v>0</v>
      </c>
      <c r="T372" s="113">
        <f t="shared" si="295"/>
        <v>8.5000000000000006E-2</v>
      </c>
      <c r="U372" s="111">
        <f t="shared" si="302"/>
        <v>20</v>
      </c>
      <c r="V372" s="111">
        <v>252</v>
      </c>
      <c r="W372" s="110">
        <f t="shared" si="287"/>
        <v>1.006495608</v>
      </c>
      <c r="X372" s="103">
        <f t="shared" si="288"/>
        <v>6.6030003400000004</v>
      </c>
      <c r="Y372" s="103">
        <f t="shared" si="289"/>
        <v>0</v>
      </c>
      <c r="Z372" s="114" t="str">
        <f t="shared" si="298"/>
        <v>A+J=</v>
      </c>
      <c r="AA372" s="108">
        <f t="shared" si="299"/>
        <v>44397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0"/>
        <v>44395</v>
      </c>
      <c r="B373" s="103">
        <f t="shared" si="282"/>
        <v>1023.13607152</v>
      </c>
      <c r="C373" s="103">
        <f t="shared" si="296"/>
        <v>747.70929712999998</v>
      </c>
      <c r="D373" s="104">
        <f t="shared" si="291"/>
        <v>1027.211</v>
      </c>
      <c r="E373" s="105">
        <f t="shared" si="303"/>
        <v>1069.289</v>
      </c>
      <c r="F373" s="106">
        <f t="shared" si="304"/>
        <v>44337</v>
      </c>
      <c r="G373" s="107">
        <f t="shared" si="283"/>
        <v>4.0963346381609922E-2</v>
      </c>
      <c r="H373" s="108">
        <f t="shared" si="297"/>
        <v>44397</v>
      </c>
      <c r="I373" s="108">
        <f t="shared" si="284"/>
        <v>44397</v>
      </c>
      <c r="J373" s="109">
        <f t="shared" si="292"/>
        <v>21</v>
      </c>
      <c r="K373" s="109">
        <f t="shared" si="307"/>
        <v>20</v>
      </c>
      <c r="L373" s="8">
        <f t="shared" si="293"/>
        <v>1.0389751899999999</v>
      </c>
      <c r="M373" s="110">
        <f t="shared" si="306"/>
        <v>1.0150827899999999</v>
      </c>
      <c r="N373" s="110">
        <f t="shared" si="301"/>
        <v>1.3085296193437173</v>
      </c>
      <c r="O373" s="103">
        <f t="shared" si="305"/>
        <v>1.3595298</v>
      </c>
      <c r="P373" s="103">
        <f t="shared" si="285"/>
        <v>1016.53307118</v>
      </c>
      <c r="Q373" s="11">
        <f t="shared" si="300"/>
        <v>0</v>
      </c>
      <c r="R373" s="30">
        <f t="shared" si="294"/>
        <v>0</v>
      </c>
      <c r="S373" s="103">
        <f t="shared" si="286"/>
        <v>0</v>
      </c>
      <c r="T373" s="113">
        <f t="shared" si="295"/>
        <v>8.5000000000000006E-2</v>
      </c>
      <c r="U373" s="111">
        <f t="shared" si="302"/>
        <v>20</v>
      </c>
      <c r="V373" s="111">
        <v>252</v>
      </c>
      <c r="W373" s="110">
        <f t="shared" si="287"/>
        <v>1.006495608</v>
      </c>
      <c r="X373" s="103">
        <f t="shared" si="288"/>
        <v>6.6030003400000004</v>
      </c>
      <c r="Y373" s="103">
        <f t="shared" si="289"/>
        <v>0</v>
      </c>
      <c r="Z373" s="114" t="str">
        <f t="shared" si="298"/>
        <v>A+J=</v>
      </c>
      <c r="AA373" s="108">
        <f t="shared" si="299"/>
        <v>44397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0"/>
        <v>44396</v>
      </c>
      <c r="B374" s="103">
        <f t="shared" si="282"/>
        <v>1023.13607152</v>
      </c>
      <c r="C374" s="103">
        <f t="shared" si="296"/>
        <v>747.70929712999998</v>
      </c>
      <c r="D374" s="104">
        <f t="shared" si="291"/>
        <v>1027.211</v>
      </c>
      <c r="E374" s="105">
        <f t="shared" si="303"/>
        <v>1069.289</v>
      </c>
      <c r="F374" s="106">
        <f t="shared" si="304"/>
        <v>44337</v>
      </c>
      <c r="G374" s="107">
        <f t="shared" si="283"/>
        <v>4.0963346381609922E-2</v>
      </c>
      <c r="H374" s="108">
        <f t="shared" si="297"/>
        <v>44397</v>
      </c>
      <c r="I374" s="108">
        <f t="shared" si="284"/>
        <v>44397</v>
      </c>
      <c r="J374" s="109">
        <f t="shared" si="292"/>
        <v>21</v>
      </c>
      <c r="K374" s="109">
        <f t="shared" si="307"/>
        <v>20</v>
      </c>
      <c r="L374" s="8">
        <f t="shared" si="293"/>
        <v>1.0389751899999999</v>
      </c>
      <c r="M374" s="110">
        <f t="shared" si="306"/>
        <v>1.0150827899999999</v>
      </c>
      <c r="N374" s="110">
        <f t="shared" si="301"/>
        <v>1.3085296193437173</v>
      </c>
      <c r="O374" s="103">
        <f t="shared" si="305"/>
        <v>1.3595298</v>
      </c>
      <c r="P374" s="103">
        <f t="shared" si="285"/>
        <v>1016.53307118</v>
      </c>
      <c r="Q374" s="11">
        <f t="shared" si="300"/>
        <v>0</v>
      </c>
      <c r="R374" s="30">
        <f t="shared" si="294"/>
        <v>0</v>
      </c>
      <c r="S374" s="103">
        <f t="shared" si="286"/>
        <v>0</v>
      </c>
      <c r="T374" s="113">
        <f t="shared" si="295"/>
        <v>8.5000000000000006E-2</v>
      </c>
      <c r="U374" s="111">
        <f t="shared" si="302"/>
        <v>20</v>
      </c>
      <c r="V374" s="111">
        <v>252</v>
      </c>
      <c r="W374" s="110">
        <f t="shared" si="287"/>
        <v>1.006495608</v>
      </c>
      <c r="X374" s="103">
        <f t="shared" si="288"/>
        <v>6.6030003400000004</v>
      </c>
      <c r="Y374" s="103">
        <f t="shared" si="289"/>
        <v>0</v>
      </c>
      <c r="Z374" s="114" t="str">
        <f t="shared" si="298"/>
        <v>A+J=</v>
      </c>
      <c r="AA374" s="108">
        <f t="shared" si="299"/>
        <v>44397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0"/>
        <v>44397</v>
      </c>
      <c r="B375" s="103">
        <f t="shared" si="282"/>
        <v>1025.4258242399999</v>
      </c>
      <c r="C375" s="103">
        <f t="shared" si="296"/>
        <v>747.70929712999998</v>
      </c>
      <c r="D375" s="104">
        <f t="shared" si="291"/>
        <v>1027.211</v>
      </c>
      <c r="E375" s="105">
        <f t="shared" si="303"/>
        <v>1069.289</v>
      </c>
      <c r="F375" s="106">
        <f t="shared" si="304"/>
        <v>44337</v>
      </c>
      <c r="G375" s="107">
        <f t="shared" si="283"/>
        <v>4.0963346381609922E-2</v>
      </c>
      <c r="H375" s="108">
        <f t="shared" si="297"/>
        <v>44428</v>
      </c>
      <c r="I375" s="108">
        <f t="shared" si="284"/>
        <v>44397</v>
      </c>
      <c r="J375" s="109">
        <f t="shared" si="292"/>
        <v>21</v>
      </c>
      <c r="K375" s="109">
        <f t="shared" si="307"/>
        <v>21</v>
      </c>
      <c r="L375" s="8">
        <f t="shared" si="293"/>
        <v>1.04096334</v>
      </c>
      <c r="M375" s="110">
        <f t="shared" si="306"/>
        <v>1.0150827899999999</v>
      </c>
      <c r="N375" s="110">
        <f t="shared" si="301"/>
        <v>1.3085296193437173</v>
      </c>
      <c r="O375" s="103">
        <f t="shared" si="305"/>
        <v>1.36213136</v>
      </c>
      <c r="P375" s="103">
        <f t="shared" si="285"/>
        <v>1018.47828178</v>
      </c>
      <c r="Q375" s="11">
        <f t="shared" si="300"/>
        <v>12</v>
      </c>
      <c r="R375" s="30">
        <f t="shared" si="294"/>
        <v>3.16376382456433E-2</v>
      </c>
      <c r="S375" s="103">
        <f t="shared" si="286"/>
        <v>32.222247439999997</v>
      </c>
      <c r="T375" s="113">
        <f t="shared" si="295"/>
        <v>8.5000000000000006E-2</v>
      </c>
      <c r="U375" s="111">
        <f t="shared" si="302"/>
        <v>21</v>
      </c>
      <c r="V375" s="111">
        <v>252</v>
      </c>
      <c r="W375" s="110">
        <f t="shared" si="287"/>
        <v>1.0068214929999999</v>
      </c>
      <c r="X375" s="103">
        <f t="shared" si="288"/>
        <v>6.9475424600000002</v>
      </c>
      <c r="Y375" s="103">
        <f t="shared" si="289"/>
        <v>39.169789899999998</v>
      </c>
      <c r="Z375" s="114" t="str">
        <f t="shared" si="298"/>
        <v>A+J=</v>
      </c>
      <c r="AA375" s="108">
        <f t="shared" si="299"/>
        <v>44397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15">
      <c r="A376" s="102">
        <f t="shared" si="290"/>
        <v>44398</v>
      </c>
      <c r="B376" s="103">
        <f t="shared" si="282"/>
        <v>986.80212637</v>
      </c>
      <c r="C376" s="103">
        <f t="shared" si="296"/>
        <v>724.05354088000001</v>
      </c>
      <c r="D376" s="206">
        <f>IF($K376=1,VLOOKUP($A375,$AO$10:$AS$165,2),D375)</f>
        <v>5739.56</v>
      </c>
      <c r="E376" s="105">
        <f t="shared" si="303"/>
        <v>5769.98</v>
      </c>
      <c r="F376" s="106">
        <f t="shared" si="304"/>
        <v>44367</v>
      </c>
      <c r="G376" s="107">
        <f t="shared" si="283"/>
        <v>5.3000578441551038E-3</v>
      </c>
      <c r="H376" s="108">
        <f t="shared" si="297"/>
        <v>44428</v>
      </c>
      <c r="I376" s="108">
        <f t="shared" si="284"/>
        <v>44428</v>
      </c>
      <c r="J376" s="109">
        <f t="shared" si="292"/>
        <v>23</v>
      </c>
      <c r="K376" s="109">
        <f t="shared" si="307"/>
        <v>1</v>
      </c>
      <c r="L376" s="8">
        <f t="shared" si="293"/>
        <v>1.00022985</v>
      </c>
      <c r="M376" s="110">
        <f t="shared" si="306"/>
        <v>1.04096334</v>
      </c>
      <c r="N376" s="110">
        <f t="shared" si="301"/>
        <v>1.3621313630409646</v>
      </c>
      <c r="O376" s="103">
        <f t="shared" si="305"/>
        <v>1.36244444</v>
      </c>
      <c r="P376" s="103">
        <f t="shared" si="285"/>
        <v>986.48272102999999</v>
      </c>
      <c r="Q376" s="11">
        <f t="shared" si="300"/>
        <v>0</v>
      </c>
      <c r="R376" s="30">
        <f t="shared" si="294"/>
        <v>0</v>
      </c>
      <c r="S376" s="103">
        <f t="shared" si="286"/>
        <v>0</v>
      </c>
      <c r="T376" s="113">
        <f t="shared" si="295"/>
        <v>8.5000000000000006E-2</v>
      </c>
      <c r="U376" s="111">
        <f t="shared" si="302"/>
        <v>1</v>
      </c>
      <c r="V376" s="111">
        <v>252</v>
      </c>
      <c r="W376" s="110">
        <f t="shared" si="287"/>
        <v>1.0003237819999999</v>
      </c>
      <c r="X376" s="103">
        <f t="shared" si="288"/>
        <v>0.31940533999999998</v>
      </c>
      <c r="Y376" s="103">
        <f t="shared" si="289"/>
        <v>0</v>
      </c>
      <c r="Z376" s="114" t="str">
        <f t="shared" si="298"/>
        <v>A+J=</v>
      </c>
      <c r="AA376" s="108">
        <f t="shared" si="299"/>
        <v>44428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0"/>
        <v>44399</v>
      </c>
      <c r="B377" s="103">
        <f t="shared" si="282"/>
        <v>987.34853499999997</v>
      </c>
      <c r="C377" s="103">
        <f t="shared" si="296"/>
        <v>724.05354088000001</v>
      </c>
      <c r="D377" s="104">
        <f t="shared" si="291"/>
        <v>5739.56</v>
      </c>
      <c r="E377" s="105">
        <f t="shared" si="303"/>
        <v>5769.98</v>
      </c>
      <c r="F377" s="106">
        <f t="shared" si="304"/>
        <v>44367</v>
      </c>
      <c r="G377" s="107">
        <f t="shared" si="283"/>
        <v>5.3000578441551038E-3</v>
      </c>
      <c r="H377" s="108">
        <f t="shared" si="297"/>
        <v>44428</v>
      </c>
      <c r="I377" s="108">
        <f t="shared" si="284"/>
        <v>44428</v>
      </c>
      <c r="J377" s="109">
        <f t="shared" si="292"/>
        <v>23</v>
      </c>
      <c r="K377" s="109">
        <f t="shared" si="307"/>
        <v>2</v>
      </c>
      <c r="L377" s="8">
        <f t="shared" si="293"/>
        <v>1.00045976</v>
      </c>
      <c r="M377" s="110">
        <f t="shared" si="306"/>
        <v>1.04096334</v>
      </c>
      <c r="N377" s="110">
        <f t="shared" si="301"/>
        <v>1.3621313630409646</v>
      </c>
      <c r="O377" s="103">
        <f t="shared" si="305"/>
        <v>1.3627576100000001</v>
      </c>
      <c r="P377" s="103">
        <f t="shared" si="285"/>
        <v>986.70947288000002</v>
      </c>
      <c r="Q377" s="11">
        <f t="shared" si="300"/>
        <v>0</v>
      </c>
      <c r="R377" s="30">
        <f t="shared" si="294"/>
        <v>0</v>
      </c>
      <c r="S377" s="103">
        <f t="shared" si="286"/>
        <v>0</v>
      </c>
      <c r="T377" s="113">
        <f t="shared" si="295"/>
        <v>8.5000000000000006E-2</v>
      </c>
      <c r="U377" s="111">
        <f t="shared" si="302"/>
        <v>2</v>
      </c>
      <c r="V377" s="111">
        <v>252</v>
      </c>
      <c r="W377" s="110">
        <f t="shared" si="287"/>
        <v>1.00064767</v>
      </c>
      <c r="X377" s="103">
        <f t="shared" si="288"/>
        <v>0.63906211999999996</v>
      </c>
      <c r="Y377" s="103">
        <f t="shared" si="289"/>
        <v>0</v>
      </c>
      <c r="Z377" s="114" t="str">
        <f t="shared" si="298"/>
        <v>A+J=</v>
      </c>
      <c r="AA377" s="108">
        <f t="shared" si="299"/>
        <v>44428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0"/>
        <v>44400</v>
      </c>
      <c r="B378" s="103">
        <f t="shared" si="282"/>
        <v>987.89524387999995</v>
      </c>
      <c r="C378" s="103">
        <f t="shared" si="296"/>
        <v>724.05354088000001</v>
      </c>
      <c r="D378" s="104">
        <f t="shared" si="291"/>
        <v>5739.56</v>
      </c>
      <c r="E378" s="105">
        <f t="shared" si="303"/>
        <v>5769.98</v>
      </c>
      <c r="F378" s="106">
        <f t="shared" si="304"/>
        <v>44367</v>
      </c>
      <c r="G378" s="107">
        <f t="shared" si="283"/>
        <v>5.3000578441551038E-3</v>
      </c>
      <c r="H378" s="108">
        <f t="shared" si="297"/>
        <v>44428</v>
      </c>
      <c r="I378" s="108">
        <f t="shared" si="284"/>
        <v>44428</v>
      </c>
      <c r="J378" s="109">
        <f t="shared" si="292"/>
        <v>23</v>
      </c>
      <c r="K378" s="109">
        <f t="shared" si="307"/>
        <v>3</v>
      </c>
      <c r="L378" s="8">
        <f t="shared" si="293"/>
        <v>1.00068972</v>
      </c>
      <c r="M378" s="110">
        <f t="shared" si="306"/>
        <v>1.04096334</v>
      </c>
      <c r="N378" s="110">
        <f t="shared" si="301"/>
        <v>1.3621313630409646</v>
      </c>
      <c r="O378" s="103">
        <f t="shared" si="305"/>
        <v>1.3630708499999999</v>
      </c>
      <c r="P378" s="103">
        <f t="shared" si="285"/>
        <v>986.93627541000001</v>
      </c>
      <c r="Q378" s="11">
        <f t="shared" si="300"/>
        <v>0</v>
      </c>
      <c r="R378" s="30">
        <f t="shared" si="294"/>
        <v>0</v>
      </c>
      <c r="S378" s="103">
        <f t="shared" si="286"/>
        <v>0</v>
      </c>
      <c r="T378" s="113">
        <f t="shared" si="295"/>
        <v>8.5000000000000006E-2</v>
      </c>
      <c r="U378" s="111">
        <f t="shared" si="302"/>
        <v>3</v>
      </c>
      <c r="V378" s="111">
        <v>252</v>
      </c>
      <c r="W378" s="110">
        <f t="shared" si="287"/>
        <v>1.000971662</v>
      </c>
      <c r="X378" s="103">
        <f t="shared" si="288"/>
        <v>0.95896846999999996</v>
      </c>
      <c r="Y378" s="103">
        <f t="shared" si="289"/>
        <v>0</v>
      </c>
      <c r="Z378" s="114" t="str">
        <f t="shared" si="298"/>
        <v>A+J=</v>
      </c>
      <c r="AA378" s="108">
        <f t="shared" si="299"/>
        <v>44428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0"/>
        <v>44401</v>
      </c>
      <c r="B379" s="103">
        <f t="shared" si="282"/>
        <v>988.44224686999996</v>
      </c>
      <c r="C379" s="103">
        <f t="shared" si="296"/>
        <v>724.05354088000001</v>
      </c>
      <c r="D379" s="104">
        <f t="shared" si="291"/>
        <v>5739.56</v>
      </c>
      <c r="E379" s="105">
        <f t="shared" si="303"/>
        <v>5769.98</v>
      </c>
      <c r="F379" s="106">
        <f t="shared" si="304"/>
        <v>44367</v>
      </c>
      <c r="G379" s="107">
        <f t="shared" si="283"/>
        <v>5.3000578441551038E-3</v>
      </c>
      <c r="H379" s="108">
        <f t="shared" si="297"/>
        <v>44428</v>
      </c>
      <c r="I379" s="108">
        <f t="shared" si="284"/>
        <v>44428</v>
      </c>
      <c r="J379" s="109">
        <f t="shared" si="292"/>
        <v>23</v>
      </c>
      <c r="K379" s="109">
        <f t="shared" si="307"/>
        <v>4</v>
      </c>
      <c r="L379" s="8">
        <f t="shared" si="293"/>
        <v>1.0009197299999999</v>
      </c>
      <c r="M379" s="110">
        <f t="shared" si="306"/>
        <v>1.04096334</v>
      </c>
      <c r="N379" s="110">
        <f t="shared" si="301"/>
        <v>1.3621313630409646</v>
      </c>
      <c r="O379" s="103">
        <f t="shared" si="305"/>
        <v>1.3633841499999999</v>
      </c>
      <c r="P379" s="103">
        <f t="shared" si="285"/>
        <v>987.16312138000001</v>
      </c>
      <c r="Q379" s="11">
        <f t="shared" si="300"/>
        <v>0</v>
      </c>
      <c r="R379" s="30">
        <f t="shared" si="294"/>
        <v>0</v>
      </c>
      <c r="S379" s="103">
        <f t="shared" si="286"/>
        <v>0</v>
      </c>
      <c r="T379" s="113">
        <f t="shared" si="295"/>
        <v>8.5000000000000006E-2</v>
      </c>
      <c r="U379" s="111">
        <f t="shared" si="302"/>
        <v>4</v>
      </c>
      <c r="V379" s="111">
        <v>252</v>
      </c>
      <c r="W379" s="110">
        <f t="shared" si="287"/>
        <v>1.001295759</v>
      </c>
      <c r="X379" s="103">
        <f t="shared" si="288"/>
        <v>1.27912549</v>
      </c>
      <c r="Y379" s="103">
        <f t="shared" si="289"/>
        <v>0</v>
      </c>
      <c r="Z379" s="114" t="str">
        <f t="shared" si="298"/>
        <v>A+J=</v>
      </c>
      <c r="AA379" s="108">
        <f t="shared" si="299"/>
        <v>44428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0"/>
        <v>44402</v>
      </c>
      <c r="B380" s="103">
        <f t="shared" si="282"/>
        <v>988.44224686999996</v>
      </c>
      <c r="C380" s="103">
        <f t="shared" si="296"/>
        <v>724.05354088000001</v>
      </c>
      <c r="D380" s="104">
        <f t="shared" si="291"/>
        <v>5739.56</v>
      </c>
      <c r="E380" s="105">
        <f t="shared" si="303"/>
        <v>5769.98</v>
      </c>
      <c r="F380" s="106">
        <f t="shared" si="304"/>
        <v>44367</v>
      </c>
      <c r="G380" s="107">
        <f t="shared" si="283"/>
        <v>5.3000578441551038E-3</v>
      </c>
      <c r="H380" s="108">
        <f t="shared" si="297"/>
        <v>44428</v>
      </c>
      <c r="I380" s="108">
        <f t="shared" si="284"/>
        <v>44428</v>
      </c>
      <c r="J380" s="109">
        <f t="shared" si="292"/>
        <v>23</v>
      </c>
      <c r="K380" s="109">
        <f t="shared" si="307"/>
        <v>4</v>
      </c>
      <c r="L380" s="8">
        <f t="shared" si="293"/>
        <v>1.0009197299999999</v>
      </c>
      <c r="M380" s="110">
        <f t="shared" si="306"/>
        <v>1.04096334</v>
      </c>
      <c r="N380" s="110">
        <f t="shared" si="301"/>
        <v>1.3621313630409646</v>
      </c>
      <c r="O380" s="103">
        <f t="shared" si="305"/>
        <v>1.3633841499999999</v>
      </c>
      <c r="P380" s="103">
        <f t="shared" si="285"/>
        <v>987.16312138000001</v>
      </c>
      <c r="Q380" s="11">
        <f t="shared" si="300"/>
        <v>0</v>
      </c>
      <c r="R380" s="30">
        <f t="shared" si="294"/>
        <v>0</v>
      </c>
      <c r="S380" s="103">
        <f t="shared" si="286"/>
        <v>0</v>
      </c>
      <c r="T380" s="113">
        <f t="shared" si="295"/>
        <v>8.5000000000000006E-2</v>
      </c>
      <c r="U380" s="111">
        <f t="shared" si="302"/>
        <v>4</v>
      </c>
      <c r="V380" s="111">
        <v>252</v>
      </c>
      <c r="W380" s="110">
        <f t="shared" si="287"/>
        <v>1.001295759</v>
      </c>
      <c r="X380" s="103">
        <f t="shared" si="288"/>
        <v>1.27912549</v>
      </c>
      <c r="Y380" s="103">
        <f t="shared" si="289"/>
        <v>0</v>
      </c>
      <c r="Z380" s="114" t="str">
        <f t="shared" si="298"/>
        <v>A+J=</v>
      </c>
      <c r="AA380" s="108">
        <f t="shared" si="299"/>
        <v>44428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0"/>
        <v>44403</v>
      </c>
      <c r="B381" s="103">
        <f t="shared" si="282"/>
        <v>988.44224686999996</v>
      </c>
      <c r="C381" s="103">
        <f t="shared" si="296"/>
        <v>724.05354088000001</v>
      </c>
      <c r="D381" s="104">
        <f t="shared" si="291"/>
        <v>5739.56</v>
      </c>
      <c r="E381" s="105">
        <f t="shared" si="303"/>
        <v>5769.98</v>
      </c>
      <c r="F381" s="106">
        <f t="shared" si="304"/>
        <v>44367</v>
      </c>
      <c r="G381" s="107">
        <f t="shared" si="283"/>
        <v>5.3000578441551038E-3</v>
      </c>
      <c r="H381" s="108">
        <f t="shared" si="297"/>
        <v>44428</v>
      </c>
      <c r="I381" s="108">
        <f t="shared" si="284"/>
        <v>44428</v>
      </c>
      <c r="J381" s="109">
        <f t="shared" si="292"/>
        <v>23</v>
      </c>
      <c r="K381" s="109">
        <f t="shared" si="307"/>
        <v>4</v>
      </c>
      <c r="L381" s="8">
        <f t="shared" si="293"/>
        <v>1.0009197299999999</v>
      </c>
      <c r="M381" s="110">
        <f t="shared" si="306"/>
        <v>1.04096334</v>
      </c>
      <c r="N381" s="110">
        <f t="shared" si="301"/>
        <v>1.3621313630409646</v>
      </c>
      <c r="O381" s="103">
        <f t="shared" si="305"/>
        <v>1.3633841499999999</v>
      </c>
      <c r="P381" s="103">
        <f t="shared" si="285"/>
        <v>987.16312138000001</v>
      </c>
      <c r="Q381" s="11">
        <f t="shared" si="300"/>
        <v>0</v>
      </c>
      <c r="R381" s="30">
        <f t="shared" si="294"/>
        <v>0</v>
      </c>
      <c r="S381" s="103">
        <f t="shared" si="286"/>
        <v>0</v>
      </c>
      <c r="T381" s="113">
        <f t="shared" si="295"/>
        <v>8.5000000000000006E-2</v>
      </c>
      <c r="U381" s="111">
        <f t="shared" si="302"/>
        <v>4</v>
      </c>
      <c r="V381" s="111">
        <v>252</v>
      </c>
      <c r="W381" s="110">
        <f t="shared" si="287"/>
        <v>1.001295759</v>
      </c>
      <c r="X381" s="103">
        <f t="shared" si="288"/>
        <v>1.27912549</v>
      </c>
      <c r="Y381" s="103">
        <f t="shared" si="289"/>
        <v>0</v>
      </c>
      <c r="Z381" s="114" t="str">
        <f t="shared" si="298"/>
        <v>A+J=</v>
      </c>
      <c r="AA381" s="108">
        <f t="shared" si="299"/>
        <v>44428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0"/>
        <v>44404</v>
      </c>
      <c r="B382" s="103">
        <f t="shared" si="282"/>
        <v>988.98956585999997</v>
      </c>
      <c r="C382" s="103">
        <f t="shared" si="296"/>
        <v>724.05354088000001</v>
      </c>
      <c r="D382" s="104">
        <f t="shared" si="291"/>
        <v>5739.56</v>
      </c>
      <c r="E382" s="105">
        <f t="shared" si="303"/>
        <v>5769.98</v>
      </c>
      <c r="F382" s="106">
        <f t="shared" si="304"/>
        <v>44367</v>
      </c>
      <c r="G382" s="107">
        <f t="shared" si="283"/>
        <v>5.3000578441551038E-3</v>
      </c>
      <c r="H382" s="108">
        <f t="shared" si="297"/>
        <v>44428</v>
      </c>
      <c r="I382" s="108">
        <f t="shared" si="284"/>
        <v>44428</v>
      </c>
      <c r="J382" s="109">
        <f t="shared" si="292"/>
        <v>23</v>
      </c>
      <c r="K382" s="109">
        <f t="shared" si="307"/>
        <v>5</v>
      </c>
      <c r="L382" s="8">
        <f t="shared" si="293"/>
        <v>1.0011498000000001</v>
      </c>
      <c r="M382" s="110">
        <f t="shared" si="306"/>
        <v>1.04096334</v>
      </c>
      <c r="N382" s="110">
        <f t="shared" si="301"/>
        <v>1.3621313630409646</v>
      </c>
      <c r="O382" s="103">
        <f t="shared" si="305"/>
        <v>1.36369754</v>
      </c>
      <c r="P382" s="103">
        <f t="shared" si="285"/>
        <v>987.39003251999998</v>
      </c>
      <c r="Q382" s="11">
        <f t="shared" si="300"/>
        <v>0</v>
      </c>
      <c r="R382" s="30">
        <f t="shared" si="294"/>
        <v>0</v>
      </c>
      <c r="S382" s="103">
        <f t="shared" si="286"/>
        <v>0</v>
      </c>
      <c r="T382" s="113">
        <f t="shared" si="295"/>
        <v>8.5000000000000006E-2</v>
      </c>
      <c r="U382" s="111">
        <f t="shared" si="302"/>
        <v>5</v>
      </c>
      <c r="V382" s="111">
        <v>252</v>
      </c>
      <c r="W382" s="110">
        <f t="shared" si="287"/>
        <v>1.0016199610000001</v>
      </c>
      <c r="X382" s="103">
        <f t="shared" si="288"/>
        <v>1.59953334</v>
      </c>
      <c r="Y382" s="103">
        <f t="shared" si="289"/>
        <v>0</v>
      </c>
      <c r="Z382" s="114" t="str">
        <f t="shared" si="298"/>
        <v>A+J=</v>
      </c>
      <c r="AA382" s="108">
        <f t="shared" si="299"/>
        <v>44428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0"/>
        <v>44405</v>
      </c>
      <c r="B383" s="103">
        <f t="shared" si="282"/>
        <v>989.53717919999997</v>
      </c>
      <c r="C383" s="103">
        <f t="shared" si="296"/>
        <v>724.05354088000001</v>
      </c>
      <c r="D383" s="104">
        <f t="shared" si="291"/>
        <v>5739.56</v>
      </c>
      <c r="E383" s="105">
        <f t="shared" si="303"/>
        <v>5769.98</v>
      </c>
      <c r="F383" s="106">
        <f t="shared" si="304"/>
        <v>44367</v>
      </c>
      <c r="G383" s="107">
        <f t="shared" si="283"/>
        <v>5.3000578441551038E-3</v>
      </c>
      <c r="H383" s="108">
        <f t="shared" si="297"/>
        <v>44428</v>
      </c>
      <c r="I383" s="108">
        <f t="shared" si="284"/>
        <v>44428</v>
      </c>
      <c r="J383" s="109">
        <f t="shared" si="292"/>
        <v>23</v>
      </c>
      <c r="K383" s="109">
        <f t="shared" si="307"/>
        <v>6</v>
      </c>
      <c r="L383" s="8">
        <f t="shared" si="293"/>
        <v>1.00137992</v>
      </c>
      <c r="M383" s="110">
        <f t="shared" si="306"/>
        <v>1.04096334</v>
      </c>
      <c r="N383" s="110">
        <f t="shared" si="301"/>
        <v>1.3621313630409646</v>
      </c>
      <c r="O383" s="103">
        <f t="shared" si="305"/>
        <v>1.3640109899999999</v>
      </c>
      <c r="P383" s="103">
        <f t="shared" si="285"/>
        <v>987.61698709999996</v>
      </c>
      <c r="Q383" s="11">
        <f t="shared" si="300"/>
        <v>0</v>
      </c>
      <c r="R383" s="30">
        <f t="shared" si="294"/>
        <v>0</v>
      </c>
      <c r="S383" s="103">
        <f t="shared" si="286"/>
        <v>0</v>
      </c>
      <c r="T383" s="113">
        <f t="shared" si="295"/>
        <v>8.5000000000000006E-2</v>
      </c>
      <c r="U383" s="111">
        <f t="shared" si="302"/>
        <v>6</v>
      </c>
      <c r="V383" s="111">
        <v>252</v>
      </c>
      <c r="W383" s="110">
        <f t="shared" si="287"/>
        <v>1.0019442679999999</v>
      </c>
      <c r="X383" s="103">
        <f t="shared" si="288"/>
        <v>1.9201921</v>
      </c>
      <c r="Y383" s="103">
        <f t="shared" si="289"/>
        <v>0</v>
      </c>
      <c r="Z383" s="114" t="str">
        <f t="shared" si="298"/>
        <v>A+J=</v>
      </c>
      <c r="AA383" s="108">
        <f t="shared" si="299"/>
        <v>44428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0"/>
        <v>44406</v>
      </c>
      <c r="B384" s="103">
        <f t="shared" si="282"/>
        <v>990.08509427000001</v>
      </c>
      <c r="C384" s="103">
        <f t="shared" si="296"/>
        <v>724.05354088000001</v>
      </c>
      <c r="D384" s="104">
        <f t="shared" si="291"/>
        <v>5739.56</v>
      </c>
      <c r="E384" s="105">
        <f t="shared" si="303"/>
        <v>5769.98</v>
      </c>
      <c r="F384" s="106">
        <f t="shared" si="304"/>
        <v>44367</v>
      </c>
      <c r="G384" s="107">
        <f t="shared" si="283"/>
        <v>5.3000578441551038E-3</v>
      </c>
      <c r="H384" s="108">
        <f t="shared" si="297"/>
        <v>44428</v>
      </c>
      <c r="I384" s="108">
        <f t="shared" si="284"/>
        <v>44428</v>
      </c>
      <c r="J384" s="109">
        <f t="shared" si="292"/>
        <v>23</v>
      </c>
      <c r="K384" s="109">
        <f t="shared" si="307"/>
        <v>7</v>
      </c>
      <c r="L384" s="8">
        <f t="shared" si="293"/>
        <v>1.00161009</v>
      </c>
      <c r="M384" s="110">
        <f t="shared" si="306"/>
        <v>1.04096334</v>
      </c>
      <c r="N384" s="110">
        <f t="shared" si="301"/>
        <v>1.3621313630409646</v>
      </c>
      <c r="O384" s="103">
        <f t="shared" si="305"/>
        <v>1.3643245100000001</v>
      </c>
      <c r="P384" s="103">
        <f t="shared" si="285"/>
        <v>987.84399237000002</v>
      </c>
      <c r="Q384" s="11">
        <f t="shared" si="300"/>
        <v>0</v>
      </c>
      <c r="R384" s="30">
        <f t="shared" si="294"/>
        <v>0</v>
      </c>
      <c r="S384" s="103">
        <f t="shared" si="286"/>
        <v>0</v>
      </c>
      <c r="T384" s="113">
        <f t="shared" si="295"/>
        <v>8.5000000000000006E-2</v>
      </c>
      <c r="U384" s="111">
        <f t="shared" si="302"/>
        <v>7</v>
      </c>
      <c r="V384" s="111">
        <v>252</v>
      </c>
      <c r="W384" s="110">
        <f t="shared" si="287"/>
        <v>1.00226868</v>
      </c>
      <c r="X384" s="103">
        <f t="shared" si="288"/>
        <v>2.2411018999999999</v>
      </c>
      <c r="Y384" s="103">
        <f t="shared" si="289"/>
        <v>0</v>
      </c>
      <c r="Z384" s="114" t="str">
        <f t="shared" si="298"/>
        <v>A+J=</v>
      </c>
      <c r="AA384" s="108">
        <f t="shared" si="299"/>
        <v>44428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0"/>
        <v>44407</v>
      </c>
      <c r="B385" s="103">
        <f t="shared" si="282"/>
        <v>990.63332571000001</v>
      </c>
      <c r="C385" s="103">
        <f t="shared" si="296"/>
        <v>724.05354088000001</v>
      </c>
      <c r="D385" s="104">
        <f t="shared" si="291"/>
        <v>5739.56</v>
      </c>
      <c r="E385" s="105">
        <f t="shared" si="303"/>
        <v>5769.98</v>
      </c>
      <c r="F385" s="106">
        <f t="shared" si="304"/>
        <v>44367</v>
      </c>
      <c r="G385" s="107">
        <f t="shared" si="283"/>
        <v>5.3000578441551038E-3</v>
      </c>
      <c r="H385" s="108">
        <f t="shared" si="297"/>
        <v>44428</v>
      </c>
      <c r="I385" s="108">
        <f t="shared" si="284"/>
        <v>44428</v>
      </c>
      <c r="J385" s="109">
        <f t="shared" si="292"/>
        <v>23</v>
      </c>
      <c r="K385" s="109">
        <f t="shared" si="307"/>
        <v>8</v>
      </c>
      <c r="L385" s="8">
        <f t="shared" si="293"/>
        <v>1.0018403199999999</v>
      </c>
      <c r="M385" s="110">
        <f t="shared" si="306"/>
        <v>1.04096334</v>
      </c>
      <c r="N385" s="110">
        <f t="shared" si="301"/>
        <v>1.3621313630409646</v>
      </c>
      <c r="O385" s="103">
        <f t="shared" si="305"/>
        <v>1.36463812</v>
      </c>
      <c r="P385" s="103">
        <f t="shared" si="285"/>
        <v>988.07106280000005</v>
      </c>
      <c r="Q385" s="11">
        <f t="shared" si="300"/>
        <v>0</v>
      </c>
      <c r="R385" s="30">
        <f t="shared" si="294"/>
        <v>0</v>
      </c>
      <c r="S385" s="103">
        <f t="shared" si="286"/>
        <v>0</v>
      </c>
      <c r="T385" s="113">
        <f t="shared" si="295"/>
        <v>8.5000000000000006E-2</v>
      </c>
      <c r="U385" s="111">
        <f t="shared" si="302"/>
        <v>8</v>
      </c>
      <c r="V385" s="111">
        <v>252</v>
      </c>
      <c r="W385" s="110">
        <f t="shared" si="287"/>
        <v>1.0025931969999999</v>
      </c>
      <c r="X385" s="103">
        <f t="shared" si="288"/>
        <v>2.5622629099999998</v>
      </c>
      <c r="Y385" s="103">
        <f t="shared" si="289"/>
        <v>0</v>
      </c>
      <c r="Z385" s="114" t="str">
        <f t="shared" si="298"/>
        <v>A+J=</v>
      </c>
      <c r="AA385" s="108">
        <f t="shared" si="299"/>
        <v>44428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0"/>
        <v>44408</v>
      </c>
      <c r="B386" s="103">
        <f t="shared" si="282"/>
        <v>991.18183734000002</v>
      </c>
      <c r="C386" s="103">
        <f t="shared" si="296"/>
        <v>724.05354088000001</v>
      </c>
      <c r="D386" s="104">
        <f t="shared" si="291"/>
        <v>5739.56</v>
      </c>
      <c r="E386" s="105">
        <f t="shared" si="303"/>
        <v>5769.98</v>
      </c>
      <c r="F386" s="106">
        <f t="shared" si="304"/>
        <v>44367</v>
      </c>
      <c r="G386" s="107">
        <f t="shared" si="283"/>
        <v>5.3000578441551038E-3</v>
      </c>
      <c r="H386" s="108">
        <f t="shared" si="297"/>
        <v>44428</v>
      </c>
      <c r="I386" s="108">
        <f t="shared" si="284"/>
        <v>44428</v>
      </c>
      <c r="J386" s="109">
        <f t="shared" si="292"/>
        <v>23</v>
      </c>
      <c r="K386" s="109">
        <f t="shared" si="307"/>
        <v>9</v>
      </c>
      <c r="L386" s="8">
        <f t="shared" si="293"/>
        <v>1.00207059</v>
      </c>
      <c r="M386" s="110">
        <f t="shared" si="306"/>
        <v>1.04096334</v>
      </c>
      <c r="N386" s="110">
        <f t="shared" si="301"/>
        <v>1.3621313630409646</v>
      </c>
      <c r="O386" s="103">
        <f t="shared" si="305"/>
        <v>1.36495177</v>
      </c>
      <c r="P386" s="103">
        <f t="shared" si="285"/>
        <v>988.29816218999997</v>
      </c>
      <c r="Q386" s="11">
        <f t="shared" si="300"/>
        <v>0</v>
      </c>
      <c r="R386" s="30">
        <f t="shared" si="294"/>
        <v>0</v>
      </c>
      <c r="S386" s="103">
        <f t="shared" si="286"/>
        <v>0</v>
      </c>
      <c r="T386" s="113">
        <f t="shared" si="295"/>
        <v>8.5000000000000006E-2</v>
      </c>
      <c r="U386" s="111">
        <f t="shared" si="302"/>
        <v>9</v>
      </c>
      <c r="V386" s="111">
        <v>252</v>
      </c>
      <c r="W386" s="110">
        <f t="shared" si="287"/>
        <v>1.0029178190000001</v>
      </c>
      <c r="X386" s="103">
        <f t="shared" si="288"/>
        <v>2.8836751500000002</v>
      </c>
      <c r="Y386" s="103">
        <f t="shared" si="289"/>
        <v>0</v>
      </c>
      <c r="Z386" s="114" t="str">
        <f t="shared" si="298"/>
        <v>A+J=</v>
      </c>
      <c r="AA386" s="108">
        <f t="shared" si="299"/>
        <v>44428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0"/>
        <v>44409</v>
      </c>
      <c r="B387" s="103">
        <f t="shared" si="282"/>
        <v>991.18183734000002</v>
      </c>
      <c r="C387" s="103">
        <f t="shared" si="296"/>
        <v>724.05354088000001</v>
      </c>
      <c r="D387" s="104">
        <f t="shared" si="291"/>
        <v>5739.56</v>
      </c>
      <c r="E387" s="105">
        <f t="shared" si="303"/>
        <v>5769.98</v>
      </c>
      <c r="F387" s="106">
        <f t="shared" si="304"/>
        <v>44367</v>
      </c>
      <c r="G387" s="107">
        <f t="shared" si="283"/>
        <v>5.3000578441551038E-3</v>
      </c>
      <c r="H387" s="108">
        <f t="shared" si="297"/>
        <v>44428</v>
      </c>
      <c r="I387" s="108">
        <f t="shared" si="284"/>
        <v>44428</v>
      </c>
      <c r="J387" s="109">
        <f t="shared" si="292"/>
        <v>23</v>
      </c>
      <c r="K387" s="109">
        <f t="shared" si="307"/>
        <v>9</v>
      </c>
      <c r="L387" s="8">
        <f t="shared" si="293"/>
        <v>1.00207059</v>
      </c>
      <c r="M387" s="110">
        <f t="shared" si="306"/>
        <v>1.04096334</v>
      </c>
      <c r="N387" s="110">
        <f t="shared" si="301"/>
        <v>1.3621313630409646</v>
      </c>
      <c r="O387" s="103">
        <f t="shared" si="305"/>
        <v>1.36495177</v>
      </c>
      <c r="P387" s="103">
        <f t="shared" si="285"/>
        <v>988.29816218999997</v>
      </c>
      <c r="Q387" s="11">
        <f t="shared" si="300"/>
        <v>0</v>
      </c>
      <c r="R387" s="30">
        <f t="shared" si="294"/>
        <v>0</v>
      </c>
      <c r="S387" s="103">
        <f t="shared" si="286"/>
        <v>0</v>
      </c>
      <c r="T387" s="113">
        <f t="shared" si="295"/>
        <v>8.5000000000000006E-2</v>
      </c>
      <c r="U387" s="111">
        <f t="shared" si="302"/>
        <v>9</v>
      </c>
      <c r="V387" s="111">
        <v>252</v>
      </c>
      <c r="W387" s="110">
        <f t="shared" si="287"/>
        <v>1.0029178190000001</v>
      </c>
      <c r="X387" s="103">
        <f t="shared" si="288"/>
        <v>2.8836751500000002</v>
      </c>
      <c r="Y387" s="103">
        <f t="shared" si="289"/>
        <v>0</v>
      </c>
      <c r="Z387" s="114" t="str">
        <f t="shared" si="298"/>
        <v>A+J=</v>
      </c>
      <c r="AA387" s="108">
        <f t="shared" si="299"/>
        <v>44428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0"/>
        <v>44410</v>
      </c>
      <c r="B388" s="103">
        <f t="shared" si="282"/>
        <v>991.18183734000002</v>
      </c>
      <c r="C388" s="103">
        <f t="shared" si="296"/>
        <v>724.05354088000001</v>
      </c>
      <c r="D388" s="104">
        <f t="shared" si="291"/>
        <v>5739.56</v>
      </c>
      <c r="E388" s="105">
        <f t="shared" si="303"/>
        <v>5769.98</v>
      </c>
      <c r="F388" s="106">
        <f t="shared" si="304"/>
        <v>44367</v>
      </c>
      <c r="G388" s="107">
        <f t="shared" si="283"/>
        <v>5.3000578441551038E-3</v>
      </c>
      <c r="H388" s="108">
        <f t="shared" si="297"/>
        <v>44428</v>
      </c>
      <c r="I388" s="108">
        <f t="shared" si="284"/>
        <v>44428</v>
      </c>
      <c r="J388" s="109">
        <f t="shared" si="292"/>
        <v>23</v>
      </c>
      <c r="K388" s="109">
        <f t="shared" si="307"/>
        <v>9</v>
      </c>
      <c r="L388" s="8">
        <f t="shared" si="293"/>
        <v>1.00207059</v>
      </c>
      <c r="M388" s="110">
        <f t="shared" si="306"/>
        <v>1.04096334</v>
      </c>
      <c r="N388" s="110">
        <f t="shared" si="301"/>
        <v>1.3621313630409646</v>
      </c>
      <c r="O388" s="103">
        <f t="shared" si="305"/>
        <v>1.36495177</v>
      </c>
      <c r="P388" s="103">
        <f t="shared" si="285"/>
        <v>988.29816218999997</v>
      </c>
      <c r="Q388" s="11">
        <f t="shared" si="300"/>
        <v>0</v>
      </c>
      <c r="R388" s="30">
        <f t="shared" si="294"/>
        <v>0</v>
      </c>
      <c r="S388" s="103">
        <f t="shared" si="286"/>
        <v>0</v>
      </c>
      <c r="T388" s="113">
        <f t="shared" si="295"/>
        <v>8.5000000000000006E-2</v>
      </c>
      <c r="U388" s="111">
        <f t="shared" si="302"/>
        <v>9</v>
      </c>
      <c r="V388" s="111">
        <v>252</v>
      </c>
      <c r="W388" s="110">
        <f t="shared" si="287"/>
        <v>1.0029178190000001</v>
      </c>
      <c r="X388" s="103">
        <f t="shared" si="288"/>
        <v>2.8836751500000002</v>
      </c>
      <c r="Y388" s="103">
        <f t="shared" si="289"/>
        <v>0</v>
      </c>
      <c r="Z388" s="114" t="str">
        <f t="shared" si="298"/>
        <v>A+J=</v>
      </c>
      <c r="AA388" s="108">
        <f t="shared" si="299"/>
        <v>44428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0"/>
        <v>44411</v>
      </c>
      <c r="B389" s="103">
        <f t="shared" si="282"/>
        <v>991.73068109999997</v>
      </c>
      <c r="C389" s="103">
        <f t="shared" si="296"/>
        <v>724.05354088000001</v>
      </c>
      <c r="D389" s="104">
        <f t="shared" si="291"/>
        <v>5739.56</v>
      </c>
      <c r="E389" s="105">
        <f t="shared" si="303"/>
        <v>5769.98</v>
      </c>
      <c r="F389" s="106">
        <f t="shared" si="304"/>
        <v>44367</v>
      </c>
      <c r="G389" s="107">
        <f t="shared" si="283"/>
        <v>5.3000578441551038E-3</v>
      </c>
      <c r="H389" s="108">
        <f t="shared" si="297"/>
        <v>44428</v>
      </c>
      <c r="I389" s="108">
        <f t="shared" si="284"/>
        <v>44428</v>
      </c>
      <c r="J389" s="109">
        <f t="shared" si="292"/>
        <v>23</v>
      </c>
      <c r="K389" s="109">
        <f t="shared" si="307"/>
        <v>10</v>
      </c>
      <c r="L389" s="8">
        <f t="shared" si="293"/>
        <v>1.0023009300000001</v>
      </c>
      <c r="M389" s="110">
        <f t="shared" si="306"/>
        <v>1.04096334</v>
      </c>
      <c r="N389" s="110">
        <f t="shared" si="301"/>
        <v>1.3621313630409646</v>
      </c>
      <c r="O389" s="103">
        <f t="shared" si="305"/>
        <v>1.3652655300000001</v>
      </c>
      <c r="P389" s="103">
        <f t="shared" si="285"/>
        <v>988.52534122999998</v>
      </c>
      <c r="Q389" s="11">
        <f t="shared" si="300"/>
        <v>0</v>
      </c>
      <c r="R389" s="30">
        <f t="shared" si="294"/>
        <v>0</v>
      </c>
      <c r="S389" s="103">
        <f t="shared" si="286"/>
        <v>0</v>
      </c>
      <c r="T389" s="113">
        <f t="shared" si="295"/>
        <v>8.5000000000000006E-2</v>
      </c>
      <c r="U389" s="111">
        <f t="shared" si="302"/>
        <v>10</v>
      </c>
      <c r="V389" s="111">
        <v>252</v>
      </c>
      <c r="W389" s="110">
        <f t="shared" si="287"/>
        <v>1.0032425469999999</v>
      </c>
      <c r="X389" s="103">
        <f t="shared" si="288"/>
        <v>3.20533987</v>
      </c>
      <c r="Y389" s="103">
        <f t="shared" si="289"/>
        <v>0</v>
      </c>
      <c r="Z389" s="114" t="str">
        <f t="shared" si="298"/>
        <v>A+J=</v>
      </c>
      <c r="AA389" s="108">
        <f t="shared" si="299"/>
        <v>44428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0"/>
        <v>44412</v>
      </c>
      <c r="B390" s="103">
        <f t="shared" si="282"/>
        <v>992.27980431000003</v>
      </c>
      <c r="C390" s="103">
        <f t="shared" si="296"/>
        <v>724.05354088000001</v>
      </c>
      <c r="D390" s="104">
        <f t="shared" si="291"/>
        <v>5739.56</v>
      </c>
      <c r="E390" s="105">
        <f t="shared" si="303"/>
        <v>5769.98</v>
      </c>
      <c r="F390" s="106">
        <f t="shared" si="304"/>
        <v>44367</v>
      </c>
      <c r="G390" s="107">
        <f t="shared" si="283"/>
        <v>5.3000578441551038E-3</v>
      </c>
      <c r="H390" s="108">
        <f t="shared" si="297"/>
        <v>44428</v>
      </c>
      <c r="I390" s="108">
        <f t="shared" si="284"/>
        <v>44428</v>
      </c>
      <c r="J390" s="109">
        <f t="shared" si="292"/>
        <v>23</v>
      </c>
      <c r="K390" s="109">
        <f t="shared" si="307"/>
        <v>11</v>
      </c>
      <c r="L390" s="8">
        <f t="shared" si="293"/>
        <v>1.00253131</v>
      </c>
      <c r="M390" s="110">
        <f t="shared" si="306"/>
        <v>1.04096334</v>
      </c>
      <c r="N390" s="110">
        <f t="shared" si="301"/>
        <v>1.3621313630409646</v>
      </c>
      <c r="O390" s="103">
        <f t="shared" si="305"/>
        <v>1.3655793300000001</v>
      </c>
      <c r="P390" s="103">
        <f t="shared" si="285"/>
        <v>988.75254923</v>
      </c>
      <c r="Q390" s="11">
        <f t="shared" si="300"/>
        <v>0</v>
      </c>
      <c r="R390" s="30">
        <f t="shared" si="294"/>
        <v>0</v>
      </c>
      <c r="S390" s="103">
        <f t="shared" si="286"/>
        <v>0</v>
      </c>
      <c r="T390" s="113">
        <f t="shared" si="295"/>
        <v>8.5000000000000006E-2</v>
      </c>
      <c r="U390" s="111">
        <f t="shared" si="302"/>
        <v>11</v>
      </c>
      <c r="V390" s="111">
        <v>252</v>
      </c>
      <c r="W390" s="110">
        <f t="shared" si="287"/>
        <v>1.0035673789999999</v>
      </c>
      <c r="X390" s="103">
        <f t="shared" si="288"/>
        <v>3.5272550800000002</v>
      </c>
      <c r="Y390" s="103">
        <f t="shared" si="289"/>
        <v>0</v>
      </c>
      <c r="Z390" s="114" t="str">
        <f t="shared" si="298"/>
        <v>A+J=</v>
      </c>
      <c r="AA390" s="108">
        <f t="shared" si="299"/>
        <v>44428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0"/>
        <v>44413</v>
      </c>
      <c r="B391" s="103">
        <f t="shared" si="282"/>
        <v>992.82924536999997</v>
      </c>
      <c r="C391" s="103">
        <f t="shared" si="296"/>
        <v>724.05354088000001</v>
      </c>
      <c r="D391" s="104">
        <f t="shared" si="291"/>
        <v>5739.56</v>
      </c>
      <c r="E391" s="105">
        <f t="shared" si="303"/>
        <v>5769.98</v>
      </c>
      <c r="F391" s="106">
        <f t="shared" si="304"/>
        <v>44367</v>
      </c>
      <c r="G391" s="107">
        <f t="shared" si="283"/>
        <v>5.3000578441551038E-3</v>
      </c>
      <c r="H391" s="108">
        <f t="shared" si="297"/>
        <v>44428</v>
      </c>
      <c r="I391" s="108">
        <f t="shared" si="284"/>
        <v>44428</v>
      </c>
      <c r="J391" s="109">
        <f t="shared" si="292"/>
        <v>23</v>
      </c>
      <c r="K391" s="109">
        <f t="shared" si="307"/>
        <v>12</v>
      </c>
      <c r="L391" s="8">
        <f t="shared" si="293"/>
        <v>1.0027617499999999</v>
      </c>
      <c r="M391" s="110">
        <f t="shared" si="306"/>
        <v>1.04096334</v>
      </c>
      <c r="N391" s="110">
        <f t="shared" si="301"/>
        <v>1.3621313630409646</v>
      </c>
      <c r="O391" s="103">
        <f t="shared" si="305"/>
        <v>1.36589322</v>
      </c>
      <c r="P391" s="103">
        <f t="shared" si="285"/>
        <v>988.97982239999999</v>
      </c>
      <c r="Q391" s="11">
        <f t="shared" si="300"/>
        <v>0</v>
      </c>
      <c r="R391" s="30">
        <f t="shared" si="294"/>
        <v>0</v>
      </c>
      <c r="S391" s="103">
        <f t="shared" si="286"/>
        <v>0</v>
      </c>
      <c r="T391" s="113">
        <f t="shared" si="295"/>
        <v>8.5000000000000006E-2</v>
      </c>
      <c r="U391" s="111">
        <f t="shared" si="302"/>
        <v>12</v>
      </c>
      <c r="V391" s="111">
        <v>252</v>
      </c>
      <c r="W391" s="110">
        <f t="shared" si="287"/>
        <v>1.003892317</v>
      </c>
      <c r="X391" s="103">
        <f t="shared" si="288"/>
        <v>3.84942297</v>
      </c>
      <c r="Y391" s="103">
        <f t="shared" si="289"/>
        <v>0</v>
      </c>
      <c r="Z391" s="114" t="str">
        <f t="shared" si="298"/>
        <v>A+J=</v>
      </c>
      <c r="AA391" s="108">
        <f t="shared" si="299"/>
        <v>44428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0"/>
        <v>44414</v>
      </c>
      <c r="B392" s="103">
        <f t="shared" si="282"/>
        <v>993.37898791000009</v>
      </c>
      <c r="C392" s="103">
        <f t="shared" si="296"/>
        <v>724.05354088000001</v>
      </c>
      <c r="D392" s="104">
        <f t="shared" si="291"/>
        <v>5739.56</v>
      </c>
      <c r="E392" s="105">
        <f t="shared" si="303"/>
        <v>5769.98</v>
      </c>
      <c r="F392" s="106">
        <f t="shared" si="304"/>
        <v>44367</v>
      </c>
      <c r="G392" s="107">
        <f t="shared" si="283"/>
        <v>5.3000578441551038E-3</v>
      </c>
      <c r="H392" s="108">
        <f t="shared" si="297"/>
        <v>44428</v>
      </c>
      <c r="I392" s="108">
        <f t="shared" si="284"/>
        <v>44428</v>
      </c>
      <c r="J392" s="109">
        <f t="shared" si="292"/>
        <v>23</v>
      </c>
      <c r="K392" s="109">
        <f t="shared" si="307"/>
        <v>13</v>
      </c>
      <c r="L392" s="8">
        <f t="shared" si="293"/>
        <v>1.00299224</v>
      </c>
      <c r="M392" s="110">
        <f t="shared" si="306"/>
        <v>1.04096334</v>
      </c>
      <c r="N392" s="110">
        <f t="shared" si="301"/>
        <v>1.3621313630409646</v>
      </c>
      <c r="O392" s="103">
        <f t="shared" si="305"/>
        <v>1.36620718</v>
      </c>
      <c r="P392" s="103">
        <f t="shared" si="285"/>
        <v>989.20714625000005</v>
      </c>
      <c r="Q392" s="11">
        <f t="shared" si="300"/>
        <v>0</v>
      </c>
      <c r="R392" s="30">
        <f t="shared" si="294"/>
        <v>0</v>
      </c>
      <c r="S392" s="103">
        <f t="shared" si="286"/>
        <v>0</v>
      </c>
      <c r="T392" s="113">
        <f t="shared" si="295"/>
        <v>8.5000000000000006E-2</v>
      </c>
      <c r="U392" s="111">
        <f t="shared" si="302"/>
        <v>13</v>
      </c>
      <c r="V392" s="111">
        <v>252</v>
      </c>
      <c r="W392" s="110">
        <f t="shared" si="287"/>
        <v>1.0042173590000001</v>
      </c>
      <c r="X392" s="103">
        <f t="shared" si="288"/>
        <v>4.1718416600000001</v>
      </c>
      <c r="Y392" s="103">
        <f t="shared" si="289"/>
        <v>0</v>
      </c>
      <c r="Z392" s="114" t="str">
        <f t="shared" si="298"/>
        <v>A+J=</v>
      </c>
      <c r="AA392" s="108">
        <f t="shared" si="299"/>
        <v>44428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0"/>
        <v>44415</v>
      </c>
      <c r="B393" s="103">
        <f t="shared" si="282"/>
        <v>993.929035</v>
      </c>
      <c r="C393" s="103">
        <f t="shared" si="296"/>
        <v>724.05354088000001</v>
      </c>
      <c r="D393" s="104">
        <f t="shared" si="291"/>
        <v>5739.56</v>
      </c>
      <c r="E393" s="105">
        <f t="shared" si="303"/>
        <v>5769.98</v>
      </c>
      <c r="F393" s="106">
        <f t="shared" si="304"/>
        <v>44367</v>
      </c>
      <c r="G393" s="107">
        <f t="shared" si="283"/>
        <v>5.3000578441551038E-3</v>
      </c>
      <c r="H393" s="108">
        <f t="shared" si="297"/>
        <v>44428</v>
      </c>
      <c r="I393" s="108">
        <f t="shared" si="284"/>
        <v>44428</v>
      </c>
      <c r="J393" s="109">
        <f t="shared" si="292"/>
        <v>23</v>
      </c>
      <c r="K393" s="109">
        <f t="shared" si="307"/>
        <v>14</v>
      </c>
      <c r="L393" s="8">
        <f t="shared" si="293"/>
        <v>1.00322278</v>
      </c>
      <c r="M393" s="110">
        <f t="shared" si="306"/>
        <v>1.04096334</v>
      </c>
      <c r="N393" s="110">
        <f t="shared" si="301"/>
        <v>1.3621313630409646</v>
      </c>
      <c r="O393" s="103">
        <f t="shared" si="305"/>
        <v>1.3665212099999999</v>
      </c>
      <c r="P393" s="103">
        <f t="shared" si="285"/>
        <v>989.43452077999996</v>
      </c>
      <c r="Q393" s="11">
        <f t="shared" si="300"/>
        <v>0</v>
      </c>
      <c r="R393" s="30">
        <f t="shared" si="294"/>
        <v>0</v>
      </c>
      <c r="S393" s="103">
        <f t="shared" si="286"/>
        <v>0</v>
      </c>
      <c r="T393" s="113">
        <f t="shared" si="295"/>
        <v>8.5000000000000006E-2</v>
      </c>
      <c r="U393" s="111">
        <f t="shared" si="302"/>
        <v>14</v>
      </c>
      <c r="V393" s="111">
        <v>252</v>
      </c>
      <c r="W393" s="110">
        <f t="shared" si="287"/>
        <v>1.0045425079999999</v>
      </c>
      <c r="X393" s="103">
        <f t="shared" si="288"/>
        <v>4.4945142200000001</v>
      </c>
      <c r="Y393" s="103">
        <f t="shared" si="289"/>
        <v>0</v>
      </c>
      <c r="Z393" s="114" t="str">
        <f t="shared" si="298"/>
        <v>A+J=</v>
      </c>
      <c r="AA393" s="108">
        <f t="shared" si="299"/>
        <v>44428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0"/>
        <v>44416</v>
      </c>
      <c r="B394" s="103">
        <f t="shared" ref="B394:B457" si="308">(P394+X394)</f>
        <v>993.929035</v>
      </c>
      <c r="C394" s="103">
        <f t="shared" si="296"/>
        <v>724.05354088000001</v>
      </c>
      <c r="D394" s="104">
        <f t="shared" si="291"/>
        <v>5739.56</v>
      </c>
      <c r="E394" s="105">
        <f t="shared" si="303"/>
        <v>5769.98</v>
      </c>
      <c r="F394" s="106">
        <f t="shared" si="304"/>
        <v>44367</v>
      </c>
      <c r="G394" s="107">
        <f t="shared" ref="G394:G457" si="309">(E394/D394)-1</f>
        <v>5.3000578441551038E-3</v>
      </c>
      <c r="H394" s="108">
        <f t="shared" si="297"/>
        <v>44428</v>
      </c>
      <c r="I394" s="108">
        <f t="shared" ref="I394:I457" si="310">IF(A394&gt;I393,H394,I393)</f>
        <v>44428</v>
      </c>
      <c r="J394" s="109">
        <f t="shared" si="292"/>
        <v>23</v>
      </c>
      <c r="K394" s="109">
        <f t="shared" si="307"/>
        <v>14</v>
      </c>
      <c r="L394" s="8">
        <f t="shared" si="293"/>
        <v>1.00322278</v>
      </c>
      <c r="M394" s="110">
        <f t="shared" si="306"/>
        <v>1.04096334</v>
      </c>
      <c r="N394" s="110">
        <f t="shared" si="301"/>
        <v>1.3621313630409646</v>
      </c>
      <c r="O394" s="103">
        <f t="shared" si="305"/>
        <v>1.3665212099999999</v>
      </c>
      <c r="P394" s="103">
        <f t="shared" ref="P394:P457" si="311">TRUNC(C394*O394,8)</f>
        <v>989.43452077999996</v>
      </c>
      <c r="Q394" s="11">
        <f t="shared" si="300"/>
        <v>0</v>
      </c>
      <c r="R394" s="30">
        <f t="shared" si="294"/>
        <v>0</v>
      </c>
      <c r="S394" s="103">
        <f t="shared" ref="S394:S457" si="312">IF(R394&gt;0,TRUNC(R394*P394,8),0)</f>
        <v>0</v>
      </c>
      <c r="T394" s="113">
        <f t="shared" si="295"/>
        <v>8.5000000000000006E-2</v>
      </c>
      <c r="U394" s="111">
        <f t="shared" si="302"/>
        <v>14</v>
      </c>
      <c r="V394" s="111">
        <v>252</v>
      </c>
      <c r="W394" s="110">
        <f t="shared" ref="W394:W457" si="313">ROUND((1+T394)^TRUNC((U394/V394),9),9)</f>
        <v>1.0045425079999999</v>
      </c>
      <c r="X394" s="103">
        <f t="shared" ref="X394:X457" si="314">TRUNC((P394*(W394-1)),8)</f>
        <v>4.4945142200000001</v>
      </c>
      <c r="Y394" s="103">
        <f t="shared" ref="Y394:Y457" si="315">IF(Q394&gt;0,S394+X394,0)</f>
        <v>0</v>
      </c>
      <c r="Z394" s="114" t="str">
        <f t="shared" si="298"/>
        <v>A+J=</v>
      </c>
      <c r="AA394" s="108">
        <f t="shared" si="299"/>
        <v>44428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16">(A394+1)</f>
        <v>44417</v>
      </c>
      <c r="B395" s="103">
        <f t="shared" si="308"/>
        <v>993.929035</v>
      </c>
      <c r="C395" s="103">
        <f t="shared" si="296"/>
        <v>724.05354088000001</v>
      </c>
      <c r="D395" s="104">
        <f t="shared" ref="D395:D458" si="317">IF(E395=E394,D394,E394)</f>
        <v>5739.56</v>
      </c>
      <c r="E395" s="105">
        <f t="shared" si="303"/>
        <v>5769.98</v>
      </c>
      <c r="F395" s="106">
        <f t="shared" si="304"/>
        <v>44367</v>
      </c>
      <c r="G395" s="107">
        <f t="shared" si="309"/>
        <v>5.3000578441551038E-3</v>
      </c>
      <c r="H395" s="108">
        <f t="shared" si="297"/>
        <v>44428</v>
      </c>
      <c r="I395" s="108">
        <f t="shared" si="310"/>
        <v>44428</v>
      </c>
      <c r="J395" s="109">
        <f t="shared" ref="J395:J458" si="318">IF(I395=I394,J394,NETWORKDAYS(I394,I395,$AD$171:$AD$502)-1)</f>
        <v>23</v>
      </c>
      <c r="K395" s="109">
        <f t="shared" si="307"/>
        <v>14</v>
      </c>
      <c r="L395" s="8">
        <f t="shared" ref="L395:L458" si="319">IF(E395&lt;D395,1,TRUNC((E395/D395)^TRUNC((K395/J395),9),8))</f>
        <v>1.00322278</v>
      </c>
      <c r="M395" s="110">
        <f t="shared" si="306"/>
        <v>1.04096334</v>
      </c>
      <c r="N395" s="110">
        <f t="shared" si="301"/>
        <v>1.3621313630409646</v>
      </c>
      <c r="O395" s="103">
        <f t="shared" si="305"/>
        <v>1.3665212099999999</v>
      </c>
      <c r="P395" s="103">
        <f t="shared" si="311"/>
        <v>989.43452077999996</v>
      </c>
      <c r="Q395" s="11">
        <f t="shared" si="300"/>
        <v>0</v>
      </c>
      <c r="R395" s="30">
        <f t="shared" ref="R395:R458" si="320">IF(Q395&gt;0,VLOOKUP($A395,$AD$10:$AI$165,6),0)</f>
        <v>0</v>
      </c>
      <c r="S395" s="103">
        <f t="shared" si="312"/>
        <v>0</v>
      </c>
      <c r="T395" s="113">
        <f t="shared" ref="T395:T458" si="321">(T394)</f>
        <v>8.5000000000000006E-2</v>
      </c>
      <c r="U395" s="111">
        <f t="shared" si="302"/>
        <v>14</v>
      </c>
      <c r="V395" s="111">
        <v>252</v>
      </c>
      <c r="W395" s="110">
        <f t="shared" si="313"/>
        <v>1.0045425079999999</v>
      </c>
      <c r="X395" s="103">
        <f t="shared" si="314"/>
        <v>4.4945142200000001</v>
      </c>
      <c r="Y395" s="103">
        <f t="shared" si="315"/>
        <v>0</v>
      </c>
      <c r="Z395" s="114" t="str">
        <f t="shared" si="298"/>
        <v>A+J=</v>
      </c>
      <c r="AA395" s="108">
        <f t="shared" si="299"/>
        <v>44428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16"/>
        <v>44418</v>
      </c>
      <c r="B396" s="103">
        <f t="shared" si="308"/>
        <v>994.47939109000004</v>
      </c>
      <c r="C396" s="103">
        <f t="shared" ref="C396:C459" si="322">TRUNC(IF(Q395&gt;0,VLOOKUP(A395,$AD$12:$AE$165,2),C395),8)</f>
        <v>724.05354088000001</v>
      </c>
      <c r="D396" s="104">
        <f t="shared" si="317"/>
        <v>5739.56</v>
      </c>
      <c r="E396" s="105">
        <f t="shared" si="303"/>
        <v>5769.98</v>
      </c>
      <c r="F396" s="106">
        <f t="shared" si="304"/>
        <v>44367</v>
      </c>
      <c r="G396" s="107">
        <f t="shared" si="309"/>
        <v>5.3000578441551038E-3</v>
      </c>
      <c r="H396" s="108">
        <f t="shared" ref="H396:H459" si="323">IF(DAY(A396)=H$9,VLOOKUP(A396,AH$118:AN$450,4),H395)</f>
        <v>44428</v>
      </c>
      <c r="I396" s="108">
        <f t="shared" si="310"/>
        <v>44428</v>
      </c>
      <c r="J396" s="109">
        <f t="shared" si="318"/>
        <v>23</v>
      </c>
      <c r="K396" s="109">
        <f t="shared" si="307"/>
        <v>15</v>
      </c>
      <c r="L396" s="8">
        <f t="shared" si="319"/>
        <v>1.0034533800000001</v>
      </c>
      <c r="M396" s="110">
        <f t="shared" si="306"/>
        <v>1.04096334</v>
      </c>
      <c r="N396" s="110">
        <f t="shared" si="301"/>
        <v>1.3621313630409646</v>
      </c>
      <c r="O396" s="103">
        <f t="shared" si="305"/>
        <v>1.3668353200000001</v>
      </c>
      <c r="P396" s="103">
        <f t="shared" si="311"/>
        <v>989.66195324</v>
      </c>
      <c r="Q396" s="11">
        <f t="shared" si="300"/>
        <v>0</v>
      </c>
      <c r="R396" s="30">
        <f t="shared" si="320"/>
        <v>0</v>
      </c>
      <c r="S396" s="103">
        <f t="shared" si="312"/>
        <v>0</v>
      </c>
      <c r="T396" s="113">
        <f t="shared" si="321"/>
        <v>8.5000000000000006E-2</v>
      </c>
      <c r="U396" s="111">
        <f t="shared" si="302"/>
        <v>15</v>
      </c>
      <c r="V396" s="111">
        <v>252</v>
      </c>
      <c r="W396" s="110">
        <f t="shared" si="313"/>
        <v>1.0048677610000001</v>
      </c>
      <c r="X396" s="103">
        <f t="shared" si="314"/>
        <v>4.8174378500000001</v>
      </c>
      <c r="Y396" s="103">
        <f t="shared" si="315"/>
        <v>0</v>
      </c>
      <c r="Z396" s="114" t="str">
        <f t="shared" ref="Z396:Z459" si="324">IF($Q395&gt;0,VLOOKUP($A395,$AD$10:$AM$165,9),Z395)</f>
        <v>A+J=</v>
      </c>
      <c r="AA396" s="108">
        <f t="shared" ref="AA396:AA459" si="325">IF($Q395&gt;0,VLOOKUP($A395,$AD$10:$AM$165,10),AA395)</f>
        <v>44428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16"/>
        <v>44419</v>
      </c>
      <c r="B397" s="103">
        <f t="shared" si="308"/>
        <v>995.03003546000002</v>
      </c>
      <c r="C397" s="103">
        <f t="shared" si="322"/>
        <v>724.05354088000001</v>
      </c>
      <c r="D397" s="104">
        <f t="shared" si="317"/>
        <v>5739.56</v>
      </c>
      <c r="E397" s="105">
        <f t="shared" si="303"/>
        <v>5769.98</v>
      </c>
      <c r="F397" s="106">
        <f t="shared" si="304"/>
        <v>44367</v>
      </c>
      <c r="G397" s="107">
        <f t="shared" si="309"/>
        <v>5.3000578441551038E-3</v>
      </c>
      <c r="H397" s="108">
        <f t="shared" si="323"/>
        <v>44428</v>
      </c>
      <c r="I397" s="108">
        <f t="shared" si="310"/>
        <v>44428</v>
      </c>
      <c r="J397" s="109">
        <f t="shared" si="318"/>
        <v>23</v>
      </c>
      <c r="K397" s="109">
        <f t="shared" si="307"/>
        <v>16</v>
      </c>
      <c r="L397" s="8">
        <f t="shared" si="319"/>
        <v>1.0036840199999999</v>
      </c>
      <c r="M397" s="110">
        <f t="shared" si="306"/>
        <v>1.04096334</v>
      </c>
      <c r="N397" s="110">
        <f t="shared" si="301"/>
        <v>1.3621313630409646</v>
      </c>
      <c r="O397" s="103">
        <f t="shared" si="305"/>
        <v>1.3671494799999999</v>
      </c>
      <c r="P397" s="103">
        <f t="shared" si="311"/>
        <v>989.8894219</v>
      </c>
      <c r="Q397" s="11">
        <f t="shared" ref="Q397:Q460" si="326">IF(VLOOKUP(A397,AD$10:AK$165,8)=VLOOKUP(A396,AD$10:AK$165,8),0,VLOOKUP(A397,AD$10:AK$165,8))</f>
        <v>0</v>
      </c>
      <c r="R397" s="30">
        <f t="shared" si="320"/>
        <v>0</v>
      </c>
      <c r="S397" s="103">
        <f t="shared" si="312"/>
        <v>0</v>
      </c>
      <c r="T397" s="113">
        <f t="shared" si="321"/>
        <v>8.5000000000000006E-2</v>
      </c>
      <c r="U397" s="111">
        <f t="shared" si="302"/>
        <v>16</v>
      </c>
      <c r="V397" s="111">
        <v>252</v>
      </c>
      <c r="W397" s="110">
        <f t="shared" si="313"/>
        <v>1.0051931190000001</v>
      </c>
      <c r="X397" s="103">
        <f t="shared" si="314"/>
        <v>5.1406135600000002</v>
      </c>
      <c r="Y397" s="103">
        <f t="shared" si="315"/>
        <v>0</v>
      </c>
      <c r="Z397" s="114" t="str">
        <f t="shared" si="324"/>
        <v>A+J=</v>
      </c>
      <c r="AA397" s="108">
        <f t="shared" si="325"/>
        <v>44428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16"/>
        <v>44420</v>
      </c>
      <c r="B398" s="103">
        <f t="shared" si="308"/>
        <v>995.58099831999994</v>
      </c>
      <c r="C398" s="103">
        <f t="shared" si="322"/>
        <v>724.05354088000001</v>
      </c>
      <c r="D398" s="104">
        <f t="shared" si="317"/>
        <v>5739.56</v>
      </c>
      <c r="E398" s="105">
        <f t="shared" si="303"/>
        <v>5769.98</v>
      </c>
      <c r="F398" s="106">
        <f t="shared" si="304"/>
        <v>44367</v>
      </c>
      <c r="G398" s="107">
        <f t="shared" si="309"/>
        <v>5.3000578441551038E-3</v>
      </c>
      <c r="H398" s="108">
        <f t="shared" si="323"/>
        <v>44428</v>
      </c>
      <c r="I398" s="108">
        <f t="shared" si="310"/>
        <v>44428</v>
      </c>
      <c r="J398" s="109">
        <f t="shared" si="318"/>
        <v>23</v>
      </c>
      <c r="K398" s="109">
        <f t="shared" si="307"/>
        <v>17</v>
      </c>
      <c r="L398" s="8">
        <f t="shared" si="319"/>
        <v>1.00391473</v>
      </c>
      <c r="M398" s="110">
        <f t="shared" si="306"/>
        <v>1.04096334</v>
      </c>
      <c r="N398" s="110">
        <f t="shared" si="301"/>
        <v>1.3621313630409646</v>
      </c>
      <c r="O398" s="103">
        <f t="shared" si="305"/>
        <v>1.3674637300000001</v>
      </c>
      <c r="P398" s="103">
        <f t="shared" si="311"/>
        <v>990.11695572999997</v>
      </c>
      <c r="Q398" s="11">
        <f t="shared" si="326"/>
        <v>0</v>
      </c>
      <c r="R398" s="30">
        <f t="shared" si="320"/>
        <v>0</v>
      </c>
      <c r="S398" s="103">
        <f t="shared" si="312"/>
        <v>0</v>
      </c>
      <c r="T398" s="113">
        <f t="shared" si="321"/>
        <v>8.5000000000000006E-2</v>
      </c>
      <c r="U398" s="111">
        <f t="shared" si="302"/>
        <v>17</v>
      </c>
      <c r="V398" s="111">
        <v>252</v>
      </c>
      <c r="W398" s="110">
        <f t="shared" si="313"/>
        <v>1.005518583</v>
      </c>
      <c r="X398" s="103">
        <f t="shared" si="314"/>
        <v>5.46404259</v>
      </c>
      <c r="Y398" s="103">
        <f t="shared" si="315"/>
        <v>0</v>
      </c>
      <c r="Z398" s="114" t="str">
        <f t="shared" si="324"/>
        <v>A+J=</v>
      </c>
      <c r="AA398" s="108">
        <f t="shared" si="325"/>
        <v>44428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16"/>
        <v>44421</v>
      </c>
      <c r="B399" s="103">
        <f t="shared" si="308"/>
        <v>996.13226525000005</v>
      </c>
      <c r="C399" s="103">
        <f t="shared" si="322"/>
        <v>724.05354088000001</v>
      </c>
      <c r="D399" s="104">
        <f t="shared" si="317"/>
        <v>5739.56</v>
      </c>
      <c r="E399" s="105">
        <f t="shared" si="303"/>
        <v>5769.98</v>
      </c>
      <c r="F399" s="106">
        <f t="shared" si="304"/>
        <v>44367</v>
      </c>
      <c r="G399" s="107">
        <f t="shared" si="309"/>
        <v>5.3000578441551038E-3</v>
      </c>
      <c r="H399" s="108">
        <f t="shared" si="323"/>
        <v>44428</v>
      </c>
      <c r="I399" s="108">
        <f t="shared" si="310"/>
        <v>44428</v>
      </c>
      <c r="J399" s="109">
        <f t="shared" si="318"/>
        <v>23</v>
      </c>
      <c r="K399" s="109">
        <f t="shared" si="307"/>
        <v>18</v>
      </c>
      <c r="L399" s="8">
        <f t="shared" si="319"/>
        <v>1.00414548</v>
      </c>
      <c r="M399" s="110">
        <f t="shared" si="306"/>
        <v>1.04096334</v>
      </c>
      <c r="N399" s="110">
        <f t="shared" si="301"/>
        <v>1.3621313630409646</v>
      </c>
      <c r="O399" s="103">
        <f t="shared" si="305"/>
        <v>1.3677780500000001</v>
      </c>
      <c r="P399" s="103">
        <f t="shared" si="311"/>
        <v>990.34454024000001</v>
      </c>
      <c r="Q399" s="11">
        <f t="shared" si="326"/>
        <v>0</v>
      </c>
      <c r="R399" s="30">
        <f t="shared" si="320"/>
        <v>0</v>
      </c>
      <c r="S399" s="103">
        <f t="shared" si="312"/>
        <v>0</v>
      </c>
      <c r="T399" s="113">
        <f t="shared" si="321"/>
        <v>8.5000000000000006E-2</v>
      </c>
      <c r="U399" s="111">
        <f t="shared" si="302"/>
        <v>18</v>
      </c>
      <c r="V399" s="111">
        <v>252</v>
      </c>
      <c r="W399" s="110">
        <f t="shared" si="313"/>
        <v>1.005844153</v>
      </c>
      <c r="X399" s="103">
        <f t="shared" si="314"/>
        <v>5.7877250099999999</v>
      </c>
      <c r="Y399" s="103">
        <f t="shared" si="315"/>
        <v>0</v>
      </c>
      <c r="Z399" s="114" t="str">
        <f t="shared" si="324"/>
        <v>A+J=</v>
      </c>
      <c r="AA399" s="108">
        <f t="shared" si="325"/>
        <v>44428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16"/>
        <v>44422</v>
      </c>
      <c r="B400" s="103">
        <f t="shared" si="308"/>
        <v>996.68383438000001</v>
      </c>
      <c r="C400" s="103">
        <f t="shared" si="322"/>
        <v>724.05354088000001</v>
      </c>
      <c r="D400" s="104">
        <f t="shared" si="317"/>
        <v>5739.56</v>
      </c>
      <c r="E400" s="105">
        <f t="shared" si="303"/>
        <v>5769.98</v>
      </c>
      <c r="F400" s="106">
        <f t="shared" si="304"/>
        <v>44367</v>
      </c>
      <c r="G400" s="107">
        <f t="shared" si="309"/>
        <v>5.3000578441551038E-3</v>
      </c>
      <c r="H400" s="108">
        <f t="shared" si="323"/>
        <v>44428</v>
      </c>
      <c r="I400" s="108">
        <f t="shared" si="310"/>
        <v>44428</v>
      </c>
      <c r="J400" s="109">
        <f t="shared" si="318"/>
        <v>23</v>
      </c>
      <c r="K400" s="109">
        <f t="shared" si="307"/>
        <v>19</v>
      </c>
      <c r="L400" s="8">
        <f t="shared" si="319"/>
        <v>1.0043762899999999</v>
      </c>
      <c r="M400" s="110">
        <f t="shared" si="306"/>
        <v>1.04096334</v>
      </c>
      <c r="N400" s="110">
        <f t="shared" si="301"/>
        <v>1.3621313630409646</v>
      </c>
      <c r="O400" s="103">
        <f t="shared" si="305"/>
        <v>1.3680924400000001</v>
      </c>
      <c r="P400" s="103">
        <f t="shared" si="311"/>
        <v>990.57217543000002</v>
      </c>
      <c r="Q400" s="11">
        <f t="shared" si="326"/>
        <v>0</v>
      </c>
      <c r="R400" s="30">
        <f t="shared" si="320"/>
        <v>0</v>
      </c>
      <c r="S400" s="103">
        <f t="shared" si="312"/>
        <v>0</v>
      </c>
      <c r="T400" s="113">
        <f t="shared" si="321"/>
        <v>8.5000000000000006E-2</v>
      </c>
      <c r="U400" s="111">
        <f t="shared" si="302"/>
        <v>19</v>
      </c>
      <c r="V400" s="111">
        <v>252</v>
      </c>
      <c r="W400" s="110">
        <f t="shared" si="313"/>
        <v>1.0061698269999999</v>
      </c>
      <c r="X400" s="103">
        <f t="shared" si="314"/>
        <v>6.1116589499999998</v>
      </c>
      <c r="Y400" s="103">
        <f t="shared" si="315"/>
        <v>0</v>
      </c>
      <c r="Z400" s="114" t="str">
        <f t="shared" si="324"/>
        <v>A+J=</v>
      </c>
      <c r="AA400" s="108">
        <f t="shared" si="325"/>
        <v>44428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16"/>
        <v>44423</v>
      </c>
      <c r="B401" s="103">
        <f t="shared" si="308"/>
        <v>996.68383438000001</v>
      </c>
      <c r="C401" s="103">
        <f t="shared" si="322"/>
        <v>724.05354088000001</v>
      </c>
      <c r="D401" s="104">
        <f t="shared" si="317"/>
        <v>5739.56</v>
      </c>
      <c r="E401" s="105">
        <f t="shared" si="303"/>
        <v>5769.98</v>
      </c>
      <c r="F401" s="106">
        <f t="shared" si="304"/>
        <v>44367</v>
      </c>
      <c r="G401" s="107">
        <f t="shared" si="309"/>
        <v>5.3000578441551038E-3</v>
      </c>
      <c r="H401" s="108">
        <f t="shared" si="323"/>
        <v>44428</v>
      </c>
      <c r="I401" s="108">
        <f t="shared" si="310"/>
        <v>44428</v>
      </c>
      <c r="J401" s="109">
        <f t="shared" si="318"/>
        <v>23</v>
      </c>
      <c r="K401" s="109">
        <f t="shared" si="307"/>
        <v>19</v>
      </c>
      <c r="L401" s="8">
        <f t="shared" si="319"/>
        <v>1.0043762899999999</v>
      </c>
      <c r="M401" s="110">
        <f t="shared" si="306"/>
        <v>1.04096334</v>
      </c>
      <c r="N401" s="110">
        <f t="shared" si="301"/>
        <v>1.3621313630409646</v>
      </c>
      <c r="O401" s="103">
        <f t="shared" si="305"/>
        <v>1.3680924400000001</v>
      </c>
      <c r="P401" s="103">
        <f t="shared" si="311"/>
        <v>990.57217543000002</v>
      </c>
      <c r="Q401" s="11">
        <f t="shared" si="326"/>
        <v>0</v>
      </c>
      <c r="R401" s="30">
        <f t="shared" si="320"/>
        <v>0</v>
      </c>
      <c r="S401" s="103">
        <f t="shared" si="312"/>
        <v>0</v>
      </c>
      <c r="T401" s="113">
        <f t="shared" si="321"/>
        <v>8.5000000000000006E-2</v>
      </c>
      <c r="U401" s="111">
        <f t="shared" si="302"/>
        <v>19</v>
      </c>
      <c r="V401" s="111">
        <v>252</v>
      </c>
      <c r="W401" s="110">
        <f t="shared" si="313"/>
        <v>1.0061698269999999</v>
      </c>
      <c r="X401" s="103">
        <f t="shared" si="314"/>
        <v>6.1116589499999998</v>
      </c>
      <c r="Y401" s="103">
        <f t="shared" si="315"/>
        <v>0</v>
      </c>
      <c r="Z401" s="114" t="str">
        <f t="shared" si="324"/>
        <v>A+J=</v>
      </c>
      <c r="AA401" s="108">
        <f t="shared" si="325"/>
        <v>44428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16"/>
        <v>44424</v>
      </c>
      <c r="B402" s="103">
        <f t="shared" si="308"/>
        <v>996.68383438000001</v>
      </c>
      <c r="C402" s="103">
        <f t="shared" si="322"/>
        <v>724.05354088000001</v>
      </c>
      <c r="D402" s="104">
        <f t="shared" si="317"/>
        <v>5739.56</v>
      </c>
      <c r="E402" s="105">
        <f t="shared" si="303"/>
        <v>5769.98</v>
      </c>
      <c r="F402" s="106">
        <f t="shared" si="304"/>
        <v>44367</v>
      </c>
      <c r="G402" s="107">
        <f t="shared" si="309"/>
        <v>5.3000578441551038E-3</v>
      </c>
      <c r="H402" s="108">
        <f t="shared" si="323"/>
        <v>44428</v>
      </c>
      <c r="I402" s="108">
        <f t="shared" si="310"/>
        <v>44428</v>
      </c>
      <c r="J402" s="109">
        <f t="shared" si="318"/>
        <v>23</v>
      </c>
      <c r="K402" s="109">
        <f t="shared" si="307"/>
        <v>19</v>
      </c>
      <c r="L402" s="8">
        <f t="shared" si="319"/>
        <v>1.0043762899999999</v>
      </c>
      <c r="M402" s="110">
        <f t="shared" si="306"/>
        <v>1.04096334</v>
      </c>
      <c r="N402" s="110">
        <f t="shared" si="301"/>
        <v>1.3621313630409646</v>
      </c>
      <c r="O402" s="103">
        <f t="shared" si="305"/>
        <v>1.3680924400000001</v>
      </c>
      <c r="P402" s="103">
        <f t="shared" si="311"/>
        <v>990.57217543000002</v>
      </c>
      <c r="Q402" s="11">
        <f t="shared" si="326"/>
        <v>0</v>
      </c>
      <c r="R402" s="30">
        <f t="shared" si="320"/>
        <v>0</v>
      </c>
      <c r="S402" s="103">
        <f t="shared" si="312"/>
        <v>0</v>
      </c>
      <c r="T402" s="113">
        <f t="shared" si="321"/>
        <v>8.5000000000000006E-2</v>
      </c>
      <c r="U402" s="111">
        <f t="shared" si="302"/>
        <v>19</v>
      </c>
      <c r="V402" s="111">
        <v>252</v>
      </c>
      <c r="W402" s="110">
        <f t="shared" si="313"/>
        <v>1.0061698269999999</v>
      </c>
      <c r="X402" s="103">
        <f t="shared" si="314"/>
        <v>6.1116589499999998</v>
      </c>
      <c r="Y402" s="103">
        <f t="shared" si="315"/>
        <v>0</v>
      </c>
      <c r="Z402" s="114" t="str">
        <f t="shared" si="324"/>
        <v>A+J=</v>
      </c>
      <c r="AA402" s="108">
        <f t="shared" si="325"/>
        <v>44428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16"/>
        <v>44425</v>
      </c>
      <c r="B403" s="103">
        <f t="shared" si="308"/>
        <v>997.2357088</v>
      </c>
      <c r="C403" s="103">
        <f t="shared" si="322"/>
        <v>724.05354088000001</v>
      </c>
      <c r="D403" s="104">
        <f t="shared" si="317"/>
        <v>5739.56</v>
      </c>
      <c r="E403" s="105">
        <f t="shared" si="303"/>
        <v>5769.98</v>
      </c>
      <c r="F403" s="106">
        <f t="shared" si="304"/>
        <v>44367</v>
      </c>
      <c r="G403" s="107">
        <f t="shared" si="309"/>
        <v>5.3000578441551038E-3</v>
      </c>
      <c r="H403" s="108">
        <f t="shared" si="323"/>
        <v>44428</v>
      </c>
      <c r="I403" s="108">
        <f t="shared" si="310"/>
        <v>44428</v>
      </c>
      <c r="J403" s="109">
        <f t="shared" si="318"/>
        <v>23</v>
      </c>
      <c r="K403" s="109">
        <f t="shared" si="307"/>
        <v>20</v>
      </c>
      <c r="L403" s="8">
        <f t="shared" si="319"/>
        <v>1.00460715</v>
      </c>
      <c r="M403" s="110">
        <f t="shared" si="306"/>
        <v>1.04096334</v>
      </c>
      <c r="N403" s="110">
        <f t="shared" si="301"/>
        <v>1.3621313630409646</v>
      </c>
      <c r="O403" s="103">
        <f t="shared" si="305"/>
        <v>1.3684069000000001</v>
      </c>
      <c r="P403" s="103">
        <f t="shared" si="311"/>
        <v>990.79986129999998</v>
      </c>
      <c r="Q403" s="11">
        <f t="shared" si="326"/>
        <v>0</v>
      </c>
      <c r="R403" s="30">
        <f t="shared" si="320"/>
        <v>0</v>
      </c>
      <c r="S403" s="103">
        <f t="shared" si="312"/>
        <v>0</v>
      </c>
      <c r="T403" s="113">
        <f t="shared" si="321"/>
        <v>8.5000000000000006E-2</v>
      </c>
      <c r="U403" s="111">
        <f t="shared" si="302"/>
        <v>20</v>
      </c>
      <c r="V403" s="111">
        <v>252</v>
      </c>
      <c r="W403" s="110">
        <f t="shared" si="313"/>
        <v>1.006495608</v>
      </c>
      <c r="X403" s="103">
        <f t="shared" si="314"/>
        <v>6.4358475000000004</v>
      </c>
      <c r="Y403" s="103">
        <f t="shared" si="315"/>
        <v>0</v>
      </c>
      <c r="Z403" s="114" t="str">
        <f t="shared" si="324"/>
        <v>A+J=</v>
      </c>
      <c r="AA403" s="108">
        <f t="shared" si="325"/>
        <v>44428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16"/>
        <v>44426</v>
      </c>
      <c r="B404" s="103">
        <f t="shared" si="308"/>
        <v>997.78789297999992</v>
      </c>
      <c r="C404" s="103">
        <f t="shared" si="322"/>
        <v>724.05354088000001</v>
      </c>
      <c r="D404" s="104">
        <f t="shared" si="317"/>
        <v>5739.56</v>
      </c>
      <c r="E404" s="105">
        <f t="shared" si="303"/>
        <v>5769.98</v>
      </c>
      <c r="F404" s="106">
        <f t="shared" si="304"/>
        <v>44367</v>
      </c>
      <c r="G404" s="107">
        <f t="shared" si="309"/>
        <v>5.3000578441551038E-3</v>
      </c>
      <c r="H404" s="108">
        <f t="shared" si="323"/>
        <v>44428</v>
      </c>
      <c r="I404" s="108">
        <f t="shared" si="310"/>
        <v>44428</v>
      </c>
      <c r="J404" s="109">
        <f t="shared" si="318"/>
        <v>23</v>
      </c>
      <c r="K404" s="109">
        <f t="shared" si="307"/>
        <v>21</v>
      </c>
      <c r="L404" s="8">
        <f t="shared" si="319"/>
        <v>1.0048380699999999</v>
      </c>
      <c r="M404" s="110">
        <f t="shared" si="306"/>
        <v>1.04096334</v>
      </c>
      <c r="N404" s="110">
        <f t="shared" si="301"/>
        <v>1.3621313630409646</v>
      </c>
      <c r="O404" s="103">
        <f t="shared" si="305"/>
        <v>1.3687214400000001</v>
      </c>
      <c r="P404" s="103">
        <f t="shared" si="311"/>
        <v>991.02760510999997</v>
      </c>
      <c r="Q404" s="11">
        <f t="shared" si="326"/>
        <v>0</v>
      </c>
      <c r="R404" s="30">
        <f t="shared" si="320"/>
        <v>0</v>
      </c>
      <c r="S404" s="103">
        <f t="shared" si="312"/>
        <v>0</v>
      </c>
      <c r="T404" s="113">
        <f t="shared" si="321"/>
        <v>8.5000000000000006E-2</v>
      </c>
      <c r="U404" s="111">
        <f t="shared" si="302"/>
        <v>21</v>
      </c>
      <c r="V404" s="111">
        <v>252</v>
      </c>
      <c r="W404" s="110">
        <f t="shared" si="313"/>
        <v>1.0068214929999999</v>
      </c>
      <c r="X404" s="103">
        <f t="shared" si="314"/>
        <v>6.76028787</v>
      </c>
      <c r="Y404" s="103">
        <f t="shared" si="315"/>
        <v>0</v>
      </c>
      <c r="Z404" s="114" t="str">
        <f t="shared" si="324"/>
        <v>A+J=</v>
      </c>
      <c r="AA404" s="108">
        <f t="shared" si="325"/>
        <v>44428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16"/>
        <v>44427</v>
      </c>
      <c r="B405" s="103">
        <f t="shared" si="308"/>
        <v>998.34037538999996</v>
      </c>
      <c r="C405" s="103">
        <f t="shared" si="322"/>
        <v>724.05354088000001</v>
      </c>
      <c r="D405" s="104">
        <f t="shared" si="317"/>
        <v>5739.56</v>
      </c>
      <c r="E405" s="105">
        <f t="shared" si="303"/>
        <v>5769.98</v>
      </c>
      <c r="F405" s="106">
        <f t="shared" si="304"/>
        <v>44367</v>
      </c>
      <c r="G405" s="107">
        <f t="shared" si="309"/>
        <v>5.3000578441551038E-3</v>
      </c>
      <c r="H405" s="108">
        <f t="shared" si="323"/>
        <v>44428</v>
      </c>
      <c r="I405" s="108">
        <f t="shared" si="310"/>
        <v>44428</v>
      </c>
      <c r="J405" s="109">
        <f t="shared" si="318"/>
        <v>23</v>
      </c>
      <c r="K405" s="109">
        <f t="shared" si="307"/>
        <v>22</v>
      </c>
      <c r="L405" s="8">
        <f t="shared" si="319"/>
        <v>1.00506903</v>
      </c>
      <c r="M405" s="110">
        <f t="shared" si="306"/>
        <v>1.04096334</v>
      </c>
      <c r="N405" s="110">
        <f t="shared" si="301"/>
        <v>1.3621313630409646</v>
      </c>
      <c r="O405" s="103">
        <f t="shared" si="305"/>
        <v>1.3690360399999999</v>
      </c>
      <c r="P405" s="103">
        <f t="shared" si="311"/>
        <v>991.25539234999997</v>
      </c>
      <c r="Q405" s="11">
        <f t="shared" si="326"/>
        <v>0</v>
      </c>
      <c r="R405" s="30">
        <f t="shared" si="320"/>
        <v>0</v>
      </c>
      <c r="S405" s="103">
        <f t="shared" si="312"/>
        <v>0</v>
      </c>
      <c r="T405" s="113">
        <f t="shared" si="321"/>
        <v>8.5000000000000006E-2</v>
      </c>
      <c r="U405" s="111">
        <f t="shared" si="302"/>
        <v>22</v>
      </c>
      <c r="V405" s="111">
        <v>252</v>
      </c>
      <c r="W405" s="110">
        <f t="shared" si="313"/>
        <v>1.007147485</v>
      </c>
      <c r="X405" s="103">
        <f t="shared" si="314"/>
        <v>7.08498304</v>
      </c>
      <c r="Y405" s="103">
        <f t="shared" si="315"/>
        <v>0</v>
      </c>
      <c r="Z405" s="114" t="str">
        <f t="shared" si="324"/>
        <v>A+J=</v>
      </c>
      <c r="AA405" s="108">
        <f t="shared" si="325"/>
        <v>44428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16"/>
        <v>44428</v>
      </c>
      <c r="B406" s="103">
        <f t="shared" si="308"/>
        <v>998.89316780000001</v>
      </c>
      <c r="C406" s="103">
        <f t="shared" si="322"/>
        <v>724.05354088000001</v>
      </c>
      <c r="D406" s="104">
        <f t="shared" si="317"/>
        <v>5739.56</v>
      </c>
      <c r="E406" s="105">
        <f t="shared" si="303"/>
        <v>5769.98</v>
      </c>
      <c r="F406" s="106">
        <f t="shared" si="304"/>
        <v>44367</v>
      </c>
      <c r="G406" s="107">
        <f t="shared" si="309"/>
        <v>5.3000578441551038E-3</v>
      </c>
      <c r="H406" s="108">
        <f t="shared" si="323"/>
        <v>44459</v>
      </c>
      <c r="I406" s="108">
        <f t="shared" si="310"/>
        <v>44428</v>
      </c>
      <c r="J406" s="109">
        <f t="shared" si="318"/>
        <v>23</v>
      </c>
      <c r="K406" s="109">
        <f t="shared" si="307"/>
        <v>23</v>
      </c>
      <c r="L406" s="8">
        <f t="shared" si="319"/>
        <v>1.00530005</v>
      </c>
      <c r="M406" s="110">
        <f t="shared" si="306"/>
        <v>1.04096334</v>
      </c>
      <c r="N406" s="110">
        <f t="shared" si="301"/>
        <v>1.3621313630409646</v>
      </c>
      <c r="O406" s="103">
        <f t="shared" si="305"/>
        <v>1.3693507199999999</v>
      </c>
      <c r="P406" s="103">
        <f t="shared" si="311"/>
        <v>991.48323751999999</v>
      </c>
      <c r="Q406" s="11">
        <f t="shared" si="326"/>
        <v>13</v>
      </c>
      <c r="R406" s="30">
        <f t="shared" si="320"/>
        <v>2.2117187845606574E-2</v>
      </c>
      <c r="S406" s="103">
        <f t="shared" si="312"/>
        <v>21.92882101</v>
      </c>
      <c r="T406" s="113">
        <f t="shared" si="321"/>
        <v>8.5000000000000006E-2</v>
      </c>
      <c r="U406" s="111">
        <f t="shared" si="302"/>
        <v>23</v>
      </c>
      <c r="V406" s="111">
        <v>252</v>
      </c>
      <c r="W406" s="110">
        <f t="shared" si="313"/>
        <v>1.007473581</v>
      </c>
      <c r="X406" s="103">
        <f t="shared" si="314"/>
        <v>7.4099302800000002</v>
      </c>
      <c r="Y406" s="103">
        <f t="shared" si="315"/>
        <v>29.338751290000001</v>
      </c>
      <c r="Z406" s="114" t="str">
        <f t="shared" si="324"/>
        <v>A+J=</v>
      </c>
      <c r="AA406" s="108">
        <f t="shared" si="325"/>
        <v>44428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16"/>
        <v>44429</v>
      </c>
      <c r="B407" s="103">
        <f t="shared" si="308"/>
        <v>970.33174686999996</v>
      </c>
      <c r="C407" s="103">
        <f t="shared" si="322"/>
        <v>708.03951271000005</v>
      </c>
      <c r="D407" s="104">
        <f t="shared" si="317"/>
        <v>5769.98</v>
      </c>
      <c r="E407" s="105">
        <f t="shared" si="303"/>
        <v>5825.37</v>
      </c>
      <c r="F407" s="106">
        <f t="shared" si="304"/>
        <v>44397</v>
      </c>
      <c r="G407" s="107">
        <f t="shared" si="309"/>
        <v>9.5996866540266623E-3</v>
      </c>
      <c r="H407" s="108">
        <f t="shared" si="323"/>
        <v>44459</v>
      </c>
      <c r="I407" s="108">
        <f t="shared" si="310"/>
        <v>44459</v>
      </c>
      <c r="J407" s="109">
        <f t="shared" si="318"/>
        <v>20</v>
      </c>
      <c r="K407" s="109">
        <f t="shared" si="307"/>
        <v>1</v>
      </c>
      <c r="L407" s="8">
        <f t="shared" si="319"/>
        <v>1.0004778000000001</v>
      </c>
      <c r="M407" s="110">
        <f t="shared" si="306"/>
        <v>1.00530005</v>
      </c>
      <c r="N407" s="110">
        <f t="shared" si="301"/>
        <v>1.3693507273716499</v>
      </c>
      <c r="O407" s="103">
        <f t="shared" si="305"/>
        <v>1.3700049999999999</v>
      </c>
      <c r="P407" s="103">
        <f t="shared" si="311"/>
        <v>970.01767260999998</v>
      </c>
      <c r="Q407" s="11">
        <f t="shared" si="326"/>
        <v>0</v>
      </c>
      <c r="R407" s="30">
        <f t="shared" si="320"/>
        <v>0</v>
      </c>
      <c r="S407" s="103">
        <f t="shared" si="312"/>
        <v>0</v>
      </c>
      <c r="T407" s="113">
        <f t="shared" si="321"/>
        <v>8.5000000000000006E-2</v>
      </c>
      <c r="U407" s="111">
        <f t="shared" si="302"/>
        <v>1</v>
      </c>
      <c r="V407" s="111">
        <v>252</v>
      </c>
      <c r="W407" s="110">
        <f t="shared" si="313"/>
        <v>1.0003237819999999</v>
      </c>
      <c r="X407" s="103">
        <f t="shared" si="314"/>
        <v>0.31407425999999999</v>
      </c>
      <c r="Y407" s="103">
        <f t="shared" si="315"/>
        <v>0</v>
      </c>
      <c r="Z407" s="114" t="str">
        <f t="shared" si="324"/>
        <v>A+J=</v>
      </c>
      <c r="AA407" s="108">
        <f t="shared" si="325"/>
        <v>44459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16"/>
        <v>44430</v>
      </c>
      <c r="B408" s="103">
        <f t="shared" si="308"/>
        <v>970.33174686999996</v>
      </c>
      <c r="C408" s="103">
        <f t="shared" si="322"/>
        <v>708.03951271000005</v>
      </c>
      <c r="D408" s="104">
        <f t="shared" si="317"/>
        <v>5769.98</v>
      </c>
      <c r="E408" s="105">
        <f t="shared" si="303"/>
        <v>5825.37</v>
      </c>
      <c r="F408" s="106">
        <f t="shared" si="304"/>
        <v>44397</v>
      </c>
      <c r="G408" s="107">
        <f t="shared" si="309"/>
        <v>9.5996866540266623E-3</v>
      </c>
      <c r="H408" s="108">
        <f t="shared" si="323"/>
        <v>44459</v>
      </c>
      <c r="I408" s="108">
        <f t="shared" si="310"/>
        <v>44459</v>
      </c>
      <c r="J408" s="109">
        <f t="shared" si="318"/>
        <v>20</v>
      </c>
      <c r="K408" s="109">
        <f t="shared" si="307"/>
        <v>1</v>
      </c>
      <c r="L408" s="8">
        <f t="shared" si="319"/>
        <v>1.0004778000000001</v>
      </c>
      <c r="M408" s="110">
        <f t="shared" si="306"/>
        <v>1.00530005</v>
      </c>
      <c r="N408" s="110">
        <f t="shared" si="301"/>
        <v>1.3693507273716499</v>
      </c>
      <c r="O408" s="103">
        <f t="shared" si="305"/>
        <v>1.3700049999999999</v>
      </c>
      <c r="P408" s="103">
        <f t="shared" si="311"/>
        <v>970.01767260999998</v>
      </c>
      <c r="Q408" s="11">
        <f t="shared" si="326"/>
        <v>0</v>
      </c>
      <c r="R408" s="30">
        <f t="shared" si="320"/>
        <v>0</v>
      </c>
      <c r="S408" s="103">
        <f t="shared" si="312"/>
        <v>0</v>
      </c>
      <c r="T408" s="113">
        <f t="shared" si="321"/>
        <v>8.5000000000000006E-2</v>
      </c>
      <c r="U408" s="111">
        <f t="shared" si="302"/>
        <v>1</v>
      </c>
      <c r="V408" s="111">
        <v>252</v>
      </c>
      <c r="W408" s="110">
        <f t="shared" si="313"/>
        <v>1.0003237819999999</v>
      </c>
      <c r="X408" s="103">
        <f t="shared" si="314"/>
        <v>0.31407425999999999</v>
      </c>
      <c r="Y408" s="103">
        <f t="shared" si="315"/>
        <v>0</v>
      </c>
      <c r="Z408" s="114" t="str">
        <f t="shared" si="324"/>
        <v>A+J=</v>
      </c>
      <c r="AA408" s="108">
        <f t="shared" si="325"/>
        <v>44459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16"/>
        <v>44431</v>
      </c>
      <c r="B409" s="103">
        <f t="shared" si="308"/>
        <v>970.33174686999996</v>
      </c>
      <c r="C409" s="103">
        <f t="shared" si="322"/>
        <v>708.03951271000005</v>
      </c>
      <c r="D409" s="104">
        <f t="shared" si="317"/>
        <v>5769.98</v>
      </c>
      <c r="E409" s="105">
        <f t="shared" si="303"/>
        <v>5825.37</v>
      </c>
      <c r="F409" s="106">
        <f t="shared" si="304"/>
        <v>44397</v>
      </c>
      <c r="G409" s="107">
        <f t="shared" si="309"/>
        <v>9.5996866540266623E-3</v>
      </c>
      <c r="H409" s="108">
        <f t="shared" si="323"/>
        <v>44459</v>
      </c>
      <c r="I409" s="108">
        <f t="shared" si="310"/>
        <v>44459</v>
      </c>
      <c r="J409" s="109">
        <f t="shared" si="318"/>
        <v>20</v>
      </c>
      <c r="K409" s="109">
        <f t="shared" si="307"/>
        <v>1</v>
      </c>
      <c r="L409" s="8">
        <f t="shared" si="319"/>
        <v>1.0004778000000001</v>
      </c>
      <c r="M409" s="110">
        <f t="shared" si="306"/>
        <v>1.00530005</v>
      </c>
      <c r="N409" s="110">
        <f t="shared" si="301"/>
        <v>1.3693507273716499</v>
      </c>
      <c r="O409" s="103">
        <f t="shared" si="305"/>
        <v>1.3700049999999999</v>
      </c>
      <c r="P409" s="103">
        <f t="shared" si="311"/>
        <v>970.01767260999998</v>
      </c>
      <c r="Q409" s="11">
        <f t="shared" si="326"/>
        <v>0</v>
      </c>
      <c r="R409" s="30">
        <f t="shared" si="320"/>
        <v>0</v>
      </c>
      <c r="S409" s="103">
        <f t="shared" si="312"/>
        <v>0</v>
      </c>
      <c r="T409" s="113">
        <f t="shared" si="321"/>
        <v>8.5000000000000006E-2</v>
      </c>
      <c r="U409" s="111">
        <f t="shared" si="302"/>
        <v>1</v>
      </c>
      <c r="V409" s="111">
        <v>252</v>
      </c>
      <c r="W409" s="110">
        <f t="shared" si="313"/>
        <v>1.0003237819999999</v>
      </c>
      <c r="X409" s="103">
        <f t="shared" si="314"/>
        <v>0.31407425999999999</v>
      </c>
      <c r="Y409" s="103">
        <f t="shared" si="315"/>
        <v>0</v>
      </c>
      <c r="Z409" s="114" t="str">
        <f t="shared" si="324"/>
        <v>A+J=</v>
      </c>
      <c r="AA409" s="108">
        <f t="shared" si="325"/>
        <v>44459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16"/>
        <v>44432</v>
      </c>
      <c r="B410" s="103">
        <f t="shared" si="308"/>
        <v>971.10970679000002</v>
      </c>
      <c r="C410" s="103">
        <f t="shared" si="322"/>
        <v>708.03951271000005</v>
      </c>
      <c r="D410" s="104">
        <f t="shared" si="317"/>
        <v>5769.98</v>
      </c>
      <c r="E410" s="105">
        <f t="shared" si="303"/>
        <v>5825.37</v>
      </c>
      <c r="F410" s="106">
        <f t="shared" si="304"/>
        <v>44397</v>
      </c>
      <c r="G410" s="107">
        <f t="shared" si="309"/>
        <v>9.5996866540266623E-3</v>
      </c>
      <c r="H410" s="108">
        <f t="shared" si="323"/>
        <v>44459</v>
      </c>
      <c r="I410" s="108">
        <f t="shared" si="310"/>
        <v>44459</v>
      </c>
      <c r="J410" s="109">
        <f t="shared" si="318"/>
        <v>20</v>
      </c>
      <c r="K410" s="109">
        <f t="shared" si="307"/>
        <v>2</v>
      </c>
      <c r="L410" s="8">
        <f t="shared" si="319"/>
        <v>1.00095584</v>
      </c>
      <c r="M410" s="110">
        <f t="shared" si="306"/>
        <v>1.00530005</v>
      </c>
      <c r="N410" s="110">
        <f t="shared" si="301"/>
        <v>1.3693507273716499</v>
      </c>
      <c r="O410" s="103">
        <f t="shared" si="305"/>
        <v>1.3706596</v>
      </c>
      <c r="P410" s="103">
        <f t="shared" si="311"/>
        <v>970.48115527000004</v>
      </c>
      <c r="Q410" s="11">
        <f t="shared" si="326"/>
        <v>0</v>
      </c>
      <c r="R410" s="30">
        <f t="shared" si="320"/>
        <v>0</v>
      </c>
      <c r="S410" s="103">
        <f t="shared" si="312"/>
        <v>0</v>
      </c>
      <c r="T410" s="113">
        <f t="shared" si="321"/>
        <v>8.5000000000000006E-2</v>
      </c>
      <c r="U410" s="111">
        <f t="shared" si="302"/>
        <v>2</v>
      </c>
      <c r="V410" s="111">
        <v>252</v>
      </c>
      <c r="W410" s="110">
        <f t="shared" si="313"/>
        <v>1.00064767</v>
      </c>
      <c r="X410" s="103">
        <f t="shared" si="314"/>
        <v>0.62855152000000003</v>
      </c>
      <c r="Y410" s="103">
        <f t="shared" si="315"/>
        <v>0</v>
      </c>
      <c r="Z410" s="114" t="str">
        <f t="shared" si="324"/>
        <v>A+J=</v>
      </c>
      <c r="AA410" s="108">
        <f t="shared" si="325"/>
        <v>44459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16"/>
        <v>44433</v>
      </c>
      <c r="B411" s="103">
        <f t="shared" si="308"/>
        <v>971.88829472999998</v>
      </c>
      <c r="C411" s="103">
        <f t="shared" si="322"/>
        <v>708.03951271000005</v>
      </c>
      <c r="D411" s="104">
        <f t="shared" si="317"/>
        <v>5769.98</v>
      </c>
      <c r="E411" s="105">
        <f t="shared" si="303"/>
        <v>5825.37</v>
      </c>
      <c r="F411" s="106">
        <f t="shared" si="304"/>
        <v>44397</v>
      </c>
      <c r="G411" s="107">
        <f t="shared" si="309"/>
        <v>9.5996866540266623E-3</v>
      </c>
      <c r="H411" s="108">
        <f t="shared" si="323"/>
        <v>44459</v>
      </c>
      <c r="I411" s="108">
        <f t="shared" si="310"/>
        <v>44459</v>
      </c>
      <c r="J411" s="109">
        <f t="shared" si="318"/>
        <v>20</v>
      </c>
      <c r="K411" s="109">
        <f t="shared" si="307"/>
        <v>3</v>
      </c>
      <c r="L411" s="8">
        <f t="shared" si="319"/>
        <v>1.0014341099999999</v>
      </c>
      <c r="M411" s="110">
        <f t="shared" si="306"/>
        <v>1.00530005</v>
      </c>
      <c r="N411" s="110">
        <f t="shared" si="301"/>
        <v>1.3693507273716499</v>
      </c>
      <c r="O411" s="103">
        <f t="shared" si="305"/>
        <v>1.3713145200000001</v>
      </c>
      <c r="P411" s="103">
        <f t="shared" si="311"/>
        <v>970.94486451</v>
      </c>
      <c r="Q411" s="11">
        <f t="shared" si="326"/>
        <v>0</v>
      </c>
      <c r="R411" s="30">
        <f t="shared" si="320"/>
        <v>0</v>
      </c>
      <c r="S411" s="103">
        <f t="shared" si="312"/>
        <v>0</v>
      </c>
      <c r="T411" s="113">
        <f t="shared" si="321"/>
        <v>8.5000000000000006E-2</v>
      </c>
      <c r="U411" s="111">
        <f t="shared" si="302"/>
        <v>3</v>
      </c>
      <c r="V411" s="111">
        <v>252</v>
      </c>
      <c r="W411" s="110">
        <f t="shared" si="313"/>
        <v>1.000971662</v>
      </c>
      <c r="X411" s="103">
        <f t="shared" si="314"/>
        <v>0.94343021999999999</v>
      </c>
      <c r="Y411" s="103">
        <f t="shared" si="315"/>
        <v>0</v>
      </c>
      <c r="Z411" s="114" t="str">
        <f t="shared" si="324"/>
        <v>A+J=</v>
      </c>
      <c r="AA411" s="108">
        <f t="shared" si="325"/>
        <v>44459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16"/>
        <v>44434</v>
      </c>
      <c r="B412" s="103">
        <f t="shared" si="308"/>
        <v>972.66749783</v>
      </c>
      <c r="C412" s="103">
        <f t="shared" si="322"/>
        <v>708.03951271000005</v>
      </c>
      <c r="D412" s="104">
        <f t="shared" si="317"/>
        <v>5769.98</v>
      </c>
      <c r="E412" s="105">
        <f t="shared" si="303"/>
        <v>5825.37</v>
      </c>
      <c r="F412" s="106">
        <f t="shared" si="304"/>
        <v>44397</v>
      </c>
      <c r="G412" s="107">
        <f t="shared" si="309"/>
        <v>9.5996866540266623E-3</v>
      </c>
      <c r="H412" s="108">
        <f t="shared" si="323"/>
        <v>44459</v>
      </c>
      <c r="I412" s="108">
        <f t="shared" si="310"/>
        <v>44459</v>
      </c>
      <c r="J412" s="109">
        <f t="shared" si="318"/>
        <v>20</v>
      </c>
      <c r="K412" s="109">
        <f t="shared" si="307"/>
        <v>4</v>
      </c>
      <c r="L412" s="8">
        <f t="shared" si="319"/>
        <v>1.0019126</v>
      </c>
      <c r="M412" s="110">
        <f t="shared" si="306"/>
        <v>1.00530005</v>
      </c>
      <c r="N412" s="110">
        <f t="shared" si="301"/>
        <v>1.3693507273716499</v>
      </c>
      <c r="O412" s="103">
        <f t="shared" si="305"/>
        <v>1.3719697399999999</v>
      </c>
      <c r="P412" s="103">
        <f t="shared" si="311"/>
        <v>971.40878615999998</v>
      </c>
      <c r="Q412" s="11">
        <f t="shared" si="326"/>
        <v>0</v>
      </c>
      <c r="R412" s="30">
        <f t="shared" si="320"/>
        <v>0</v>
      </c>
      <c r="S412" s="103">
        <f t="shared" si="312"/>
        <v>0</v>
      </c>
      <c r="T412" s="113">
        <f t="shared" si="321"/>
        <v>8.5000000000000006E-2</v>
      </c>
      <c r="U412" s="111">
        <f t="shared" si="302"/>
        <v>4</v>
      </c>
      <c r="V412" s="111">
        <v>252</v>
      </c>
      <c r="W412" s="110">
        <f t="shared" si="313"/>
        <v>1.001295759</v>
      </c>
      <c r="X412" s="103">
        <f t="shared" si="314"/>
        <v>1.2587116700000001</v>
      </c>
      <c r="Y412" s="103">
        <f t="shared" si="315"/>
        <v>0</v>
      </c>
      <c r="Z412" s="114" t="str">
        <f t="shared" si="324"/>
        <v>A+J=</v>
      </c>
      <c r="AA412" s="108">
        <f t="shared" si="325"/>
        <v>44459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16"/>
        <v>44435</v>
      </c>
      <c r="B413" s="103">
        <f t="shared" si="308"/>
        <v>973.44733771999995</v>
      </c>
      <c r="C413" s="103">
        <f t="shared" si="322"/>
        <v>708.03951271000005</v>
      </c>
      <c r="D413" s="104">
        <f t="shared" si="317"/>
        <v>5769.98</v>
      </c>
      <c r="E413" s="105">
        <f t="shared" si="303"/>
        <v>5825.37</v>
      </c>
      <c r="F413" s="106">
        <f t="shared" si="304"/>
        <v>44397</v>
      </c>
      <c r="G413" s="107">
        <f t="shared" si="309"/>
        <v>9.5996866540266623E-3</v>
      </c>
      <c r="H413" s="108">
        <f t="shared" si="323"/>
        <v>44459</v>
      </c>
      <c r="I413" s="108">
        <f t="shared" si="310"/>
        <v>44459</v>
      </c>
      <c r="J413" s="109">
        <f t="shared" si="318"/>
        <v>20</v>
      </c>
      <c r="K413" s="109">
        <f t="shared" si="307"/>
        <v>5</v>
      </c>
      <c r="L413" s="8">
        <f t="shared" si="319"/>
        <v>1.00239133</v>
      </c>
      <c r="M413" s="110">
        <f t="shared" si="306"/>
        <v>1.00530005</v>
      </c>
      <c r="N413" s="110">
        <f t="shared" si="301"/>
        <v>1.3693507273716499</v>
      </c>
      <c r="O413" s="103">
        <f t="shared" si="305"/>
        <v>1.37262529</v>
      </c>
      <c r="P413" s="103">
        <f t="shared" si="311"/>
        <v>971.87294145999999</v>
      </c>
      <c r="Q413" s="11">
        <f t="shared" si="326"/>
        <v>0</v>
      </c>
      <c r="R413" s="30">
        <f t="shared" si="320"/>
        <v>0</v>
      </c>
      <c r="S413" s="103">
        <f t="shared" si="312"/>
        <v>0</v>
      </c>
      <c r="T413" s="113">
        <f t="shared" si="321"/>
        <v>8.5000000000000006E-2</v>
      </c>
      <c r="U413" s="111">
        <f t="shared" si="302"/>
        <v>5</v>
      </c>
      <c r="V413" s="111">
        <v>252</v>
      </c>
      <c r="W413" s="110">
        <f t="shared" si="313"/>
        <v>1.0016199610000001</v>
      </c>
      <c r="X413" s="103">
        <f t="shared" si="314"/>
        <v>1.5743962600000001</v>
      </c>
      <c r="Y413" s="103">
        <f t="shared" si="315"/>
        <v>0</v>
      </c>
      <c r="Z413" s="114" t="str">
        <f t="shared" si="324"/>
        <v>A+J=</v>
      </c>
      <c r="AA413" s="108">
        <f t="shared" si="325"/>
        <v>44459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16"/>
        <v>44436</v>
      </c>
      <c r="B414" s="103">
        <f t="shared" si="308"/>
        <v>974.22779348000006</v>
      </c>
      <c r="C414" s="103">
        <f t="shared" si="322"/>
        <v>708.03951271000005</v>
      </c>
      <c r="D414" s="104">
        <f t="shared" si="317"/>
        <v>5769.98</v>
      </c>
      <c r="E414" s="105">
        <f t="shared" si="303"/>
        <v>5825.37</v>
      </c>
      <c r="F414" s="106">
        <f t="shared" si="304"/>
        <v>44397</v>
      </c>
      <c r="G414" s="107">
        <f t="shared" si="309"/>
        <v>9.5996866540266623E-3</v>
      </c>
      <c r="H414" s="108">
        <f t="shared" si="323"/>
        <v>44459</v>
      </c>
      <c r="I414" s="108">
        <f t="shared" si="310"/>
        <v>44459</v>
      </c>
      <c r="J414" s="109">
        <f t="shared" si="318"/>
        <v>20</v>
      </c>
      <c r="K414" s="109">
        <f t="shared" si="307"/>
        <v>6</v>
      </c>
      <c r="L414" s="8">
        <f t="shared" si="319"/>
        <v>1.00287028</v>
      </c>
      <c r="M414" s="110">
        <f t="shared" si="306"/>
        <v>1.00530005</v>
      </c>
      <c r="N414" s="110">
        <f t="shared" si="301"/>
        <v>1.3693507273716499</v>
      </c>
      <c r="O414" s="103">
        <f t="shared" si="305"/>
        <v>1.37328114</v>
      </c>
      <c r="P414" s="103">
        <f t="shared" si="311"/>
        <v>972.33730917000003</v>
      </c>
      <c r="Q414" s="11">
        <f t="shared" si="326"/>
        <v>0</v>
      </c>
      <c r="R414" s="30">
        <f t="shared" si="320"/>
        <v>0</v>
      </c>
      <c r="S414" s="103">
        <f t="shared" si="312"/>
        <v>0</v>
      </c>
      <c r="T414" s="113">
        <f t="shared" si="321"/>
        <v>8.5000000000000006E-2</v>
      </c>
      <c r="U414" s="111">
        <f t="shared" si="302"/>
        <v>6</v>
      </c>
      <c r="V414" s="111">
        <v>252</v>
      </c>
      <c r="W414" s="110">
        <f t="shared" si="313"/>
        <v>1.0019442679999999</v>
      </c>
      <c r="X414" s="103">
        <f t="shared" si="314"/>
        <v>1.8904843099999999</v>
      </c>
      <c r="Y414" s="103">
        <f t="shared" si="315"/>
        <v>0</v>
      </c>
      <c r="Z414" s="114" t="str">
        <f t="shared" si="324"/>
        <v>A+J=</v>
      </c>
      <c r="AA414" s="108">
        <f t="shared" si="325"/>
        <v>44459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16"/>
        <v>44437</v>
      </c>
      <c r="B415" s="103">
        <f t="shared" si="308"/>
        <v>974.22779348000006</v>
      </c>
      <c r="C415" s="103">
        <f t="shared" si="322"/>
        <v>708.03951271000005</v>
      </c>
      <c r="D415" s="104">
        <f t="shared" si="317"/>
        <v>5769.98</v>
      </c>
      <c r="E415" s="105">
        <f t="shared" si="303"/>
        <v>5825.37</v>
      </c>
      <c r="F415" s="106">
        <f t="shared" si="304"/>
        <v>44397</v>
      </c>
      <c r="G415" s="107">
        <f t="shared" si="309"/>
        <v>9.5996866540266623E-3</v>
      </c>
      <c r="H415" s="108">
        <f t="shared" si="323"/>
        <v>44459</v>
      </c>
      <c r="I415" s="108">
        <f t="shared" si="310"/>
        <v>44459</v>
      </c>
      <c r="J415" s="109">
        <f t="shared" si="318"/>
        <v>20</v>
      </c>
      <c r="K415" s="109">
        <f t="shared" si="307"/>
        <v>6</v>
      </c>
      <c r="L415" s="8">
        <f t="shared" si="319"/>
        <v>1.00287028</v>
      </c>
      <c r="M415" s="110">
        <f t="shared" si="306"/>
        <v>1.00530005</v>
      </c>
      <c r="N415" s="110">
        <f t="shared" ref="N415:N478" si="327">IF(I415&gt;I414,N414*M415,N414)</f>
        <v>1.3693507273716499</v>
      </c>
      <c r="O415" s="103">
        <f t="shared" si="305"/>
        <v>1.37328114</v>
      </c>
      <c r="P415" s="103">
        <f t="shared" si="311"/>
        <v>972.33730917000003</v>
      </c>
      <c r="Q415" s="11">
        <f t="shared" si="326"/>
        <v>0</v>
      </c>
      <c r="R415" s="30">
        <f t="shared" si="320"/>
        <v>0</v>
      </c>
      <c r="S415" s="103">
        <f t="shared" si="312"/>
        <v>0</v>
      </c>
      <c r="T415" s="113">
        <f t="shared" si="321"/>
        <v>8.5000000000000006E-2</v>
      </c>
      <c r="U415" s="111">
        <f t="shared" si="302"/>
        <v>6</v>
      </c>
      <c r="V415" s="111">
        <v>252</v>
      </c>
      <c r="W415" s="110">
        <f t="shared" si="313"/>
        <v>1.0019442679999999</v>
      </c>
      <c r="X415" s="103">
        <f t="shared" si="314"/>
        <v>1.8904843099999999</v>
      </c>
      <c r="Y415" s="103">
        <f t="shared" si="315"/>
        <v>0</v>
      </c>
      <c r="Z415" s="114" t="str">
        <f t="shared" si="324"/>
        <v>A+J=</v>
      </c>
      <c r="AA415" s="108">
        <f t="shared" si="325"/>
        <v>44459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16"/>
        <v>44438</v>
      </c>
      <c r="B416" s="103">
        <f t="shared" si="308"/>
        <v>974.22779348000006</v>
      </c>
      <c r="C416" s="103">
        <f t="shared" si="322"/>
        <v>708.03951271000005</v>
      </c>
      <c r="D416" s="104">
        <f t="shared" si="317"/>
        <v>5769.98</v>
      </c>
      <c r="E416" s="105">
        <f t="shared" si="303"/>
        <v>5825.37</v>
      </c>
      <c r="F416" s="106">
        <f t="shared" si="304"/>
        <v>44397</v>
      </c>
      <c r="G416" s="107">
        <f t="shared" si="309"/>
        <v>9.5996866540266623E-3</v>
      </c>
      <c r="H416" s="108">
        <f t="shared" si="323"/>
        <v>44459</v>
      </c>
      <c r="I416" s="108">
        <f t="shared" si="310"/>
        <v>44459</v>
      </c>
      <c r="J416" s="109">
        <f t="shared" si="318"/>
        <v>20</v>
      </c>
      <c r="K416" s="109">
        <f t="shared" si="307"/>
        <v>6</v>
      </c>
      <c r="L416" s="8">
        <f t="shared" si="319"/>
        <v>1.00287028</v>
      </c>
      <c r="M416" s="110">
        <f t="shared" si="306"/>
        <v>1.00530005</v>
      </c>
      <c r="N416" s="110">
        <f t="shared" si="327"/>
        <v>1.3693507273716499</v>
      </c>
      <c r="O416" s="103">
        <f t="shared" si="305"/>
        <v>1.37328114</v>
      </c>
      <c r="P416" s="103">
        <f t="shared" si="311"/>
        <v>972.33730917000003</v>
      </c>
      <c r="Q416" s="11">
        <f t="shared" si="326"/>
        <v>0</v>
      </c>
      <c r="R416" s="30">
        <f t="shared" si="320"/>
        <v>0</v>
      </c>
      <c r="S416" s="103">
        <f t="shared" si="312"/>
        <v>0</v>
      </c>
      <c r="T416" s="113">
        <f t="shared" si="321"/>
        <v>8.5000000000000006E-2</v>
      </c>
      <c r="U416" s="111">
        <f t="shared" si="302"/>
        <v>6</v>
      </c>
      <c r="V416" s="111">
        <v>252</v>
      </c>
      <c r="W416" s="110">
        <f t="shared" si="313"/>
        <v>1.0019442679999999</v>
      </c>
      <c r="X416" s="103">
        <f t="shared" si="314"/>
        <v>1.8904843099999999</v>
      </c>
      <c r="Y416" s="103">
        <f t="shared" si="315"/>
        <v>0</v>
      </c>
      <c r="Z416" s="114" t="str">
        <f t="shared" si="324"/>
        <v>A+J=</v>
      </c>
      <c r="AA416" s="108">
        <f t="shared" si="325"/>
        <v>44459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16"/>
        <v>44439</v>
      </c>
      <c r="B417" s="103">
        <f t="shared" si="308"/>
        <v>975.00887967999995</v>
      </c>
      <c r="C417" s="103">
        <f t="shared" si="322"/>
        <v>708.03951271000005</v>
      </c>
      <c r="D417" s="104">
        <f t="shared" si="317"/>
        <v>5769.98</v>
      </c>
      <c r="E417" s="105">
        <f t="shared" si="303"/>
        <v>5825.37</v>
      </c>
      <c r="F417" s="106">
        <f t="shared" si="304"/>
        <v>44397</v>
      </c>
      <c r="G417" s="107">
        <f t="shared" si="309"/>
        <v>9.5996866540266623E-3</v>
      </c>
      <c r="H417" s="108">
        <f t="shared" si="323"/>
        <v>44459</v>
      </c>
      <c r="I417" s="108">
        <f t="shared" si="310"/>
        <v>44459</v>
      </c>
      <c r="J417" s="109">
        <f t="shared" si="318"/>
        <v>20</v>
      </c>
      <c r="K417" s="109">
        <f t="shared" si="307"/>
        <v>7</v>
      </c>
      <c r="L417" s="8">
        <f t="shared" si="319"/>
        <v>1.0033494599999999</v>
      </c>
      <c r="M417" s="110">
        <f t="shared" si="306"/>
        <v>1.00530005</v>
      </c>
      <c r="N417" s="110">
        <f t="shared" si="327"/>
        <v>1.3693507273716499</v>
      </c>
      <c r="O417" s="103">
        <f t="shared" si="305"/>
        <v>1.3739373100000001</v>
      </c>
      <c r="P417" s="103">
        <f t="shared" si="311"/>
        <v>972.80190345999995</v>
      </c>
      <c r="Q417" s="11">
        <f t="shared" si="326"/>
        <v>0</v>
      </c>
      <c r="R417" s="30">
        <f t="shared" si="320"/>
        <v>0</v>
      </c>
      <c r="S417" s="103">
        <f t="shared" si="312"/>
        <v>0</v>
      </c>
      <c r="T417" s="113">
        <f t="shared" si="321"/>
        <v>8.5000000000000006E-2</v>
      </c>
      <c r="U417" s="111">
        <f t="shared" si="302"/>
        <v>7</v>
      </c>
      <c r="V417" s="111">
        <v>252</v>
      </c>
      <c r="W417" s="110">
        <f t="shared" si="313"/>
        <v>1.00226868</v>
      </c>
      <c r="X417" s="103">
        <f t="shared" si="314"/>
        <v>2.20697622</v>
      </c>
      <c r="Y417" s="103">
        <f t="shared" si="315"/>
        <v>0</v>
      </c>
      <c r="Z417" s="114" t="str">
        <f t="shared" si="324"/>
        <v>A+J=</v>
      </c>
      <c r="AA417" s="108">
        <f t="shared" si="325"/>
        <v>44459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16"/>
        <v>44440</v>
      </c>
      <c r="B418" s="103">
        <f t="shared" si="308"/>
        <v>975.79058957000007</v>
      </c>
      <c r="C418" s="103">
        <f t="shared" si="322"/>
        <v>708.03951271000005</v>
      </c>
      <c r="D418" s="104">
        <f t="shared" si="317"/>
        <v>5769.98</v>
      </c>
      <c r="E418" s="105">
        <f t="shared" si="303"/>
        <v>5825.37</v>
      </c>
      <c r="F418" s="106">
        <f t="shared" si="304"/>
        <v>44397</v>
      </c>
      <c r="G418" s="107">
        <f t="shared" si="309"/>
        <v>9.5996866540266623E-3</v>
      </c>
      <c r="H418" s="108">
        <f t="shared" si="323"/>
        <v>44459</v>
      </c>
      <c r="I418" s="108">
        <f t="shared" si="310"/>
        <v>44459</v>
      </c>
      <c r="J418" s="109">
        <f t="shared" si="318"/>
        <v>20</v>
      </c>
      <c r="K418" s="109">
        <f t="shared" si="307"/>
        <v>8</v>
      </c>
      <c r="L418" s="8">
        <f t="shared" si="319"/>
        <v>1.00382887</v>
      </c>
      <c r="M418" s="110">
        <f t="shared" si="306"/>
        <v>1.00530005</v>
      </c>
      <c r="N418" s="110">
        <f t="shared" si="327"/>
        <v>1.3693507273716499</v>
      </c>
      <c r="O418" s="103">
        <f t="shared" si="305"/>
        <v>1.37459379</v>
      </c>
      <c r="P418" s="103">
        <f t="shared" si="311"/>
        <v>973.26671724000005</v>
      </c>
      <c r="Q418" s="11">
        <f t="shared" si="326"/>
        <v>0</v>
      </c>
      <c r="R418" s="30">
        <f t="shared" si="320"/>
        <v>0</v>
      </c>
      <c r="S418" s="103">
        <f t="shared" si="312"/>
        <v>0</v>
      </c>
      <c r="T418" s="113">
        <f t="shared" si="321"/>
        <v>8.5000000000000006E-2</v>
      </c>
      <c r="U418" s="111">
        <f t="shared" si="302"/>
        <v>8</v>
      </c>
      <c r="V418" s="111">
        <v>252</v>
      </c>
      <c r="W418" s="110">
        <f t="shared" si="313"/>
        <v>1.0025931969999999</v>
      </c>
      <c r="X418" s="103">
        <f t="shared" si="314"/>
        <v>2.5238723300000001</v>
      </c>
      <c r="Y418" s="103">
        <f t="shared" si="315"/>
        <v>0</v>
      </c>
      <c r="Z418" s="114" t="str">
        <f t="shared" si="324"/>
        <v>A+J=</v>
      </c>
      <c r="AA418" s="108">
        <f t="shared" si="325"/>
        <v>44459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16"/>
        <v>44441</v>
      </c>
      <c r="B419" s="103">
        <f t="shared" si="308"/>
        <v>976.57292351000001</v>
      </c>
      <c r="C419" s="103">
        <f t="shared" si="322"/>
        <v>708.03951271000005</v>
      </c>
      <c r="D419" s="104">
        <f t="shared" si="317"/>
        <v>5769.98</v>
      </c>
      <c r="E419" s="105">
        <f t="shared" si="303"/>
        <v>5825.37</v>
      </c>
      <c r="F419" s="106">
        <f t="shared" si="304"/>
        <v>44397</v>
      </c>
      <c r="G419" s="107">
        <f t="shared" si="309"/>
        <v>9.5996866540266623E-3</v>
      </c>
      <c r="H419" s="108">
        <f t="shared" si="323"/>
        <v>44459</v>
      </c>
      <c r="I419" s="108">
        <f t="shared" si="310"/>
        <v>44459</v>
      </c>
      <c r="J419" s="109">
        <f t="shared" si="318"/>
        <v>20</v>
      </c>
      <c r="K419" s="109">
        <f t="shared" si="307"/>
        <v>9</v>
      </c>
      <c r="L419" s="8">
        <f t="shared" si="319"/>
        <v>1.00430851</v>
      </c>
      <c r="M419" s="110">
        <f t="shared" si="306"/>
        <v>1.00530005</v>
      </c>
      <c r="N419" s="110">
        <f t="shared" si="327"/>
        <v>1.3693507273716499</v>
      </c>
      <c r="O419" s="103">
        <f t="shared" si="305"/>
        <v>1.3752505799999999</v>
      </c>
      <c r="P419" s="103">
        <f t="shared" si="311"/>
        <v>973.73175050999998</v>
      </c>
      <c r="Q419" s="11">
        <f t="shared" si="326"/>
        <v>0</v>
      </c>
      <c r="R419" s="30">
        <f t="shared" si="320"/>
        <v>0</v>
      </c>
      <c r="S419" s="103">
        <f t="shared" si="312"/>
        <v>0</v>
      </c>
      <c r="T419" s="113">
        <f t="shared" si="321"/>
        <v>8.5000000000000006E-2</v>
      </c>
      <c r="U419" s="111">
        <f t="shared" si="302"/>
        <v>9</v>
      </c>
      <c r="V419" s="111">
        <v>252</v>
      </c>
      <c r="W419" s="110">
        <f t="shared" si="313"/>
        <v>1.0029178190000001</v>
      </c>
      <c r="X419" s="103">
        <f t="shared" si="314"/>
        <v>2.8411729999999999</v>
      </c>
      <c r="Y419" s="103">
        <f t="shared" si="315"/>
        <v>0</v>
      </c>
      <c r="Z419" s="114" t="str">
        <f t="shared" si="324"/>
        <v>A+J=</v>
      </c>
      <c r="AA419" s="108">
        <f t="shared" si="325"/>
        <v>44459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16"/>
        <v>44442</v>
      </c>
      <c r="B420" s="103">
        <f t="shared" si="308"/>
        <v>977.35588284999994</v>
      </c>
      <c r="C420" s="103">
        <f t="shared" si="322"/>
        <v>708.03951271000005</v>
      </c>
      <c r="D420" s="104">
        <f t="shared" si="317"/>
        <v>5769.98</v>
      </c>
      <c r="E420" s="105">
        <f t="shared" si="303"/>
        <v>5825.37</v>
      </c>
      <c r="F420" s="106">
        <f t="shared" si="304"/>
        <v>44397</v>
      </c>
      <c r="G420" s="107">
        <f t="shared" si="309"/>
        <v>9.5996866540266623E-3</v>
      </c>
      <c r="H420" s="108">
        <f t="shared" si="323"/>
        <v>44459</v>
      </c>
      <c r="I420" s="108">
        <f t="shared" si="310"/>
        <v>44459</v>
      </c>
      <c r="J420" s="109">
        <f t="shared" si="318"/>
        <v>20</v>
      </c>
      <c r="K420" s="109">
        <f t="shared" si="307"/>
        <v>10</v>
      </c>
      <c r="L420" s="8">
        <f t="shared" si="319"/>
        <v>1.00478837</v>
      </c>
      <c r="M420" s="110">
        <f t="shared" si="306"/>
        <v>1.00530005</v>
      </c>
      <c r="N420" s="110">
        <f t="shared" si="327"/>
        <v>1.3693507273716499</v>
      </c>
      <c r="O420" s="103">
        <f t="shared" si="305"/>
        <v>1.3759076800000001</v>
      </c>
      <c r="P420" s="103">
        <f t="shared" si="311"/>
        <v>974.19700327999999</v>
      </c>
      <c r="Q420" s="11">
        <f t="shared" si="326"/>
        <v>0</v>
      </c>
      <c r="R420" s="30">
        <f t="shared" si="320"/>
        <v>0</v>
      </c>
      <c r="S420" s="103">
        <f t="shared" si="312"/>
        <v>0</v>
      </c>
      <c r="T420" s="113">
        <f t="shared" si="321"/>
        <v>8.5000000000000006E-2</v>
      </c>
      <c r="U420" s="111">
        <f t="shared" si="302"/>
        <v>10</v>
      </c>
      <c r="V420" s="111">
        <v>252</v>
      </c>
      <c r="W420" s="110">
        <f t="shared" si="313"/>
        <v>1.0032425469999999</v>
      </c>
      <c r="X420" s="103">
        <f t="shared" si="314"/>
        <v>3.1588795699999999</v>
      </c>
      <c r="Y420" s="103">
        <f t="shared" si="315"/>
        <v>0</v>
      </c>
      <c r="Z420" s="114" t="str">
        <f t="shared" si="324"/>
        <v>A+J=</v>
      </c>
      <c r="AA420" s="108">
        <f t="shared" si="325"/>
        <v>44459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16"/>
        <v>44443</v>
      </c>
      <c r="B421" s="103">
        <f t="shared" si="308"/>
        <v>978.13948018000008</v>
      </c>
      <c r="C421" s="103">
        <f t="shared" si="322"/>
        <v>708.03951271000005</v>
      </c>
      <c r="D421" s="104">
        <f t="shared" si="317"/>
        <v>5769.98</v>
      </c>
      <c r="E421" s="105">
        <f t="shared" si="303"/>
        <v>5825.37</v>
      </c>
      <c r="F421" s="106">
        <f t="shared" si="304"/>
        <v>44397</v>
      </c>
      <c r="G421" s="107">
        <f t="shared" si="309"/>
        <v>9.5996866540266623E-3</v>
      </c>
      <c r="H421" s="108">
        <f t="shared" si="323"/>
        <v>44459</v>
      </c>
      <c r="I421" s="108">
        <f t="shared" si="310"/>
        <v>44459</v>
      </c>
      <c r="J421" s="109">
        <f t="shared" si="318"/>
        <v>20</v>
      </c>
      <c r="K421" s="109">
        <f t="shared" si="307"/>
        <v>11</v>
      </c>
      <c r="L421" s="8">
        <f t="shared" si="319"/>
        <v>1.0052684700000001</v>
      </c>
      <c r="M421" s="110">
        <f t="shared" si="306"/>
        <v>1.00530005</v>
      </c>
      <c r="N421" s="110">
        <f t="shared" si="327"/>
        <v>1.3693507273716499</v>
      </c>
      <c r="O421" s="103">
        <f t="shared" si="305"/>
        <v>1.37656511</v>
      </c>
      <c r="P421" s="103">
        <f t="shared" si="311"/>
        <v>974.66248969000003</v>
      </c>
      <c r="Q421" s="11">
        <f t="shared" si="326"/>
        <v>0</v>
      </c>
      <c r="R421" s="30">
        <f t="shared" si="320"/>
        <v>0</v>
      </c>
      <c r="S421" s="103">
        <f t="shared" si="312"/>
        <v>0</v>
      </c>
      <c r="T421" s="113">
        <f t="shared" si="321"/>
        <v>8.5000000000000006E-2</v>
      </c>
      <c r="U421" s="111">
        <f t="shared" ref="U421:U484" si="328">IF(Q420&gt;0,1,IF(K421=K420,U420,U420+1))</f>
        <v>11</v>
      </c>
      <c r="V421" s="111">
        <v>252</v>
      </c>
      <c r="W421" s="110">
        <f t="shared" si="313"/>
        <v>1.0035673789999999</v>
      </c>
      <c r="X421" s="103">
        <f t="shared" si="314"/>
        <v>3.4769904899999999</v>
      </c>
      <c r="Y421" s="103">
        <f t="shared" si="315"/>
        <v>0</v>
      </c>
      <c r="Z421" s="114" t="str">
        <f t="shared" si="324"/>
        <v>A+J=</v>
      </c>
      <c r="AA421" s="108">
        <f t="shared" si="325"/>
        <v>44459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16"/>
        <v>44444</v>
      </c>
      <c r="B422" s="103">
        <f t="shared" si="308"/>
        <v>978.13948018000008</v>
      </c>
      <c r="C422" s="103">
        <f t="shared" si="322"/>
        <v>708.03951271000005</v>
      </c>
      <c r="D422" s="104">
        <f t="shared" si="317"/>
        <v>5769.98</v>
      </c>
      <c r="E422" s="105">
        <f t="shared" si="303"/>
        <v>5825.37</v>
      </c>
      <c r="F422" s="106">
        <f t="shared" si="304"/>
        <v>44397</v>
      </c>
      <c r="G422" s="107">
        <f t="shared" si="309"/>
        <v>9.5996866540266623E-3</v>
      </c>
      <c r="H422" s="108">
        <f t="shared" si="323"/>
        <v>44459</v>
      </c>
      <c r="I422" s="108">
        <f t="shared" si="310"/>
        <v>44459</v>
      </c>
      <c r="J422" s="109">
        <f t="shared" si="318"/>
        <v>20</v>
      </c>
      <c r="K422" s="109">
        <f t="shared" si="307"/>
        <v>11</v>
      </c>
      <c r="L422" s="8">
        <f t="shared" si="319"/>
        <v>1.0052684700000001</v>
      </c>
      <c r="M422" s="110">
        <f t="shared" si="306"/>
        <v>1.00530005</v>
      </c>
      <c r="N422" s="110">
        <f t="shared" si="327"/>
        <v>1.3693507273716499</v>
      </c>
      <c r="O422" s="103">
        <f t="shared" si="305"/>
        <v>1.37656511</v>
      </c>
      <c r="P422" s="103">
        <f t="shared" si="311"/>
        <v>974.66248969000003</v>
      </c>
      <c r="Q422" s="11">
        <f t="shared" si="326"/>
        <v>0</v>
      </c>
      <c r="R422" s="30">
        <f t="shared" si="320"/>
        <v>0</v>
      </c>
      <c r="S422" s="103">
        <f t="shared" si="312"/>
        <v>0</v>
      </c>
      <c r="T422" s="113">
        <f t="shared" si="321"/>
        <v>8.5000000000000006E-2</v>
      </c>
      <c r="U422" s="111">
        <f t="shared" si="328"/>
        <v>11</v>
      </c>
      <c r="V422" s="111">
        <v>252</v>
      </c>
      <c r="W422" s="110">
        <f t="shared" si="313"/>
        <v>1.0035673789999999</v>
      </c>
      <c r="X422" s="103">
        <f t="shared" si="314"/>
        <v>3.4769904899999999</v>
      </c>
      <c r="Y422" s="103">
        <f t="shared" si="315"/>
        <v>0</v>
      </c>
      <c r="Z422" s="114" t="str">
        <f t="shared" si="324"/>
        <v>A+J=</v>
      </c>
      <c r="AA422" s="108">
        <f t="shared" si="325"/>
        <v>44459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16"/>
        <v>44445</v>
      </c>
      <c r="B423" s="103">
        <f t="shared" si="308"/>
        <v>978.13948018000008</v>
      </c>
      <c r="C423" s="103">
        <f t="shared" si="322"/>
        <v>708.03951271000005</v>
      </c>
      <c r="D423" s="104">
        <f t="shared" si="317"/>
        <v>5769.98</v>
      </c>
      <c r="E423" s="105">
        <f t="shared" si="303"/>
        <v>5825.37</v>
      </c>
      <c r="F423" s="106">
        <f t="shared" si="304"/>
        <v>44397</v>
      </c>
      <c r="G423" s="107">
        <f t="shared" si="309"/>
        <v>9.5996866540266623E-3</v>
      </c>
      <c r="H423" s="108">
        <f t="shared" si="323"/>
        <v>44459</v>
      </c>
      <c r="I423" s="108">
        <f t="shared" si="310"/>
        <v>44459</v>
      </c>
      <c r="J423" s="109">
        <f t="shared" si="318"/>
        <v>20</v>
      </c>
      <c r="K423" s="109">
        <f t="shared" si="307"/>
        <v>11</v>
      </c>
      <c r="L423" s="8">
        <f t="shared" si="319"/>
        <v>1.0052684700000001</v>
      </c>
      <c r="M423" s="110">
        <f t="shared" si="306"/>
        <v>1.00530005</v>
      </c>
      <c r="N423" s="110">
        <f t="shared" si="327"/>
        <v>1.3693507273716499</v>
      </c>
      <c r="O423" s="103">
        <f t="shared" si="305"/>
        <v>1.37656511</v>
      </c>
      <c r="P423" s="103">
        <f t="shared" si="311"/>
        <v>974.66248969000003</v>
      </c>
      <c r="Q423" s="11">
        <f t="shared" si="326"/>
        <v>0</v>
      </c>
      <c r="R423" s="30">
        <f t="shared" si="320"/>
        <v>0</v>
      </c>
      <c r="S423" s="103">
        <f t="shared" si="312"/>
        <v>0</v>
      </c>
      <c r="T423" s="113">
        <f t="shared" si="321"/>
        <v>8.5000000000000006E-2</v>
      </c>
      <c r="U423" s="111">
        <f t="shared" si="328"/>
        <v>11</v>
      </c>
      <c r="V423" s="111">
        <v>252</v>
      </c>
      <c r="W423" s="110">
        <f t="shared" si="313"/>
        <v>1.0035673789999999</v>
      </c>
      <c r="X423" s="103">
        <f t="shared" si="314"/>
        <v>3.4769904899999999</v>
      </c>
      <c r="Y423" s="103">
        <f t="shared" si="315"/>
        <v>0</v>
      </c>
      <c r="Z423" s="114" t="str">
        <f t="shared" si="324"/>
        <v>A+J=</v>
      </c>
      <c r="AA423" s="108">
        <f t="shared" si="325"/>
        <v>44459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16"/>
        <v>44446</v>
      </c>
      <c r="B424" s="103">
        <f t="shared" si="308"/>
        <v>978.92370364999999</v>
      </c>
      <c r="C424" s="103">
        <f t="shared" si="322"/>
        <v>708.03951271000005</v>
      </c>
      <c r="D424" s="104">
        <f t="shared" si="317"/>
        <v>5769.98</v>
      </c>
      <c r="E424" s="105">
        <f t="shared" ref="E424:E487" si="329">IF($K424=1,VLOOKUP($A423,$AO$10:$AS$165,4),E423)</f>
        <v>5825.37</v>
      </c>
      <c r="F424" s="106">
        <f t="shared" ref="F424:F487" si="330">IF($K424=1,VLOOKUP($A423,$AO$10:$AS$165,5),F423)</f>
        <v>44397</v>
      </c>
      <c r="G424" s="107">
        <f t="shared" si="309"/>
        <v>9.5996866540266623E-3</v>
      </c>
      <c r="H424" s="108">
        <f t="shared" si="323"/>
        <v>44459</v>
      </c>
      <c r="I424" s="108">
        <f t="shared" si="310"/>
        <v>44459</v>
      </c>
      <c r="J424" s="109">
        <f t="shared" si="318"/>
        <v>20</v>
      </c>
      <c r="K424" s="109">
        <f t="shared" si="307"/>
        <v>12</v>
      </c>
      <c r="L424" s="8">
        <f t="shared" si="319"/>
        <v>1.0057488000000001</v>
      </c>
      <c r="M424" s="110">
        <f t="shared" si="306"/>
        <v>1.00530005</v>
      </c>
      <c r="N424" s="110">
        <f t="shared" si="327"/>
        <v>1.3693507273716499</v>
      </c>
      <c r="O424" s="103">
        <f t="shared" si="305"/>
        <v>1.3772228500000001</v>
      </c>
      <c r="P424" s="103">
        <f t="shared" si="311"/>
        <v>975.12819560000003</v>
      </c>
      <c r="Q424" s="11">
        <f t="shared" si="326"/>
        <v>0</v>
      </c>
      <c r="R424" s="30">
        <f t="shared" si="320"/>
        <v>0</v>
      </c>
      <c r="S424" s="103">
        <f t="shared" si="312"/>
        <v>0</v>
      </c>
      <c r="T424" s="113">
        <f t="shared" si="321"/>
        <v>8.5000000000000006E-2</v>
      </c>
      <c r="U424" s="111">
        <f t="shared" si="328"/>
        <v>12</v>
      </c>
      <c r="V424" s="111">
        <v>252</v>
      </c>
      <c r="W424" s="110">
        <f t="shared" si="313"/>
        <v>1.003892317</v>
      </c>
      <c r="X424" s="103">
        <f t="shared" si="314"/>
        <v>3.79550805</v>
      </c>
      <c r="Y424" s="103">
        <f t="shared" si="315"/>
        <v>0</v>
      </c>
      <c r="Z424" s="114" t="str">
        <f t="shared" si="324"/>
        <v>A+J=</v>
      </c>
      <c r="AA424" s="108">
        <f t="shared" si="325"/>
        <v>44459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16"/>
        <v>44447</v>
      </c>
      <c r="B425" s="103">
        <f t="shared" si="308"/>
        <v>978.92370364999999</v>
      </c>
      <c r="C425" s="103">
        <f t="shared" si="322"/>
        <v>708.03951271000005</v>
      </c>
      <c r="D425" s="104">
        <f t="shared" si="317"/>
        <v>5769.98</v>
      </c>
      <c r="E425" s="105">
        <f t="shared" si="329"/>
        <v>5825.37</v>
      </c>
      <c r="F425" s="106">
        <f t="shared" si="330"/>
        <v>44397</v>
      </c>
      <c r="G425" s="107">
        <f t="shared" si="309"/>
        <v>9.5996866540266623E-3</v>
      </c>
      <c r="H425" s="108">
        <f t="shared" si="323"/>
        <v>44459</v>
      </c>
      <c r="I425" s="108">
        <f t="shared" si="310"/>
        <v>44459</v>
      </c>
      <c r="J425" s="109">
        <f t="shared" si="318"/>
        <v>20</v>
      </c>
      <c r="K425" s="109">
        <f t="shared" si="307"/>
        <v>12</v>
      </c>
      <c r="L425" s="8">
        <f t="shared" si="319"/>
        <v>1.0057488000000001</v>
      </c>
      <c r="M425" s="110">
        <f t="shared" si="306"/>
        <v>1.00530005</v>
      </c>
      <c r="N425" s="110">
        <f t="shared" si="327"/>
        <v>1.3693507273716499</v>
      </c>
      <c r="O425" s="103">
        <f t="shared" ref="O425:O488" si="331">TRUNC(TRUNC((L425*N425),15),8)</f>
        <v>1.3772228500000001</v>
      </c>
      <c r="P425" s="103">
        <f t="shared" si="311"/>
        <v>975.12819560000003</v>
      </c>
      <c r="Q425" s="11">
        <f t="shared" si="326"/>
        <v>0</v>
      </c>
      <c r="R425" s="30">
        <f t="shared" si="320"/>
        <v>0</v>
      </c>
      <c r="S425" s="103">
        <f t="shared" si="312"/>
        <v>0</v>
      </c>
      <c r="T425" s="113">
        <f t="shared" si="321"/>
        <v>8.5000000000000006E-2</v>
      </c>
      <c r="U425" s="111">
        <f t="shared" si="328"/>
        <v>12</v>
      </c>
      <c r="V425" s="111">
        <v>252</v>
      </c>
      <c r="W425" s="110">
        <f t="shared" si="313"/>
        <v>1.003892317</v>
      </c>
      <c r="X425" s="103">
        <f t="shared" si="314"/>
        <v>3.79550805</v>
      </c>
      <c r="Y425" s="103">
        <f t="shared" si="315"/>
        <v>0</v>
      </c>
      <c r="Z425" s="114" t="str">
        <f t="shared" si="324"/>
        <v>A+J=</v>
      </c>
      <c r="AA425" s="108">
        <f t="shared" si="325"/>
        <v>44459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16"/>
        <v>44448</v>
      </c>
      <c r="B426" s="103">
        <f t="shared" si="308"/>
        <v>979.70854453000004</v>
      </c>
      <c r="C426" s="103">
        <f t="shared" si="322"/>
        <v>708.03951271000005</v>
      </c>
      <c r="D426" s="104">
        <f t="shared" si="317"/>
        <v>5769.98</v>
      </c>
      <c r="E426" s="105">
        <f t="shared" si="329"/>
        <v>5825.37</v>
      </c>
      <c r="F426" s="106">
        <f t="shared" si="330"/>
        <v>44397</v>
      </c>
      <c r="G426" s="107">
        <f t="shared" si="309"/>
        <v>9.5996866540266623E-3</v>
      </c>
      <c r="H426" s="108">
        <f t="shared" si="323"/>
        <v>44459</v>
      </c>
      <c r="I426" s="108">
        <f t="shared" si="310"/>
        <v>44459</v>
      </c>
      <c r="J426" s="109">
        <f t="shared" si="318"/>
        <v>20</v>
      </c>
      <c r="K426" s="109">
        <f t="shared" si="307"/>
        <v>13</v>
      </c>
      <c r="L426" s="8">
        <f t="shared" si="319"/>
        <v>1.0062293499999999</v>
      </c>
      <c r="M426" s="110">
        <f t="shared" ref="M426:M489" si="332">IF(I426&gt;I425,L425,M425)</f>
        <v>1.00530005</v>
      </c>
      <c r="N426" s="110">
        <f t="shared" si="327"/>
        <v>1.3693507273716499</v>
      </c>
      <c r="O426" s="103">
        <f t="shared" si="331"/>
        <v>1.3778808899999999</v>
      </c>
      <c r="P426" s="103">
        <f t="shared" si="311"/>
        <v>975.59411392000004</v>
      </c>
      <c r="Q426" s="11">
        <f t="shared" si="326"/>
        <v>0</v>
      </c>
      <c r="R426" s="30">
        <f t="shared" si="320"/>
        <v>0</v>
      </c>
      <c r="S426" s="103">
        <f t="shared" si="312"/>
        <v>0</v>
      </c>
      <c r="T426" s="113">
        <f t="shared" si="321"/>
        <v>8.5000000000000006E-2</v>
      </c>
      <c r="U426" s="111">
        <f t="shared" si="328"/>
        <v>13</v>
      </c>
      <c r="V426" s="111">
        <v>252</v>
      </c>
      <c r="W426" s="110">
        <f t="shared" si="313"/>
        <v>1.0042173590000001</v>
      </c>
      <c r="X426" s="103">
        <f t="shared" si="314"/>
        <v>4.1144306100000003</v>
      </c>
      <c r="Y426" s="103">
        <f t="shared" si="315"/>
        <v>0</v>
      </c>
      <c r="Z426" s="114" t="str">
        <f t="shared" si="324"/>
        <v>A+J=</v>
      </c>
      <c r="AA426" s="108">
        <f t="shared" si="325"/>
        <v>44459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16"/>
        <v>44449</v>
      </c>
      <c r="B427" s="103">
        <f t="shared" si="308"/>
        <v>980.49402745999998</v>
      </c>
      <c r="C427" s="103">
        <f t="shared" si="322"/>
        <v>708.03951271000005</v>
      </c>
      <c r="D427" s="104">
        <f t="shared" si="317"/>
        <v>5769.98</v>
      </c>
      <c r="E427" s="105">
        <f t="shared" si="329"/>
        <v>5825.37</v>
      </c>
      <c r="F427" s="106">
        <f t="shared" si="330"/>
        <v>44397</v>
      </c>
      <c r="G427" s="107">
        <f t="shared" si="309"/>
        <v>9.5996866540266623E-3</v>
      </c>
      <c r="H427" s="108">
        <f t="shared" si="323"/>
        <v>44459</v>
      </c>
      <c r="I427" s="108">
        <f t="shared" si="310"/>
        <v>44459</v>
      </c>
      <c r="J427" s="109">
        <f t="shared" si="318"/>
        <v>20</v>
      </c>
      <c r="K427" s="109">
        <f t="shared" si="307"/>
        <v>14</v>
      </c>
      <c r="L427" s="8">
        <f t="shared" si="319"/>
        <v>1.00671014</v>
      </c>
      <c r="M427" s="110">
        <f t="shared" si="332"/>
        <v>1.00530005</v>
      </c>
      <c r="N427" s="110">
        <f t="shared" si="327"/>
        <v>1.3693507273716499</v>
      </c>
      <c r="O427" s="103">
        <f t="shared" si="331"/>
        <v>1.3785392599999999</v>
      </c>
      <c r="P427" s="103">
        <f t="shared" si="311"/>
        <v>976.06026589999999</v>
      </c>
      <c r="Q427" s="11">
        <f t="shared" si="326"/>
        <v>0</v>
      </c>
      <c r="R427" s="30">
        <f t="shared" si="320"/>
        <v>0</v>
      </c>
      <c r="S427" s="103">
        <f t="shared" si="312"/>
        <v>0</v>
      </c>
      <c r="T427" s="113">
        <f t="shared" si="321"/>
        <v>8.5000000000000006E-2</v>
      </c>
      <c r="U427" s="111">
        <f t="shared" si="328"/>
        <v>14</v>
      </c>
      <c r="V427" s="111">
        <v>252</v>
      </c>
      <c r="W427" s="110">
        <f t="shared" si="313"/>
        <v>1.0045425079999999</v>
      </c>
      <c r="X427" s="103">
        <f t="shared" si="314"/>
        <v>4.4337615599999998</v>
      </c>
      <c r="Y427" s="103">
        <f t="shared" si="315"/>
        <v>0</v>
      </c>
      <c r="Z427" s="114" t="str">
        <f t="shared" si="324"/>
        <v>A+J=</v>
      </c>
      <c r="AA427" s="108">
        <f t="shared" si="325"/>
        <v>44459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16"/>
        <v>44450</v>
      </c>
      <c r="B428" s="103">
        <f t="shared" si="308"/>
        <v>981.28012851999995</v>
      </c>
      <c r="C428" s="103">
        <f t="shared" si="322"/>
        <v>708.03951271000005</v>
      </c>
      <c r="D428" s="104">
        <f t="shared" si="317"/>
        <v>5769.98</v>
      </c>
      <c r="E428" s="105">
        <f t="shared" si="329"/>
        <v>5825.37</v>
      </c>
      <c r="F428" s="106">
        <f t="shared" si="330"/>
        <v>44397</v>
      </c>
      <c r="G428" s="107">
        <f t="shared" si="309"/>
        <v>9.5996866540266623E-3</v>
      </c>
      <c r="H428" s="108">
        <f t="shared" si="323"/>
        <v>44459</v>
      </c>
      <c r="I428" s="108">
        <f t="shared" si="310"/>
        <v>44459</v>
      </c>
      <c r="J428" s="109">
        <f t="shared" si="318"/>
        <v>20</v>
      </c>
      <c r="K428" s="109">
        <f t="shared" ref="K428:K491" si="333">(J428-(NETWORKDAYS(A428,I428,AD$171:AD$502)-1))</f>
        <v>15</v>
      </c>
      <c r="L428" s="8">
        <f t="shared" si="319"/>
        <v>1.0071911499999999</v>
      </c>
      <c r="M428" s="110">
        <f t="shared" si="332"/>
        <v>1.00530005</v>
      </c>
      <c r="N428" s="110">
        <f t="shared" si="327"/>
        <v>1.3693507273716499</v>
      </c>
      <c r="O428" s="103">
        <f t="shared" si="331"/>
        <v>1.3791979299999999</v>
      </c>
      <c r="P428" s="103">
        <f t="shared" si="311"/>
        <v>976.52663027999995</v>
      </c>
      <c r="Q428" s="11">
        <f t="shared" si="326"/>
        <v>0</v>
      </c>
      <c r="R428" s="30">
        <f t="shared" si="320"/>
        <v>0</v>
      </c>
      <c r="S428" s="103">
        <f t="shared" si="312"/>
        <v>0</v>
      </c>
      <c r="T428" s="113">
        <f t="shared" si="321"/>
        <v>8.5000000000000006E-2</v>
      </c>
      <c r="U428" s="111">
        <f t="shared" si="328"/>
        <v>15</v>
      </c>
      <c r="V428" s="111">
        <v>252</v>
      </c>
      <c r="W428" s="110">
        <f t="shared" si="313"/>
        <v>1.0048677610000001</v>
      </c>
      <c r="X428" s="103">
        <f t="shared" si="314"/>
        <v>4.7534982399999999</v>
      </c>
      <c r="Y428" s="103">
        <f t="shared" si="315"/>
        <v>0</v>
      </c>
      <c r="Z428" s="114" t="str">
        <f t="shared" si="324"/>
        <v>A+J=</v>
      </c>
      <c r="AA428" s="108">
        <f t="shared" si="325"/>
        <v>44459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16"/>
        <v>44451</v>
      </c>
      <c r="B429" s="103">
        <f t="shared" si="308"/>
        <v>981.28012851999995</v>
      </c>
      <c r="C429" s="103">
        <f t="shared" si="322"/>
        <v>708.03951271000005</v>
      </c>
      <c r="D429" s="104">
        <f t="shared" si="317"/>
        <v>5769.98</v>
      </c>
      <c r="E429" s="105">
        <f t="shared" si="329"/>
        <v>5825.37</v>
      </c>
      <c r="F429" s="106">
        <f t="shared" si="330"/>
        <v>44397</v>
      </c>
      <c r="G429" s="107">
        <f t="shared" si="309"/>
        <v>9.5996866540266623E-3</v>
      </c>
      <c r="H429" s="108">
        <f t="shared" si="323"/>
        <v>44459</v>
      </c>
      <c r="I429" s="108">
        <f t="shared" si="310"/>
        <v>44459</v>
      </c>
      <c r="J429" s="109">
        <f t="shared" si="318"/>
        <v>20</v>
      </c>
      <c r="K429" s="109">
        <f t="shared" si="333"/>
        <v>15</v>
      </c>
      <c r="L429" s="8">
        <f t="shared" si="319"/>
        <v>1.0071911499999999</v>
      </c>
      <c r="M429" s="110">
        <f t="shared" si="332"/>
        <v>1.00530005</v>
      </c>
      <c r="N429" s="110">
        <f t="shared" si="327"/>
        <v>1.3693507273716499</v>
      </c>
      <c r="O429" s="103">
        <f t="shared" si="331"/>
        <v>1.3791979299999999</v>
      </c>
      <c r="P429" s="103">
        <f t="shared" si="311"/>
        <v>976.52663027999995</v>
      </c>
      <c r="Q429" s="11">
        <f t="shared" si="326"/>
        <v>0</v>
      </c>
      <c r="R429" s="30">
        <f t="shared" si="320"/>
        <v>0</v>
      </c>
      <c r="S429" s="103">
        <f t="shared" si="312"/>
        <v>0</v>
      </c>
      <c r="T429" s="113">
        <f t="shared" si="321"/>
        <v>8.5000000000000006E-2</v>
      </c>
      <c r="U429" s="111">
        <f t="shared" si="328"/>
        <v>15</v>
      </c>
      <c r="V429" s="111">
        <v>252</v>
      </c>
      <c r="W429" s="110">
        <f t="shared" si="313"/>
        <v>1.0048677610000001</v>
      </c>
      <c r="X429" s="103">
        <f t="shared" si="314"/>
        <v>4.7534982399999999</v>
      </c>
      <c r="Y429" s="103">
        <f t="shared" si="315"/>
        <v>0</v>
      </c>
      <c r="Z429" s="114" t="str">
        <f t="shared" si="324"/>
        <v>A+J=</v>
      </c>
      <c r="AA429" s="108">
        <f t="shared" si="325"/>
        <v>44459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16"/>
        <v>44452</v>
      </c>
      <c r="B430" s="103">
        <f t="shared" si="308"/>
        <v>981.28012851999995</v>
      </c>
      <c r="C430" s="103">
        <f t="shared" si="322"/>
        <v>708.03951271000005</v>
      </c>
      <c r="D430" s="104">
        <f t="shared" si="317"/>
        <v>5769.98</v>
      </c>
      <c r="E430" s="105">
        <f t="shared" si="329"/>
        <v>5825.37</v>
      </c>
      <c r="F430" s="106">
        <f t="shared" si="330"/>
        <v>44397</v>
      </c>
      <c r="G430" s="107">
        <f t="shared" si="309"/>
        <v>9.5996866540266623E-3</v>
      </c>
      <c r="H430" s="108">
        <f t="shared" si="323"/>
        <v>44459</v>
      </c>
      <c r="I430" s="108">
        <f t="shared" si="310"/>
        <v>44459</v>
      </c>
      <c r="J430" s="109">
        <f t="shared" si="318"/>
        <v>20</v>
      </c>
      <c r="K430" s="109">
        <f t="shared" si="333"/>
        <v>15</v>
      </c>
      <c r="L430" s="8">
        <f t="shared" si="319"/>
        <v>1.0071911499999999</v>
      </c>
      <c r="M430" s="110">
        <f t="shared" si="332"/>
        <v>1.00530005</v>
      </c>
      <c r="N430" s="110">
        <f t="shared" si="327"/>
        <v>1.3693507273716499</v>
      </c>
      <c r="O430" s="103">
        <f t="shared" si="331"/>
        <v>1.3791979299999999</v>
      </c>
      <c r="P430" s="103">
        <f t="shared" si="311"/>
        <v>976.52663027999995</v>
      </c>
      <c r="Q430" s="11">
        <f t="shared" si="326"/>
        <v>0</v>
      </c>
      <c r="R430" s="30">
        <f t="shared" si="320"/>
        <v>0</v>
      </c>
      <c r="S430" s="103">
        <f t="shared" si="312"/>
        <v>0</v>
      </c>
      <c r="T430" s="113">
        <f t="shared" si="321"/>
        <v>8.5000000000000006E-2</v>
      </c>
      <c r="U430" s="111">
        <f t="shared" si="328"/>
        <v>15</v>
      </c>
      <c r="V430" s="111">
        <v>252</v>
      </c>
      <c r="W430" s="110">
        <f t="shared" si="313"/>
        <v>1.0048677610000001</v>
      </c>
      <c r="X430" s="103">
        <f t="shared" si="314"/>
        <v>4.7534982399999999</v>
      </c>
      <c r="Y430" s="103">
        <f t="shared" si="315"/>
        <v>0</v>
      </c>
      <c r="Z430" s="114" t="str">
        <f t="shared" si="324"/>
        <v>A+J=</v>
      </c>
      <c r="AA430" s="108">
        <f t="shared" si="325"/>
        <v>44459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16"/>
        <v>44453</v>
      </c>
      <c r="B431" s="103">
        <f t="shared" si="308"/>
        <v>982.06687040999998</v>
      </c>
      <c r="C431" s="103">
        <f t="shared" si="322"/>
        <v>708.03951271000005</v>
      </c>
      <c r="D431" s="104">
        <f t="shared" si="317"/>
        <v>5769.98</v>
      </c>
      <c r="E431" s="105">
        <f t="shared" si="329"/>
        <v>5825.37</v>
      </c>
      <c r="F431" s="106">
        <f t="shared" si="330"/>
        <v>44397</v>
      </c>
      <c r="G431" s="107">
        <f t="shared" si="309"/>
        <v>9.5996866540266623E-3</v>
      </c>
      <c r="H431" s="108">
        <f t="shared" si="323"/>
        <v>44459</v>
      </c>
      <c r="I431" s="108">
        <f t="shared" si="310"/>
        <v>44459</v>
      </c>
      <c r="J431" s="109">
        <f t="shared" si="318"/>
        <v>20</v>
      </c>
      <c r="K431" s="109">
        <f t="shared" si="333"/>
        <v>16</v>
      </c>
      <c r="L431" s="8">
        <f t="shared" si="319"/>
        <v>1.0076723999999999</v>
      </c>
      <c r="M431" s="110">
        <f t="shared" si="332"/>
        <v>1.00530005</v>
      </c>
      <c r="N431" s="110">
        <f t="shared" si="327"/>
        <v>1.3693507273716499</v>
      </c>
      <c r="O431" s="103">
        <f t="shared" si="331"/>
        <v>1.3798569300000001</v>
      </c>
      <c r="P431" s="103">
        <f t="shared" si="311"/>
        <v>976.99322831999996</v>
      </c>
      <c r="Q431" s="11">
        <f t="shared" si="326"/>
        <v>0</v>
      </c>
      <c r="R431" s="30">
        <f t="shared" si="320"/>
        <v>0</v>
      </c>
      <c r="S431" s="103">
        <f t="shared" si="312"/>
        <v>0</v>
      </c>
      <c r="T431" s="113">
        <f t="shared" si="321"/>
        <v>8.5000000000000006E-2</v>
      </c>
      <c r="U431" s="111">
        <f t="shared" si="328"/>
        <v>16</v>
      </c>
      <c r="V431" s="111">
        <v>252</v>
      </c>
      <c r="W431" s="110">
        <f t="shared" si="313"/>
        <v>1.0051931190000001</v>
      </c>
      <c r="X431" s="103">
        <f t="shared" si="314"/>
        <v>5.0736420899999999</v>
      </c>
      <c r="Y431" s="103">
        <f t="shared" si="315"/>
        <v>0</v>
      </c>
      <c r="Z431" s="114" t="str">
        <f t="shared" si="324"/>
        <v>A+J=</v>
      </c>
      <c r="AA431" s="108">
        <f t="shared" si="325"/>
        <v>44459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16"/>
        <v>44454</v>
      </c>
      <c r="B432" s="103">
        <f t="shared" si="308"/>
        <v>982.85424024000008</v>
      </c>
      <c r="C432" s="103">
        <f t="shared" si="322"/>
        <v>708.03951271000005</v>
      </c>
      <c r="D432" s="104">
        <f t="shared" si="317"/>
        <v>5769.98</v>
      </c>
      <c r="E432" s="105">
        <f t="shared" si="329"/>
        <v>5825.37</v>
      </c>
      <c r="F432" s="106">
        <f t="shared" si="330"/>
        <v>44397</v>
      </c>
      <c r="G432" s="107">
        <f t="shared" si="309"/>
        <v>9.5996866540266623E-3</v>
      </c>
      <c r="H432" s="108">
        <f t="shared" si="323"/>
        <v>44459</v>
      </c>
      <c r="I432" s="108">
        <f t="shared" si="310"/>
        <v>44459</v>
      </c>
      <c r="J432" s="109">
        <f t="shared" si="318"/>
        <v>20</v>
      </c>
      <c r="K432" s="109">
        <f t="shared" si="333"/>
        <v>17</v>
      </c>
      <c r="L432" s="8">
        <f t="shared" si="319"/>
        <v>1.0081538800000001</v>
      </c>
      <c r="M432" s="110">
        <f t="shared" si="332"/>
        <v>1.00530005</v>
      </c>
      <c r="N432" s="110">
        <f t="shared" si="327"/>
        <v>1.3693507273716499</v>
      </c>
      <c r="O432" s="103">
        <f t="shared" si="331"/>
        <v>1.38051624</v>
      </c>
      <c r="P432" s="103">
        <f t="shared" si="311"/>
        <v>977.46004585000003</v>
      </c>
      <c r="Q432" s="11">
        <f t="shared" si="326"/>
        <v>0</v>
      </c>
      <c r="R432" s="30">
        <f t="shared" si="320"/>
        <v>0</v>
      </c>
      <c r="S432" s="103">
        <f t="shared" si="312"/>
        <v>0</v>
      </c>
      <c r="T432" s="113">
        <f t="shared" si="321"/>
        <v>8.5000000000000006E-2</v>
      </c>
      <c r="U432" s="111">
        <f t="shared" si="328"/>
        <v>17</v>
      </c>
      <c r="V432" s="111">
        <v>252</v>
      </c>
      <c r="W432" s="110">
        <f t="shared" si="313"/>
        <v>1.005518583</v>
      </c>
      <c r="X432" s="103">
        <f t="shared" si="314"/>
        <v>5.39419439</v>
      </c>
      <c r="Y432" s="103">
        <f t="shared" si="315"/>
        <v>0</v>
      </c>
      <c r="Z432" s="114" t="str">
        <f t="shared" si="324"/>
        <v>A+J=</v>
      </c>
      <c r="AA432" s="108">
        <f t="shared" si="325"/>
        <v>44459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16"/>
        <v>44455</v>
      </c>
      <c r="B433" s="103">
        <f t="shared" si="308"/>
        <v>983.64223836999997</v>
      </c>
      <c r="C433" s="103">
        <f t="shared" si="322"/>
        <v>708.03951271000005</v>
      </c>
      <c r="D433" s="104">
        <f t="shared" si="317"/>
        <v>5769.98</v>
      </c>
      <c r="E433" s="105">
        <f t="shared" si="329"/>
        <v>5825.37</v>
      </c>
      <c r="F433" s="106">
        <f t="shared" si="330"/>
        <v>44397</v>
      </c>
      <c r="G433" s="107">
        <f t="shared" si="309"/>
        <v>9.5996866540266623E-3</v>
      </c>
      <c r="H433" s="108">
        <f t="shared" si="323"/>
        <v>44459</v>
      </c>
      <c r="I433" s="108">
        <f t="shared" si="310"/>
        <v>44459</v>
      </c>
      <c r="J433" s="109">
        <f t="shared" si="318"/>
        <v>20</v>
      </c>
      <c r="K433" s="109">
        <f t="shared" si="333"/>
        <v>18</v>
      </c>
      <c r="L433" s="8">
        <f t="shared" si="319"/>
        <v>1.00863558</v>
      </c>
      <c r="M433" s="110">
        <f t="shared" si="332"/>
        <v>1.00530005</v>
      </c>
      <c r="N433" s="110">
        <f t="shared" si="327"/>
        <v>1.3693507273716499</v>
      </c>
      <c r="O433" s="103">
        <f t="shared" si="331"/>
        <v>1.3811758599999999</v>
      </c>
      <c r="P433" s="103">
        <f t="shared" si="311"/>
        <v>977.92708287999994</v>
      </c>
      <c r="Q433" s="11">
        <f t="shared" si="326"/>
        <v>0</v>
      </c>
      <c r="R433" s="30">
        <f t="shared" si="320"/>
        <v>0</v>
      </c>
      <c r="S433" s="103">
        <f t="shared" si="312"/>
        <v>0</v>
      </c>
      <c r="T433" s="113">
        <f t="shared" si="321"/>
        <v>8.5000000000000006E-2</v>
      </c>
      <c r="U433" s="111">
        <f t="shared" si="328"/>
        <v>18</v>
      </c>
      <c r="V433" s="111">
        <v>252</v>
      </c>
      <c r="W433" s="110">
        <f t="shared" si="313"/>
        <v>1.005844153</v>
      </c>
      <c r="X433" s="103">
        <f t="shared" si="314"/>
        <v>5.7151554899999999</v>
      </c>
      <c r="Y433" s="103">
        <f t="shared" si="315"/>
        <v>0</v>
      </c>
      <c r="Z433" s="114" t="str">
        <f t="shared" si="324"/>
        <v>A+J=</v>
      </c>
      <c r="AA433" s="108">
        <f t="shared" si="325"/>
        <v>44459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16"/>
        <v>44456</v>
      </c>
      <c r="B434" s="103">
        <f t="shared" si="308"/>
        <v>984.43087744000002</v>
      </c>
      <c r="C434" s="103">
        <f t="shared" si="322"/>
        <v>708.03951271000005</v>
      </c>
      <c r="D434" s="104">
        <f t="shared" si="317"/>
        <v>5769.98</v>
      </c>
      <c r="E434" s="105">
        <f t="shared" si="329"/>
        <v>5825.37</v>
      </c>
      <c r="F434" s="106">
        <f t="shared" si="330"/>
        <v>44397</v>
      </c>
      <c r="G434" s="107">
        <f t="shared" si="309"/>
        <v>9.5996866540266623E-3</v>
      </c>
      <c r="H434" s="108">
        <f t="shared" si="323"/>
        <v>44459</v>
      </c>
      <c r="I434" s="108">
        <f t="shared" si="310"/>
        <v>44459</v>
      </c>
      <c r="J434" s="109">
        <f t="shared" si="318"/>
        <v>20</v>
      </c>
      <c r="K434" s="109">
        <f t="shared" si="333"/>
        <v>19</v>
      </c>
      <c r="L434" s="8">
        <f t="shared" si="319"/>
        <v>1.00911752</v>
      </c>
      <c r="M434" s="110">
        <f t="shared" si="332"/>
        <v>1.00530005</v>
      </c>
      <c r="N434" s="110">
        <f t="shared" si="327"/>
        <v>1.3693507273716499</v>
      </c>
      <c r="O434" s="103">
        <f t="shared" si="331"/>
        <v>1.3818358100000001</v>
      </c>
      <c r="P434" s="103">
        <f t="shared" si="311"/>
        <v>978.39435355000001</v>
      </c>
      <c r="Q434" s="11">
        <f t="shared" si="326"/>
        <v>0</v>
      </c>
      <c r="R434" s="30">
        <f t="shared" si="320"/>
        <v>0</v>
      </c>
      <c r="S434" s="103">
        <f t="shared" si="312"/>
        <v>0</v>
      </c>
      <c r="T434" s="113">
        <f t="shared" si="321"/>
        <v>8.5000000000000006E-2</v>
      </c>
      <c r="U434" s="111">
        <f t="shared" si="328"/>
        <v>19</v>
      </c>
      <c r="V434" s="111">
        <v>252</v>
      </c>
      <c r="W434" s="110">
        <f t="shared" si="313"/>
        <v>1.0061698269999999</v>
      </c>
      <c r="X434" s="103">
        <f t="shared" si="314"/>
        <v>6.0365238899999998</v>
      </c>
      <c r="Y434" s="103">
        <f t="shared" si="315"/>
        <v>0</v>
      </c>
      <c r="Z434" s="114" t="str">
        <f t="shared" si="324"/>
        <v>A+J=</v>
      </c>
      <c r="AA434" s="108">
        <f t="shared" si="325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16"/>
        <v>44457</v>
      </c>
      <c r="B435" s="103">
        <f t="shared" si="308"/>
        <v>985.22013229000004</v>
      </c>
      <c r="C435" s="103">
        <f t="shared" si="322"/>
        <v>708.03951271000005</v>
      </c>
      <c r="D435" s="104">
        <f t="shared" si="317"/>
        <v>5769.98</v>
      </c>
      <c r="E435" s="105">
        <f t="shared" si="329"/>
        <v>5825.37</v>
      </c>
      <c r="F435" s="106">
        <f t="shared" si="330"/>
        <v>44397</v>
      </c>
      <c r="G435" s="107">
        <f t="shared" si="309"/>
        <v>9.5996866540266623E-3</v>
      </c>
      <c r="H435" s="108">
        <f t="shared" si="323"/>
        <v>44459</v>
      </c>
      <c r="I435" s="108">
        <f t="shared" si="310"/>
        <v>44459</v>
      </c>
      <c r="J435" s="109">
        <f t="shared" si="318"/>
        <v>20</v>
      </c>
      <c r="K435" s="109">
        <f t="shared" si="333"/>
        <v>20</v>
      </c>
      <c r="L435" s="8">
        <f t="shared" si="319"/>
        <v>1.00959968</v>
      </c>
      <c r="M435" s="110">
        <f t="shared" si="332"/>
        <v>1.00530005</v>
      </c>
      <c r="N435" s="110">
        <f t="shared" si="327"/>
        <v>1.3693507273716499</v>
      </c>
      <c r="O435" s="103">
        <f t="shared" si="331"/>
        <v>1.3824960500000001</v>
      </c>
      <c r="P435" s="103">
        <f t="shared" si="311"/>
        <v>978.86182956000005</v>
      </c>
      <c r="Q435" s="11">
        <f t="shared" si="326"/>
        <v>0</v>
      </c>
      <c r="R435" s="30">
        <f t="shared" si="320"/>
        <v>0</v>
      </c>
      <c r="S435" s="103">
        <f t="shared" si="312"/>
        <v>0</v>
      </c>
      <c r="T435" s="113">
        <f t="shared" si="321"/>
        <v>8.5000000000000006E-2</v>
      </c>
      <c r="U435" s="111">
        <f t="shared" si="328"/>
        <v>20</v>
      </c>
      <c r="V435" s="111">
        <v>252</v>
      </c>
      <c r="W435" s="110">
        <f t="shared" si="313"/>
        <v>1.006495608</v>
      </c>
      <c r="X435" s="103">
        <f t="shared" si="314"/>
        <v>6.3583027300000001</v>
      </c>
      <c r="Y435" s="103">
        <f t="shared" si="315"/>
        <v>0</v>
      </c>
      <c r="Z435" s="114" t="str">
        <f t="shared" si="324"/>
        <v>A+J=</v>
      </c>
      <c r="AA435" s="108">
        <f t="shared" si="325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16"/>
        <v>44458</v>
      </c>
      <c r="B436" s="103">
        <f t="shared" si="308"/>
        <v>985.22013229000004</v>
      </c>
      <c r="C436" s="103">
        <f t="shared" si="322"/>
        <v>708.03951271000005</v>
      </c>
      <c r="D436" s="104">
        <f t="shared" si="317"/>
        <v>5769.98</v>
      </c>
      <c r="E436" s="105">
        <f t="shared" si="329"/>
        <v>5825.37</v>
      </c>
      <c r="F436" s="106">
        <f t="shared" si="330"/>
        <v>44397</v>
      </c>
      <c r="G436" s="107">
        <f t="shared" si="309"/>
        <v>9.5996866540266623E-3</v>
      </c>
      <c r="H436" s="108">
        <f t="shared" si="323"/>
        <v>44459</v>
      </c>
      <c r="I436" s="108">
        <f t="shared" si="310"/>
        <v>44459</v>
      </c>
      <c r="J436" s="109">
        <f t="shared" si="318"/>
        <v>20</v>
      </c>
      <c r="K436" s="109">
        <f t="shared" si="333"/>
        <v>20</v>
      </c>
      <c r="L436" s="8">
        <f t="shared" si="319"/>
        <v>1.00959968</v>
      </c>
      <c r="M436" s="110">
        <f t="shared" si="332"/>
        <v>1.00530005</v>
      </c>
      <c r="N436" s="110">
        <f t="shared" si="327"/>
        <v>1.3693507273716499</v>
      </c>
      <c r="O436" s="103">
        <f t="shared" si="331"/>
        <v>1.3824960500000001</v>
      </c>
      <c r="P436" s="103">
        <f t="shared" si="311"/>
        <v>978.86182956000005</v>
      </c>
      <c r="Q436" s="11">
        <f t="shared" si="326"/>
        <v>0</v>
      </c>
      <c r="R436" s="30">
        <f t="shared" si="320"/>
        <v>0</v>
      </c>
      <c r="S436" s="103">
        <f t="shared" si="312"/>
        <v>0</v>
      </c>
      <c r="T436" s="113">
        <f t="shared" si="321"/>
        <v>8.5000000000000006E-2</v>
      </c>
      <c r="U436" s="111">
        <f t="shared" si="328"/>
        <v>20</v>
      </c>
      <c r="V436" s="111">
        <v>252</v>
      </c>
      <c r="W436" s="110">
        <f t="shared" si="313"/>
        <v>1.006495608</v>
      </c>
      <c r="X436" s="103">
        <f t="shared" si="314"/>
        <v>6.3583027300000001</v>
      </c>
      <c r="Y436" s="103">
        <f t="shared" si="315"/>
        <v>0</v>
      </c>
      <c r="Z436" s="114" t="str">
        <f t="shared" si="324"/>
        <v>A+J=</v>
      </c>
      <c r="AA436" s="108">
        <f t="shared" si="325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16"/>
        <v>44459</v>
      </c>
      <c r="B437" s="103">
        <f t="shared" si="308"/>
        <v>985.22013229000004</v>
      </c>
      <c r="C437" s="103">
        <f t="shared" si="322"/>
        <v>708.03951271000005</v>
      </c>
      <c r="D437" s="104">
        <f t="shared" si="317"/>
        <v>5769.98</v>
      </c>
      <c r="E437" s="105">
        <f t="shared" si="329"/>
        <v>5825.37</v>
      </c>
      <c r="F437" s="106">
        <f t="shared" si="330"/>
        <v>44397</v>
      </c>
      <c r="G437" s="107">
        <f t="shared" si="309"/>
        <v>9.5996866540266623E-3</v>
      </c>
      <c r="H437" s="108">
        <f t="shared" si="323"/>
        <v>44489</v>
      </c>
      <c r="I437" s="108">
        <f t="shared" si="310"/>
        <v>44459</v>
      </c>
      <c r="J437" s="109">
        <f t="shared" si="318"/>
        <v>20</v>
      </c>
      <c r="K437" s="109">
        <f t="shared" si="333"/>
        <v>20</v>
      </c>
      <c r="L437" s="8">
        <f t="shared" si="319"/>
        <v>1.00959968</v>
      </c>
      <c r="M437" s="110">
        <f t="shared" si="332"/>
        <v>1.00530005</v>
      </c>
      <c r="N437" s="110">
        <f t="shared" si="327"/>
        <v>1.3693507273716499</v>
      </c>
      <c r="O437" s="103">
        <f t="shared" si="331"/>
        <v>1.3824960500000001</v>
      </c>
      <c r="P437" s="103">
        <f t="shared" si="311"/>
        <v>978.86182956000005</v>
      </c>
      <c r="Q437" s="11">
        <f t="shared" si="326"/>
        <v>14</v>
      </c>
      <c r="R437" s="30">
        <f t="shared" si="320"/>
        <v>3.7214758314127426E-2</v>
      </c>
      <c r="S437" s="103">
        <f t="shared" si="312"/>
        <v>36.428106409999998</v>
      </c>
      <c r="T437" s="113">
        <f t="shared" si="321"/>
        <v>8.5000000000000006E-2</v>
      </c>
      <c r="U437" s="111">
        <f t="shared" si="328"/>
        <v>20</v>
      </c>
      <c r="V437" s="111">
        <v>252</v>
      </c>
      <c r="W437" s="110">
        <f t="shared" si="313"/>
        <v>1.006495608</v>
      </c>
      <c r="X437" s="103">
        <f t="shared" si="314"/>
        <v>6.3583027300000001</v>
      </c>
      <c r="Y437" s="103">
        <f t="shared" si="315"/>
        <v>42.786409139999996</v>
      </c>
      <c r="Z437" s="114" t="str">
        <f t="shared" si="324"/>
        <v>A+J=</v>
      </c>
      <c r="AA437" s="108">
        <f t="shared" si="325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16"/>
        <v>44460</v>
      </c>
      <c r="B438" s="103">
        <f t="shared" si="308"/>
        <v>943.12781445000007</v>
      </c>
      <c r="C438" s="103">
        <f t="shared" si="322"/>
        <v>681.68999337000002</v>
      </c>
      <c r="D438" s="104">
        <f t="shared" si="317"/>
        <v>5825.37</v>
      </c>
      <c r="E438" s="105">
        <f t="shared" si="329"/>
        <v>5876.05</v>
      </c>
      <c r="F438" s="106">
        <f t="shared" si="330"/>
        <v>44428</v>
      </c>
      <c r="G438" s="107">
        <f t="shared" si="309"/>
        <v>8.699876574363552E-3</v>
      </c>
      <c r="H438" s="108">
        <f t="shared" si="323"/>
        <v>44489</v>
      </c>
      <c r="I438" s="108">
        <f t="shared" si="310"/>
        <v>44489</v>
      </c>
      <c r="J438" s="109">
        <f t="shared" si="318"/>
        <v>21</v>
      </c>
      <c r="K438" s="109">
        <f t="shared" si="333"/>
        <v>1</v>
      </c>
      <c r="L438" s="8">
        <f t="shared" si="319"/>
        <v>1.0004125699999999</v>
      </c>
      <c r="M438" s="110">
        <f t="shared" si="332"/>
        <v>1.00959968</v>
      </c>
      <c r="N438" s="110">
        <f t="shared" si="327"/>
        <v>1.3824960561621848</v>
      </c>
      <c r="O438" s="103">
        <f t="shared" si="331"/>
        <v>1.38306643</v>
      </c>
      <c r="P438" s="103">
        <f t="shared" si="311"/>
        <v>942.82254549000004</v>
      </c>
      <c r="Q438" s="11">
        <f t="shared" si="326"/>
        <v>0</v>
      </c>
      <c r="R438" s="30">
        <f t="shared" si="320"/>
        <v>0</v>
      </c>
      <c r="S438" s="103">
        <f t="shared" si="312"/>
        <v>0</v>
      </c>
      <c r="T438" s="113">
        <f t="shared" si="321"/>
        <v>8.5000000000000006E-2</v>
      </c>
      <c r="U438" s="111">
        <f t="shared" si="328"/>
        <v>1</v>
      </c>
      <c r="V438" s="111">
        <v>252</v>
      </c>
      <c r="W438" s="110">
        <f t="shared" si="313"/>
        <v>1.0003237819999999</v>
      </c>
      <c r="X438" s="103">
        <f t="shared" si="314"/>
        <v>0.30526895999999998</v>
      </c>
      <c r="Y438" s="103">
        <f t="shared" si="315"/>
        <v>0</v>
      </c>
      <c r="Z438" s="114" t="str">
        <f t="shared" si="324"/>
        <v>A+J=</v>
      </c>
      <c r="AA438" s="108">
        <f t="shared" si="325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16"/>
        <v>44461</v>
      </c>
      <c r="B439" s="103">
        <f t="shared" si="308"/>
        <v>943.82241441999997</v>
      </c>
      <c r="C439" s="103">
        <f t="shared" si="322"/>
        <v>681.68999337000002</v>
      </c>
      <c r="D439" s="104">
        <f t="shared" si="317"/>
        <v>5825.37</v>
      </c>
      <c r="E439" s="105">
        <f t="shared" si="329"/>
        <v>5876.05</v>
      </c>
      <c r="F439" s="106">
        <f t="shared" si="330"/>
        <v>44428</v>
      </c>
      <c r="G439" s="107">
        <f t="shared" si="309"/>
        <v>8.699876574363552E-3</v>
      </c>
      <c r="H439" s="108">
        <f t="shared" si="323"/>
        <v>44489</v>
      </c>
      <c r="I439" s="108">
        <f t="shared" si="310"/>
        <v>44489</v>
      </c>
      <c r="J439" s="109">
        <f t="shared" si="318"/>
        <v>21</v>
      </c>
      <c r="K439" s="109">
        <f t="shared" si="333"/>
        <v>2</v>
      </c>
      <c r="L439" s="8">
        <f t="shared" si="319"/>
        <v>1.00082531</v>
      </c>
      <c r="M439" s="110">
        <f t="shared" si="332"/>
        <v>1.00959968</v>
      </c>
      <c r="N439" s="110">
        <f t="shared" si="327"/>
        <v>1.3824960561621848</v>
      </c>
      <c r="O439" s="103">
        <f t="shared" si="331"/>
        <v>1.38363704</v>
      </c>
      <c r="P439" s="103">
        <f t="shared" si="311"/>
        <v>943.21152461999998</v>
      </c>
      <c r="Q439" s="11">
        <f t="shared" si="326"/>
        <v>0</v>
      </c>
      <c r="R439" s="30">
        <f t="shared" si="320"/>
        <v>0</v>
      </c>
      <c r="S439" s="103">
        <f t="shared" si="312"/>
        <v>0</v>
      </c>
      <c r="T439" s="113">
        <f t="shared" si="321"/>
        <v>8.5000000000000006E-2</v>
      </c>
      <c r="U439" s="111">
        <f t="shared" si="328"/>
        <v>2</v>
      </c>
      <c r="V439" s="111">
        <v>252</v>
      </c>
      <c r="W439" s="110">
        <f t="shared" si="313"/>
        <v>1.00064767</v>
      </c>
      <c r="X439" s="103">
        <f t="shared" si="314"/>
        <v>0.61088980000000004</v>
      </c>
      <c r="Y439" s="103">
        <f t="shared" si="315"/>
        <v>0</v>
      </c>
      <c r="Z439" s="114" t="str">
        <f t="shared" si="324"/>
        <v>A+J=</v>
      </c>
      <c r="AA439" s="108">
        <f t="shared" si="325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16"/>
        <v>44462</v>
      </c>
      <c r="B440" s="103">
        <f t="shared" si="308"/>
        <v>944.51753508000002</v>
      </c>
      <c r="C440" s="103">
        <f t="shared" si="322"/>
        <v>681.68999337000002</v>
      </c>
      <c r="D440" s="104">
        <f t="shared" si="317"/>
        <v>5825.37</v>
      </c>
      <c r="E440" s="105">
        <f t="shared" si="329"/>
        <v>5876.05</v>
      </c>
      <c r="F440" s="106">
        <f t="shared" si="330"/>
        <v>44428</v>
      </c>
      <c r="G440" s="107">
        <f t="shared" si="309"/>
        <v>8.699876574363552E-3</v>
      </c>
      <c r="H440" s="108">
        <f t="shared" si="323"/>
        <v>44489</v>
      </c>
      <c r="I440" s="108">
        <f t="shared" si="310"/>
        <v>44489</v>
      </c>
      <c r="J440" s="109">
        <f t="shared" si="318"/>
        <v>21</v>
      </c>
      <c r="K440" s="109">
        <f t="shared" si="333"/>
        <v>3</v>
      </c>
      <c r="L440" s="8">
        <f t="shared" si="319"/>
        <v>1.00123823</v>
      </c>
      <c r="M440" s="110">
        <f t="shared" si="332"/>
        <v>1.00959968</v>
      </c>
      <c r="N440" s="110">
        <f t="shared" si="327"/>
        <v>1.3824960561621848</v>
      </c>
      <c r="O440" s="103">
        <f t="shared" si="331"/>
        <v>1.3842079</v>
      </c>
      <c r="P440" s="103">
        <f t="shared" si="311"/>
        <v>943.60067417000005</v>
      </c>
      <c r="Q440" s="11">
        <f t="shared" si="326"/>
        <v>0</v>
      </c>
      <c r="R440" s="30">
        <f t="shared" si="320"/>
        <v>0</v>
      </c>
      <c r="S440" s="103">
        <f t="shared" si="312"/>
        <v>0</v>
      </c>
      <c r="T440" s="113">
        <f t="shared" si="321"/>
        <v>8.5000000000000006E-2</v>
      </c>
      <c r="U440" s="111">
        <f t="shared" si="328"/>
        <v>3</v>
      </c>
      <c r="V440" s="111">
        <v>252</v>
      </c>
      <c r="W440" s="110">
        <f t="shared" si="313"/>
        <v>1.000971662</v>
      </c>
      <c r="X440" s="103">
        <f t="shared" si="314"/>
        <v>0.91686091000000003</v>
      </c>
      <c r="Y440" s="103">
        <f t="shared" si="315"/>
        <v>0</v>
      </c>
      <c r="Z440" s="114" t="str">
        <f t="shared" si="324"/>
        <v>A+J=</v>
      </c>
      <c r="AA440" s="108">
        <f t="shared" si="325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16"/>
        <v>44463</v>
      </c>
      <c r="B441" s="103">
        <f t="shared" si="308"/>
        <v>945.21315719000006</v>
      </c>
      <c r="C441" s="103">
        <f t="shared" si="322"/>
        <v>681.68999337000002</v>
      </c>
      <c r="D441" s="104">
        <f t="shared" si="317"/>
        <v>5825.37</v>
      </c>
      <c r="E441" s="105">
        <f t="shared" si="329"/>
        <v>5876.05</v>
      </c>
      <c r="F441" s="106">
        <f t="shared" si="330"/>
        <v>44428</v>
      </c>
      <c r="G441" s="107">
        <f t="shared" si="309"/>
        <v>8.699876574363552E-3</v>
      </c>
      <c r="H441" s="108">
        <f t="shared" si="323"/>
        <v>44489</v>
      </c>
      <c r="I441" s="108">
        <f t="shared" si="310"/>
        <v>44489</v>
      </c>
      <c r="J441" s="109">
        <f t="shared" si="318"/>
        <v>21</v>
      </c>
      <c r="K441" s="109">
        <f t="shared" si="333"/>
        <v>4</v>
      </c>
      <c r="L441" s="8">
        <f t="shared" si="319"/>
        <v>1.00165131</v>
      </c>
      <c r="M441" s="110">
        <f t="shared" si="332"/>
        <v>1.00959968</v>
      </c>
      <c r="N441" s="110">
        <f t="shared" si="327"/>
        <v>1.3824960561621848</v>
      </c>
      <c r="O441" s="103">
        <f t="shared" si="331"/>
        <v>1.3847789800000001</v>
      </c>
      <c r="P441" s="103">
        <f t="shared" si="311"/>
        <v>943.98997369000006</v>
      </c>
      <c r="Q441" s="11">
        <f t="shared" si="326"/>
        <v>0</v>
      </c>
      <c r="R441" s="30">
        <f t="shared" si="320"/>
        <v>0</v>
      </c>
      <c r="S441" s="103">
        <f t="shared" si="312"/>
        <v>0</v>
      </c>
      <c r="T441" s="113">
        <f t="shared" si="321"/>
        <v>8.5000000000000006E-2</v>
      </c>
      <c r="U441" s="111">
        <f t="shared" si="328"/>
        <v>4</v>
      </c>
      <c r="V441" s="111">
        <v>252</v>
      </c>
      <c r="W441" s="110">
        <f t="shared" si="313"/>
        <v>1.001295759</v>
      </c>
      <c r="X441" s="103">
        <f t="shared" si="314"/>
        <v>1.2231835</v>
      </c>
      <c r="Y441" s="103">
        <f t="shared" si="315"/>
        <v>0</v>
      </c>
      <c r="Z441" s="114" t="str">
        <f t="shared" si="324"/>
        <v>A+J=</v>
      </c>
      <c r="AA441" s="108">
        <f t="shared" si="325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16"/>
        <v>44464</v>
      </c>
      <c r="B442" s="103">
        <f t="shared" si="308"/>
        <v>945.90929467000001</v>
      </c>
      <c r="C442" s="103">
        <f t="shared" si="322"/>
        <v>681.68999337000002</v>
      </c>
      <c r="D442" s="104">
        <f t="shared" si="317"/>
        <v>5825.37</v>
      </c>
      <c r="E442" s="105">
        <f t="shared" si="329"/>
        <v>5876.05</v>
      </c>
      <c r="F442" s="106">
        <f t="shared" si="330"/>
        <v>44428</v>
      </c>
      <c r="G442" s="107">
        <f t="shared" si="309"/>
        <v>8.699876574363552E-3</v>
      </c>
      <c r="H442" s="108">
        <f t="shared" si="323"/>
        <v>44489</v>
      </c>
      <c r="I442" s="108">
        <f t="shared" si="310"/>
        <v>44489</v>
      </c>
      <c r="J442" s="109">
        <f t="shared" si="318"/>
        <v>21</v>
      </c>
      <c r="K442" s="109">
        <f t="shared" si="333"/>
        <v>5</v>
      </c>
      <c r="L442" s="8">
        <f t="shared" si="319"/>
        <v>1.00206456</v>
      </c>
      <c r="M442" s="110">
        <f t="shared" si="332"/>
        <v>1.00959968</v>
      </c>
      <c r="N442" s="110">
        <f t="shared" si="327"/>
        <v>1.3824960561621848</v>
      </c>
      <c r="O442" s="103">
        <f t="shared" si="331"/>
        <v>1.3853503</v>
      </c>
      <c r="P442" s="103">
        <f t="shared" si="311"/>
        <v>944.37943682000002</v>
      </c>
      <c r="Q442" s="11">
        <f t="shared" si="326"/>
        <v>0</v>
      </c>
      <c r="R442" s="30">
        <f t="shared" si="320"/>
        <v>0</v>
      </c>
      <c r="S442" s="103">
        <f t="shared" si="312"/>
        <v>0</v>
      </c>
      <c r="T442" s="113">
        <f t="shared" si="321"/>
        <v>8.5000000000000006E-2</v>
      </c>
      <c r="U442" s="111">
        <f t="shared" si="328"/>
        <v>5</v>
      </c>
      <c r="V442" s="111">
        <v>252</v>
      </c>
      <c r="W442" s="110">
        <f t="shared" si="313"/>
        <v>1.0016199610000001</v>
      </c>
      <c r="X442" s="103">
        <f t="shared" si="314"/>
        <v>1.52985785</v>
      </c>
      <c r="Y442" s="103">
        <f t="shared" si="315"/>
        <v>0</v>
      </c>
      <c r="Z442" s="114" t="str">
        <f t="shared" si="324"/>
        <v>A+J=</v>
      </c>
      <c r="AA442" s="108">
        <f t="shared" si="325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16"/>
        <v>44465</v>
      </c>
      <c r="B443" s="103">
        <f t="shared" si="308"/>
        <v>945.90929467000001</v>
      </c>
      <c r="C443" s="103">
        <f t="shared" si="322"/>
        <v>681.68999337000002</v>
      </c>
      <c r="D443" s="104">
        <f t="shared" si="317"/>
        <v>5825.37</v>
      </c>
      <c r="E443" s="105">
        <f t="shared" si="329"/>
        <v>5876.05</v>
      </c>
      <c r="F443" s="106">
        <f t="shared" si="330"/>
        <v>44428</v>
      </c>
      <c r="G443" s="107">
        <f t="shared" si="309"/>
        <v>8.699876574363552E-3</v>
      </c>
      <c r="H443" s="108">
        <f t="shared" si="323"/>
        <v>44489</v>
      </c>
      <c r="I443" s="108">
        <f t="shared" si="310"/>
        <v>44489</v>
      </c>
      <c r="J443" s="109">
        <f t="shared" si="318"/>
        <v>21</v>
      </c>
      <c r="K443" s="109">
        <f t="shared" si="333"/>
        <v>5</v>
      </c>
      <c r="L443" s="8">
        <f t="shared" si="319"/>
        <v>1.00206456</v>
      </c>
      <c r="M443" s="110">
        <f t="shared" si="332"/>
        <v>1.00959968</v>
      </c>
      <c r="N443" s="110">
        <f t="shared" si="327"/>
        <v>1.3824960561621848</v>
      </c>
      <c r="O443" s="103">
        <f t="shared" si="331"/>
        <v>1.3853503</v>
      </c>
      <c r="P443" s="103">
        <f t="shared" si="311"/>
        <v>944.37943682000002</v>
      </c>
      <c r="Q443" s="11">
        <f t="shared" si="326"/>
        <v>0</v>
      </c>
      <c r="R443" s="30">
        <f t="shared" si="320"/>
        <v>0</v>
      </c>
      <c r="S443" s="103">
        <f t="shared" si="312"/>
        <v>0</v>
      </c>
      <c r="T443" s="113">
        <f t="shared" si="321"/>
        <v>8.5000000000000006E-2</v>
      </c>
      <c r="U443" s="111">
        <f t="shared" si="328"/>
        <v>5</v>
      </c>
      <c r="V443" s="111">
        <v>252</v>
      </c>
      <c r="W443" s="110">
        <f t="shared" si="313"/>
        <v>1.0016199610000001</v>
      </c>
      <c r="X443" s="103">
        <f t="shared" si="314"/>
        <v>1.52985785</v>
      </c>
      <c r="Y443" s="103">
        <f t="shared" si="315"/>
        <v>0</v>
      </c>
      <c r="Z443" s="114" t="str">
        <f t="shared" si="324"/>
        <v>A+J=</v>
      </c>
      <c r="AA443" s="108">
        <f t="shared" si="325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16"/>
        <v>44466</v>
      </c>
      <c r="B444" s="103">
        <f t="shared" si="308"/>
        <v>945.90929467000001</v>
      </c>
      <c r="C444" s="103">
        <f t="shared" si="322"/>
        <v>681.68999337000002</v>
      </c>
      <c r="D444" s="104">
        <f t="shared" si="317"/>
        <v>5825.37</v>
      </c>
      <c r="E444" s="105">
        <f t="shared" si="329"/>
        <v>5876.05</v>
      </c>
      <c r="F444" s="106">
        <f t="shared" si="330"/>
        <v>44428</v>
      </c>
      <c r="G444" s="107">
        <f t="shared" si="309"/>
        <v>8.699876574363552E-3</v>
      </c>
      <c r="H444" s="108">
        <f t="shared" si="323"/>
        <v>44489</v>
      </c>
      <c r="I444" s="108">
        <f t="shared" si="310"/>
        <v>44489</v>
      </c>
      <c r="J444" s="109">
        <f t="shared" si="318"/>
        <v>21</v>
      </c>
      <c r="K444" s="109">
        <f t="shared" si="333"/>
        <v>5</v>
      </c>
      <c r="L444" s="8">
        <f t="shared" si="319"/>
        <v>1.00206456</v>
      </c>
      <c r="M444" s="110">
        <f t="shared" si="332"/>
        <v>1.00959968</v>
      </c>
      <c r="N444" s="110">
        <f t="shared" si="327"/>
        <v>1.3824960561621848</v>
      </c>
      <c r="O444" s="103">
        <f t="shared" si="331"/>
        <v>1.3853503</v>
      </c>
      <c r="P444" s="103">
        <f t="shared" si="311"/>
        <v>944.37943682000002</v>
      </c>
      <c r="Q444" s="11">
        <f t="shared" si="326"/>
        <v>0</v>
      </c>
      <c r="R444" s="30">
        <f t="shared" si="320"/>
        <v>0</v>
      </c>
      <c r="S444" s="103">
        <f t="shared" si="312"/>
        <v>0</v>
      </c>
      <c r="T444" s="113">
        <f t="shared" si="321"/>
        <v>8.5000000000000006E-2</v>
      </c>
      <c r="U444" s="111">
        <f t="shared" si="328"/>
        <v>5</v>
      </c>
      <c r="V444" s="111">
        <v>252</v>
      </c>
      <c r="W444" s="110">
        <f t="shared" si="313"/>
        <v>1.0016199610000001</v>
      </c>
      <c r="X444" s="103">
        <f t="shared" si="314"/>
        <v>1.52985785</v>
      </c>
      <c r="Y444" s="103">
        <f t="shared" si="315"/>
        <v>0</v>
      </c>
      <c r="Z444" s="114" t="str">
        <f t="shared" si="324"/>
        <v>A+J=</v>
      </c>
      <c r="AA444" s="108">
        <f t="shared" si="325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16"/>
        <v>44467</v>
      </c>
      <c r="B445" s="103">
        <f t="shared" si="308"/>
        <v>946.60594780000008</v>
      </c>
      <c r="C445" s="103">
        <f t="shared" si="322"/>
        <v>681.68999337000002</v>
      </c>
      <c r="D445" s="104">
        <f t="shared" si="317"/>
        <v>5825.37</v>
      </c>
      <c r="E445" s="105">
        <f t="shared" si="329"/>
        <v>5876.05</v>
      </c>
      <c r="F445" s="106">
        <f t="shared" si="330"/>
        <v>44428</v>
      </c>
      <c r="G445" s="107">
        <f t="shared" si="309"/>
        <v>8.699876574363552E-3</v>
      </c>
      <c r="H445" s="108">
        <f t="shared" si="323"/>
        <v>44489</v>
      </c>
      <c r="I445" s="108">
        <f t="shared" si="310"/>
        <v>44489</v>
      </c>
      <c r="J445" s="109">
        <f t="shared" si="318"/>
        <v>21</v>
      </c>
      <c r="K445" s="109">
        <f t="shared" si="333"/>
        <v>6</v>
      </c>
      <c r="L445" s="8">
        <f t="shared" si="319"/>
        <v>1.00247799</v>
      </c>
      <c r="M445" s="110">
        <f t="shared" si="332"/>
        <v>1.00959968</v>
      </c>
      <c r="N445" s="110">
        <f t="shared" si="327"/>
        <v>1.3824960561621848</v>
      </c>
      <c r="O445" s="103">
        <f t="shared" si="331"/>
        <v>1.3859218600000001</v>
      </c>
      <c r="P445" s="103">
        <f t="shared" si="311"/>
        <v>944.76906355000006</v>
      </c>
      <c r="Q445" s="11">
        <f t="shared" si="326"/>
        <v>0</v>
      </c>
      <c r="R445" s="30">
        <f t="shared" si="320"/>
        <v>0</v>
      </c>
      <c r="S445" s="103">
        <f t="shared" si="312"/>
        <v>0</v>
      </c>
      <c r="T445" s="113">
        <f t="shared" si="321"/>
        <v>8.5000000000000006E-2</v>
      </c>
      <c r="U445" s="111">
        <f t="shared" si="328"/>
        <v>6</v>
      </c>
      <c r="V445" s="111">
        <v>252</v>
      </c>
      <c r="W445" s="110">
        <f t="shared" si="313"/>
        <v>1.0019442679999999</v>
      </c>
      <c r="X445" s="103">
        <f t="shared" si="314"/>
        <v>1.83688425</v>
      </c>
      <c r="Y445" s="103">
        <f t="shared" si="315"/>
        <v>0</v>
      </c>
      <c r="Z445" s="114" t="str">
        <f t="shared" si="324"/>
        <v>A+J=</v>
      </c>
      <c r="AA445" s="108">
        <f t="shared" si="325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16"/>
        <v>44468</v>
      </c>
      <c r="B446" s="103">
        <f t="shared" si="308"/>
        <v>947.30311003999998</v>
      </c>
      <c r="C446" s="103">
        <f t="shared" si="322"/>
        <v>681.68999337000002</v>
      </c>
      <c r="D446" s="104">
        <f t="shared" si="317"/>
        <v>5825.37</v>
      </c>
      <c r="E446" s="105">
        <f t="shared" si="329"/>
        <v>5876.05</v>
      </c>
      <c r="F446" s="106">
        <f t="shared" si="330"/>
        <v>44428</v>
      </c>
      <c r="G446" s="107">
        <f t="shared" si="309"/>
        <v>8.699876574363552E-3</v>
      </c>
      <c r="H446" s="108">
        <f t="shared" si="323"/>
        <v>44489</v>
      </c>
      <c r="I446" s="108">
        <f t="shared" si="310"/>
        <v>44489</v>
      </c>
      <c r="J446" s="109">
        <f t="shared" si="318"/>
        <v>21</v>
      </c>
      <c r="K446" s="109">
        <f t="shared" si="333"/>
        <v>7</v>
      </c>
      <c r="L446" s="8">
        <f t="shared" si="319"/>
        <v>1.00289158</v>
      </c>
      <c r="M446" s="110">
        <f t="shared" si="332"/>
        <v>1.00959968</v>
      </c>
      <c r="N446" s="110">
        <f t="shared" si="327"/>
        <v>1.3824960561621848</v>
      </c>
      <c r="O446" s="103">
        <f t="shared" si="331"/>
        <v>1.38649365</v>
      </c>
      <c r="P446" s="103">
        <f t="shared" si="311"/>
        <v>945.15884706999998</v>
      </c>
      <c r="Q446" s="11">
        <f t="shared" si="326"/>
        <v>0</v>
      </c>
      <c r="R446" s="30">
        <f t="shared" si="320"/>
        <v>0</v>
      </c>
      <c r="S446" s="103">
        <f t="shared" si="312"/>
        <v>0</v>
      </c>
      <c r="T446" s="113">
        <f t="shared" si="321"/>
        <v>8.5000000000000006E-2</v>
      </c>
      <c r="U446" s="111">
        <f t="shared" si="328"/>
        <v>7</v>
      </c>
      <c r="V446" s="111">
        <v>252</v>
      </c>
      <c r="W446" s="110">
        <f t="shared" si="313"/>
        <v>1.00226868</v>
      </c>
      <c r="X446" s="103">
        <f t="shared" si="314"/>
        <v>2.1442629700000002</v>
      </c>
      <c r="Y446" s="103">
        <f t="shared" si="315"/>
        <v>0</v>
      </c>
      <c r="Z446" s="114" t="str">
        <f t="shared" si="324"/>
        <v>A+J=</v>
      </c>
      <c r="AA446" s="108">
        <f t="shared" si="325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16"/>
        <v>44469</v>
      </c>
      <c r="B447" s="103">
        <f t="shared" si="308"/>
        <v>948.00078848999999</v>
      </c>
      <c r="C447" s="103">
        <f t="shared" si="322"/>
        <v>681.68999337000002</v>
      </c>
      <c r="D447" s="104">
        <f t="shared" si="317"/>
        <v>5825.37</v>
      </c>
      <c r="E447" s="105">
        <f t="shared" si="329"/>
        <v>5876.05</v>
      </c>
      <c r="F447" s="106">
        <f t="shared" si="330"/>
        <v>44428</v>
      </c>
      <c r="G447" s="107">
        <f t="shared" si="309"/>
        <v>8.699876574363552E-3</v>
      </c>
      <c r="H447" s="108">
        <f t="shared" si="323"/>
        <v>44489</v>
      </c>
      <c r="I447" s="108">
        <f t="shared" si="310"/>
        <v>44489</v>
      </c>
      <c r="J447" s="109">
        <f t="shared" si="318"/>
        <v>21</v>
      </c>
      <c r="K447" s="109">
        <f t="shared" si="333"/>
        <v>8</v>
      </c>
      <c r="L447" s="8">
        <f t="shared" si="319"/>
        <v>1.00330535</v>
      </c>
      <c r="M447" s="110">
        <f t="shared" si="332"/>
        <v>1.00959968</v>
      </c>
      <c r="N447" s="110">
        <f t="shared" si="327"/>
        <v>1.3824960561621848</v>
      </c>
      <c r="O447" s="103">
        <f t="shared" si="331"/>
        <v>1.3870656800000001</v>
      </c>
      <c r="P447" s="103">
        <f t="shared" si="311"/>
        <v>945.54879419999997</v>
      </c>
      <c r="Q447" s="11">
        <f t="shared" si="326"/>
        <v>0</v>
      </c>
      <c r="R447" s="30">
        <f t="shared" si="320"/>
        <v>0</v>
      </c>
      <c r="S447" s="103">
        <f t="shared" si="312"/>
        <v>0</v>
      </c>
      <c r="T447" s="113">
        <f t="shared" si="321"/>
        <v>8.5000000000000006E-2</v>
      </c>
      <c r="U447" s="111">
        <f t="shared" si="328"/>
        <v>8</v>
      </c>
      <c r="V447" s="111">
        <v>252</v>
      </c>
      <c r="W447" s="110">
        <f t="shared" si="313"/>
        <v>1.0025931969999999</v>
      </c>
      <c r="X447" s="103">
        <f t="shared" si="314"/>
        <v>2.45199429</v>
      </c>
      <c r="Y447" s="103">
        <f t="shared" si="315"/>
        <v>0</v>
      </c>
      <c r="Z447" s="114" t="str">
        <f t="shared" si="324"/>
        <v>A+J=</v>
      </c>
      <c r="AA447" s="108">
        <f t="shared" si="325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16"/>
        <v>44470</v>
      </c>
      <c r="B448" s="103">
        <f t="shared" si="308"/>
        <v>948.69898343</v>
      </c>
      <c r="C448" s="103">
        <f t="shared" si="322"/>
        <v>681.68999337000002</v>
      </c>
      <c r="D448" s="104">
        <f t="shared" si="317"/>
        <v>5825.37</v>
      </c>
      <c r="E448" s="105">
        <f t="shared" si="329"/>
        <v>5876.05</v>
      </c>
      <c r="F448" s="106">
        <f t="shared" si="330"/>
        <v>44428</v>
      </c>
      <c r="G448" s="107">
        <f t="shared" si="309"/>
        <v>8.699876574363552E-3</v>
      </c>
      <c r="H448" s="108">
        <f t="shared" si="323"/>
        <v>44489</v>
      </c>
      <c r="I448" s="108">
        <f t="shared" si="310"/>
        <v>44489</v>
      </c>
      <c r="J448" s="109">
        <f t="shared" si="318"/>
        <v>21</v>
      </c>
      <c r="K448" s="109">
        <f t="shared" si="333"/>
        <v>9</v>
      </c>
      <c r="L448" s="8">
        <f t="shared" si="319"/>
        <v>1.00371929</v>
      </c>
      <c r="M448" s="110">
        <f t="shared" si="332"/>
        <v>1.00959968</v>
      </c>
      <c r="N448" s="110">
        <f t="shared" si="327"/>
        <v>1.3824960561621848</v>
      </c>
      <c r="O448" s="103">
        <f t="shared" si="331"/>
        <v>1.38763795</v>
      </c>
      <c r="P448" s="103">
        <f t="shared" si="311"/>
        <v>945.93890493000004</v>
      </c>
      <c r="Q448" s="11">
        <f t="shared" si="326"/>
        <v>0</v>
      </c>
      <c r="R448" s="30">
        <f t="shared" si="320"/>
        <v>0</v>
      </c>
      <c r="S448" s="103">
        <f t="shared" si="312"/>
        <v>0</v>
      </c>
      <c r="T448" s="113">
        <f t="shared" si="321"/>
        <v>8.5000000000000006E-2</v>
      </c>
      <c r="U448" s="111">
        <f t="shared" si="328"/>
        <v>9</v>
      </c>
      <c r="V448" s="111">
        <v>252</v>
      </c>
      <c r="W448" s="110">
        <f t="shared" si="313"/>
        <v>1.0029178190000001</v>
      </c>
      <c r="X448" s="103">
        <f t="shared" si="314"/>
        <v>2.7600785000000001</v>
      </c>
      <c r="Y448" s="103">
        <f t="shared" si="315"/>
        <v>0</v>
      </c>
      <c r="Z448" s="114" t="str">
        <f t="shared" si="324"/>
        <v>A+J=</v>
      </c>
      <c r="AA448" s="108">
        <f t="shared" si="325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16"/>
        <v>44471</v>
      </c>
      <c r="B449" s="103">
        <f t="shared" si="308"/>
        <v>949.39769611000008</v>
      </c>
      <c r="C449" s="103">
        <f t="shared" si="322"/>
        <v>681.68999337000002</v>
      </c>
      <c r="D449" s="104">
        <f t="shared" si="317"/>
        <v>5825.37</v>
      </c>
      <c r="E449" s="105">
        <f t="shared" si="329"/>
        <v>5876.05</v>
      </c>
      <c r="F449" s="106">
        <f t="shared" si="330"/>
        <v>44428</v>
      </c>
      <c r="G449" s="107">
        <f t="shared" si="309"/>
        <v>8.699876574363552E-3</v>
      </c>
      <c r="H449" s="108">
        <f t="shared" si="323"/>
        <v>44489</v>
      </c>
      <c r="I449" s="108">
        <f t="shared" si="310"/>
        <v>44489</v>
      </c>
      <c r="J449" s="109">
        <f t="shared" si="318"/>
        <v>21</v>
      </c>
      <c r="K449" s="109">
        <f t="shared" si="333"/>
        <v>10</v>
      </c>
      <c r="L449" s="8">
        <f t="shared" si="319"/>
        <v>1.0041334</v>
      </c>
      <c r="M449" s="110">
        <f t="shared" si="332"/>
        <v>1.00959968</v>
      </c>
      <c r="N449" s="110">
        <f t="shared" si="327"/>
        <v>1.3824960561621848</v>
      </c>
      <c r="O449" s="103">
        <f t="shared" si="331"/>
        <v>1.38821046</v>
      </c>
      <c r="P449" s="103">
        <f t="shared" si="311"/>
        <v>946.32917927000005</v>
      </c>
      <c r="Q449" s="11">
        <f t="shared" si="326"/>
        <v>0</v>
      </c>
      <c r="R449" s="30">
        <f t="shared" si="320"/>
        <v>0</v>
      </c>
      <c r="S449" s="103">
        <f t="shared" si="312"/>
        <v>0</v>
      </c>
      <c r="T449" s="113">
        <f t="shared" si="321"/>
        <v>8.5000000000000006E-2</v>
      </c>
      <c r="U449" s="111">
        <f t="shared" si="328"/>
        <v>10</v>
      </c>
      <c r="V449" s="111">
        <v>252</v>
      </c>
      <c r="W449" s="110">
        <f t="shared" si="313"/>
        <v>1.0032425469999999</v>
      </c>
      <c r="X449" s="103">
        <f t="shared" si="314"/>
        <v>3.06851684</v>
      </c>
      <c r="Y449" s="103">
        <f t="shared" si="315"/>
        <v>0</v>
      </c>
      <c r="Z449" s="114" t="str">
        <f t="shared" si="324"/>
        <v>A+J=</v>
      </c>
      <c r="AA449" s="108">
        <f t="shared" si="325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16"/>
        <v>44472</v>
      </c>
      <c r="B450" s="103">
        <f t="shared" si="308"/>
        <v>949.39769611000008</v>
      </c>
      <c r="C450" s="103">
        <f t="shared" si="322"/>
        <v>681.68999337000002</v>
      </c>
      <c r="D450" s="104">
        <f t="shared" si="317"/>
        <v>5825.37</v>
      </c>
      <c r="E450" s="105">
        <f t="shared" si="329"/>
        <v>5876.05</v>
      </c>
      <c r="F450" s="106">
        <f t="shared" si="330"/>
        <v>44428</v>
      </c>
      <c r="G450" s="107">
        <f t="shared" si="309"/>
        <v>8.699876574363552E-3</v>
      </c>
      <c r="H450" s="108">
        <f t="shared" si="323"/>
        <v>44489</v>
      </c>
      <c r="I450" s="108">
        <f t="shared" si="310"/>
        <v>44489</v>
      </c>
      <c r="J450" s="109">
        <f t="shared" si="318"/>
        <v>21</v>
      </c>
      <c r="K450" s="109">
        <f t="shared" si="333"/>
        <v>10</v>
      </c>
      <c r="L450" s="8">
        <f t="shared" si="319"/>
        <v>1.0041334</v>
      </c>
      <c r="M450" s="110">
        <f t="shared" si="332"/>
        <v>1.00959968</v>
      </c>
      <c r="N450" s="110">
        <f t="shared" si="327"/>
        <v>1.3824960561621848</v>
      </c>
      <c r="O450" s="103">
        <f t="shared" si="331"/>
        <v>1.38821046</v>
      </c>
      <c r="P450" s="103">
        <f t="shared" si="311"/>
        <v>946.32917927000005</v>
      </c>
      <c r="Q450" s="11">
        <f t="shared" si="326"/>
        <v>0</v>
      </c>
      <c r="R450" s="30">
        <f t="shared" si="320"/>
        <v>0</v>
      </c>
      <c r="S450" s="103">
        <f t="shared" si="312"/>
        <v>0</v>
      </c>
      <c r="T450" s="113">
        <f t="shared" si="321"/>
        <v>8.5000000000000006E-2</v>
      </c>
      <c r="U450" s="111">
        <f t="shared" si="328"/>
        <v>10</v>
      </c>
      <c r="V450" s="111">
        <v>252</v>
      </c>
      <c r="W450" s="110">
        <f t="shared" si="313"/>
        <v>1.0032425469999999</v>
      </c>
      <c r="X450" s="103">
        <f t="shared" si="314"/>
        <v>3.06851684</v>
      </c>
      <c r="Y450" s="103">
        <f t="shared" si="315"/>
        <v>0</v>
      </c>
      <c r="Z450" s="114" t="str">
        <f t="shared" si="324"/>
        <v>A+J=</v>
      </c>
      <c r="AA450" s="108">
        <f t="shared" si="325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16"/>
        <v>44473</v>
      </c>
      <c r="B451" s="103">
        <f t="shared" si="308"/>
        <v>949.39769611000008</v>
      </c>
      <c r="C451" s="103">
        <f t="shared" si="322"/>
        <v>681.68999337000002</v>
      </c>
      <c r="D451" s="104">
        <f t="shared" si="317"/>
        <v>5825.37</v>
      </c>
      <c r="E451" s="105">
        <f t="shared" si="329"/>
        <v>5876.05</v>
      </c>
      <c r="F451" s="106">
        <f t="shared" si="330"/>
        <v>44428</v>
      </c>
      <c r="G451" s="107">
        <f t="shared" si="309"/>
        <v>8.699876574363552E-3</v>
      </c>
      <c r="H451" s="108">
        <f t="shared" si="323"/>
        <v>44489</v>
      </c>
      <c r="I451" s="108">
        <f t="shared" si="310"/>
        <v>44489</v>
      </c>
      <c r="J451" s="109">
        <f t="shared" si="318"/>
        <v>21</v>
      </c>
      <c r="K451" s="109">
        <f t="shared" si="333"/>
        <v>10</v>
      </c>
      <c r="L451" s="8">
        <f t="shared" si="319"/>
        <v>1.0041334</v>
      </c>
      <c r="M451" s="110">
        <f t="shared" si="332"/>
        <v>1.00959968</v>
      </c>
      <c r="N451" s="110">
        <f t="shared" si="327"/>
        <v>1.3824960561621848</v>
      </c>
      <c r="O451" s="103">
        <f t="shared" si="331"/>
        <v>1.38821046</v>
      </c>
      <c r="P451" s="103">
        <f t="shared" si="311"/>
        <v>946.32917927000005</v>
      </c>
      <c r="Q451" s="11">
        <f t="shared" si="326"/>
        <v>0</v>
      </c>
      <c r="R451" s="30">
        <f t="shared" si="320"/>
        <v>0</v>
      </c>
      <c r="S451" s="103">
        <f t="shared" si="312"/>
        <v>0</v>
      </c>
      <c r="T451" s="113">
        <f t="shared" si="321"/>
        <v>8.5000000000000006E-2</v>
      </c>
      <c r="U451" s="111">
        <f t="shared" si="328"/>
        <v>10</v>
      </c>
      <c r="V451" s="111">
        <v>252</v>
      </c>
      <c r="W451" s="110">
        <f t="shared" si="313"/>
        <v>1.0032425469999999</v>
      </c>
      <c r="X451" s="103">
        <f t="shared" si="314"/>
        <v>3.06851684</v>
      </c>
      <c r="Y451" s="103">
        <f t="shared" si="315"/>
        <v>0</v>
      </c>
      <c r="Z451" s="114" t="str">
        <f t="shared" si="324"/>
        <v>A+J=</v>
      </c>
      <c r="AA451" s="108">
        <f t="shared" si="325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16"/>
        <v>44474</v>
      </c>
      <c r="B452" s="103">
        <f t="shared" si="308"/>
        <v>950.09691121000003</v>
      </c>
      <c r="C452" s="103">
        <f t="shared" si="322"/>
        <v>681.68999337000002</v>
      </c>
      <c r="D452" s="104">
        <f t="shared" si="317"/>
        <v>5825.37</v>
      </c>
      <c r="E452" s="105">
        <f t="shared" si="329"/>
        <v>5876.05</v>
      </c>
      <c r="F452" s="106">
        <f t="shared" si="330"/>
        <v>44428</v>
      </c>
      <c r="G452" s="107">
        <f t="shared" si="309"/>
        <v>8.699876574363552E-3</v>
      </c>
      <c r="H452" s="108">
        <f t="shared" si="323"/>
        <v>44489</v>
      </c>
      <c r="I452" s="108">
        <f t="shared" si="310"/>
        <v>44489</v>
      </c>
      <c r="J452" s="109">
        <f t="shared" si="318"/>
        <v>21</v>
      </c>
      <c r="K452" s="109">
        <f t="shared" si="333"/>
        <v>11</v>
      </c>
      <c r="L452" s="8">
        <f t="shared" si="319"/>
        <v>1.00454767</v>
      </c>
      <c r="M452" s="110">
        <f t="shared" si="332"/>
        <v>1.00959968</v>
      </c>
      <c r="N452" s="110">
        <f t="shared" si="327"/>
        <v>1.3824960561621848</v>
      </c>
      <c r="O452" s="103">
        <f t="shared" si="331"/>
        <v>1.3887831900000001</v>
      </c>
      <c r="P452" s="103">
        <f t="shared" si="311"/>
        <v>946.71960358000001</v>
      </c>
      <c r="Q452" s="11">
        <f t="shared" si="326"/>
        <v>0</v>
      </c>
      <c r="R452" s="30">
        <f t="shared" si="320"/>
        <v>0</v>
      </c>
      <c r="S452" s="103">
        <f t="shared" si="312"/>
        <v>0</v>
      </c>
      <c r="T452" s="113">
        <f t="shared" si="321"/>
        <v>8.5000000000000006E-2</v>
      </c>
      <c r="U452" s="111">
        <f t="shared" si="328"/>
        <v>11</v>
      </c>
      <c r="V452" s="111">
        <v>252</v>
      </c>
      <c r="W452" s="110">
        <f t="shared" si="313"/>
        <v>1.0035673789999999</v>
      </c>
      <c r="X452" s="103">
        <f t="shared" si="314"/>
        <v>3.3773076299999998</v>
      </c>
      <c r="Y452" s="103">
        <f t="shared" si="315"/>
        <v>0</v>
      </c>
      <c r="Z452" s="114" t="str">
        <f t="shared" si="324"/>
        <v>A+J=</v>
      </c>
      <c r="AA452" s="108">
        <f t="shared" si="325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16"/>
        <v>44475</v>
      </c>
      <c r="B453" s="103">
        <f t="shared" si="308"/>
        <v>950.79664458000002</v>
      </c>
      <c r="C453" s="103">
        <f t="shared" si="322"/>
        <v>681.68999337000002</v>
      </c>
      <c r="D453" s="104">
        <f t="shared" si="317"/>
        <v>5825.37</v>
      </c>
      <c r="E453" s="105">
        <f t="shared" si="329"/>
        <v>5876.05</v>
      </c>
      <c r="F453" s="106">
        <f t="shared" si="330"/>
        <v>44428</v>
      </c>
      <c r="G453" s="107">
        <f t="shared" si="309"/>
        <v>8.699876574363552E-3</v>
      </c>
      <c r="H453" s="108">
        <f t="shared" si="323"/>
        <v>44489</v>
      </c>
      <c r="I453" s="108">
        <f t="shared" si="310"/>
        <v>44489</v>
      </c>
      <c r="J453" s="109">
        <f t="shared" si="318"/>
        <v>21</v>
      </c>
      <c r="K453" s="109">
        <f t="shared" si="333"/>
        <v>12</v>
      </c>
      <c r="L453" s="8">
        <f t="shared" si="319"/>
        <v>1.0049621200000001</v>
      </c>
      <c r="M453" s="110">
        <f t="shared" si="332"/>
        <v>1.00959968</v>
      </c>
      <c r="N453" s="110">
        <f t="shared" si="327"/>
        <v>1.3824960561621848</v>
      </c>
      <c r="O453" s="103">
        <f t="shared" si="331"/>
        <v>1.38935616</v>
      </c>
      <c r="P453" s="103">
        <f t="shared" si="311"/>
        <v>947.11019149000003</v>
      </c>
      <c r="Q453" s="11">
        <f t="shared" si="326"/>
        <v>0</v>
      </c>
      <c r="R453" s="30">
        <f t="shared" si="320"/>
        <v>0</v>
      </c>
      <c r="S453" s="103">
        <f t="shared" si="312"/>
        <v>0</v>
      </c>
      <c r="T453" s="113">
        <f t="shared" si="321"/>
        <v>8.5000000000000006E-2</v>
      </c>
      <c r="U453" s="111">
        <f t="shared" si="328"/>
        <v>12</v>
      </c>
      <c r="V453" s="111">
        <v>252</v>
      </c>
      <c r="W453" s="110">
        <f t="shared" si="313"/>
        <v>1.003892317</v>
      </c>
      <c r="X453" s="103">
        <f t="shared" si="314"/>
        <v>3.6864530900000001</v>
      </c>
      <c r="Y453" s="103">
        <f t="shared" si="315"/>
        <v>0</v>
      </c>
      <c r="Z453" s="114" t="str">
        <f t="shared" si="324"/>
        <v>A+J=</v>
      </c>
      <c r="AA453" s="108">
        <f t="shared" si="325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16"/>
        <v>44476</v>
      </c>
      <c r="B454" s="103">
        <f t="shared" si="308"/>
        <v>951.49689464000005</v>
      </c>
      <c r="C454" s="103">
        <f t="shared" si="322"/>
        <v>681.68999337000002</v>
      </c>
      <c r="D454" s="104">
        <f t="shared" si="317"/>
        <v>5825.37</v>
      </c>
      <c r="E454" s="105">
        <f t="shared" si="329"/>
        <v>5876.05</v>
      </c>
      <c r="F454" s="106">
        <f t="shared" si="330"/>
        <v>44428</v>
      </c>
      <c r="G454" s="107">
        <f t="shared" si="309"/>
        <v>8.699876574363552E-3</v>
      </c>
      <c r="H454" s="108">
        <f t="shared" si="323"/>
        <v>44489</v>
      </c>
      <c r="I454" s="108">
        <f t="shared" si="310"/>
        <v>44489</v>
      </c>
      <c r="J454" s="109">
        <f t="shared" si="318"/>
        <v>21</v>
      </c>
      <c r="K454" s="109">
        <f t="shared" si="333"/>
        <v>13</v>
      </c>
      <c r="L454" s="8">
        <f t="shared" si="319"/>
        <v>1.00537674</v>
      </c>
      <c r="M454" s="110">
        <f t="shared" si="332"/>
        <v>1.00959968</v>
      </c>
      <c r="N454" s="110">
        <f t="shared" si="327"/>
        <v>1.3824960561621848</v>
      </c>
      <c r="O454" s="103">
        <f t="shared" si="331"/>
        <v>1.3899293699999999</v>
      </c>
      <c r="P454" s="103">
        <f t="shared" si="311"/>
        <v>947.50094302000002</v>
      </c>
      <c r="Q454" s="11">
        <f t="shared" si="326"/>
        <v>0</v>
      </c>
      <c r="R454" s="30">
        <f t="shared" si="320"/>
        <v>0</v>
      </c>
      <c r="S454" s="103">
        <f t="shared" si="312"/>
        <v>0</v>
      </c>
      <c r="T454" s="113">
        <f t="shared" si="321"/>
        <v>8.5000000000000006E-2</v>
      </c>
      <c r="U454" s="111">
        <f t="shared" si="328"/>
        <v>13</v>
      </c>
      <c r="V454" s="111">
        <v>252</v>
      </c>
      <c r="W454" s="110">
        <f t="shared" si="313"/>
        <v>1.0042173590000001</v>
      </c>
      <c r="X454" s="103">
        <f t="shared" si="314"/>
        <v>3.99595162</v>
      </c>
      <c r="Y454" s="103">
        <f t="shared" si="315"/>
        <v>0</v>
      </c>
      <c r="Z454" s="114" t="str">
        <f t="shared" si="324"/>
        <v>A+J=</v>
      </c>
      <c r="AA454" s="108">
        <f t="shared" si="325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16"/>
        <v>44477</v>
      </c>
      <c r="B455" s="103">
        <f t="shared" si="308"/>
        <v>952.19767133000005</v>
      </c>
      <c r="C455" s="103">
        <f t="shared" si="322"/>
        <v>681.68999337000002</v>
      </c>
      <c r="D455" s="104">
        <f t="shared" si="317"/>
        <v>5825.37</v>
      </c>
      <c r="E455" s="105">
        <f t="shared" si="329"/>
        <v>5876.05</v>
      </c>
      <c r="F455" s="106">
        <f t="shared" si="330"/>
        <v>44428</v>
      </c>
      <c r="G455" s="107">
        <f t="shared" si="309"/>
        <v>8.699876574363552E-3</v>
      </c>
      <c r="H455" s="108">
        <f t="shared" si="323"/>
        <v>44489</v>
      </c>
      <c r="I455" s="108">
        <f t="shared" si="310"/>
        <v>44489</v>
      </c>
      <c r="J455" s="109">
        <f t="shared" si="318"/>
        <v>21</v>
      </c>
      <c r="K455" s="109">
        <f t="shared" si="333"/>
        <v>14</v>
      </c>
      <c r="L455" s="8">
        <f t="shared" si="319"/>
        <v>1.0057915399999999</v>
      </c>
      <c r="M455" s="110">
        <f t="shared" si="332"/>
        <v>1.00959968</v>
      </c>
      <c r="N455" s="110">
        <f t="shared" si="327"/>
        <v>1.3824960561621848</v>
      </c>
      <c r="O455" s="103">
        <f t="shared" si="331"/>
        <v>1.39050283</v>
      </c>
      <c r="P455" s="103">
        <f t="shared" si="311"/>
        <v>947.89186496000002</v>
      </c>
      <c r="Q455" s="11">
        <f t="shared" si="326"/>
        <v>0</v>
      </c>
      <c r="R455" s="30">
        <f t="shared" si="320"/>
        <v>0</v>
      </c>
      <c r="S455" s="103">
        <f t="shared" si="312"/>
        <v>0</v>
      </c>
      <c r="T455" s="113">
        <f t="shared" si="321"/>
        <v>8.5000000000000006E-2</v>
      </c>
      <c r="U455" s="111">
        <f t="shared" si="328"/>
        <v>14</v>
      </c>
      <c r="V455" s="111">
        <v>252</v>
      </c>
      <c r="W455" s="110">
        <f t="shared" si="313"/>
        <v>1.0045425079999999</v>
      </c>
      <c r="X455" s="103">
        <f t="shared" si="314"/>
        <v>4.30580637</v>
      </c>
      <c r="Y455" s="103">
        <f t="shared" si="315"/>
        <v>0</v>
      </c>
      <c r="Z455" s="114" t="str">
        <f t="shared" si="324"/>
        <v>A+J=</v>
      </c>
      <c r="AA455" s="108">
        <f t="shared" si="325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16"/>
        <v>44478</v>
      </c>
      <c r="B456" s="103">
        <f t="shared" si="308"/>
        <v>952.89895156</v>
      </c>
      <c r="C456" s="103">
        <f t="shared" si="322"/>
        <v>681.68999337000002</v>
      </c>
      <c r="D456" s="104">
        <f t="shared" si="317"/>
        <v>5825.37</v>
      </c>
      <c r="E456" s="105">
        <f t="shared" si="329"/>
        <v>5876.05</v>
      </c>
      <c r="F456" s="106">
        <f t="shared" si="330"/>
        <v>44428</v>
      </c>
      <c r="G456" s="107">
        <f t="shared" si="309"/>
        <v>8.699876574363552E-3</v>
      </c>
      <c r="H456" s="108">
        <f t="shared" si="323"/>
        <v>44489</v>
      </c>
      <c r="I456" s="108">
        <f t="shared" si="310"/>
        <v>44489</v>
      </c>
      <c r="J456" s="109">
        <f t="shared" si="318"/>
        <v>21</v>
      </c>
      <c r="K456" s="109">
        <f t="shared" si="333"/>
        <v>15</v>
      </c>
      <c r="L456" s="8">
        <f t="shared" si="319"/>
        <v>1.0062065</v>
      </c>
      <c r="M456" s="110">
        <f t="shared" si="332"/>
        <v>1.00959968</v>
      </c>
      <c r="N456" s="110">
        <f t="shared" si="327"/>
        <v>1.3824960561621848</v>
      </c>
      <c r="O456" s="103">
        <f t="shared" si="331"/>
        <v>1.39107651</v>
      </c>
      <c r="P456" s="103">
        <f t="shared" si="311"/>
        <v>948.28293686999996</v>
      </c>
      <c r="Q456" s="11">
        <f t="shared" si="326"/>
        <v>0</v>
      </c>
      <c r="R456" s="30">
        <f t="shared" si="320"/>
        <v>0</v>
      </c>
      <c r="S456" s="103">
        <f t="shared" si="312"/>
        <v>0</v>
      </c>
      <c r="T456" s="113">
        <f t="shared" si="321"/>
        <v>8.5000000000000006E-2</v>
      </c>
      <c r="U456" s="111">
        <f t="shared" si="328"/>
        <v>15</v>
      </c>
      <c r="V456" s="111">
        <v>252</v>
      </c>
      <c r="W456" s="110">
        <f t="shared" si="313"/>
        <v>1.0048677610000001</v>
      </c>
      <c r="X456" s="103">
        <f t="shared" si="314"/>
        <v>4.6160146900000001</v>
      </c>
      <c r="Y456" s="103">
        <f t="shared" si="315"/>
        <v>0</v>
      </c>
      <c r="Z456" s="114" t="str">
        <f t="shared" si="324"/>
        <v>A+J=</v>
      </c>
      <c r="AA456" s="108">
        <f t="shared" si="325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16"/>
        <v>44479</v>
      </c>
      <c r="B457" s="103">
        <f t="shared" si="308"/>
        <v>952.89895156</v>
      </c>
      <c r="C457" s="103">
        <f t="shared" si="322"/>
        <v>681.68999337000002</v>
      </c>
      <c r="D457" s="104">
        <f t="shared" si="317"/>
        <v>5825.37</v>
      </c>
      <c r="E457" s="105">
        <f t="shared" si="329"/>
        <v>5876.05</v>
      </c>
      <c r="F457" s="106">
        <f t="shared" si="330"/>
        <v>44428</v>
      </c>
      <c r="G457" s="107">
        <f t="shared" si="309"/>
        <v>8.699876574363552E-3</v>
      </c>
      <c r="H457" s="108">
        <f t="shared" si="323"/>
        <v>44489</v>
      </c>
      <c r="I457" s="108">
        <f t="shared" si="310"/>
        <v>44489</v>
      </c>
      <c r="J457" s="109">
        <f t="shared" si="318"/>
        <v>21</v>
      </c>
      <c r="K457" s="109">
        <f t="shared" si="333"/>
        <v>15</v>
      </c>
      <c r="L457" s="8">
        <f t="shared" si="319"/>
        <v>1.0062065</v>
      </c>
      <c r="M457" s="110">
        <f t="shared" si="332"/>
        <v>1.00959968</v>
      </c>
      <c r="N457" s="110">
        <f t="shared" si="327"/>
        <v>1.3824960561621848</v>
      </c>
      <c r="O457" s="103">
        <f t="shared" si="331"/>
        <v>1.39107651</v>
      </c>
      <c r="P457" s="103">
        <f t="shared" si="311"/>
        <v>948.28293686999996</v>
      </c>
      <c r="Q457" s="11">
        <f t="shared" si="326"/>
        <v>0</v>
      </c>
      <c r="R457" s="30">
        <f t="shared" si="320"/>
        <v>0</v>
      </c>
      <c r="S457" s="103">
        <f t="shared" si="312"/>
        <v>0</v>
      </c>
      <c r="T457" s="113">
        <f t="shared" si="321"/>
        <v>8.5000000000000006E-2</v>
      </c>
      <c r="U457" s="111">
        <f t="shared" si="328"/>
        <v>15</v>
      </c>
      <c r="V457" s="111">
        <v>252</v>
      </c>
      <c r="W457" s="110">
        <f t="shared" si="313"/>
        <v>1.0048677610000001</v>
      </c>
      <c r="X457" s="103">
        <f t="shared" si="314"/>
        <v>4.6160146900000001</v>
      </c>
      <c r="Y457" s="103">
        <f t="shared" si="315"/>
        <v>0</v>
      </c>
      <c r="Z457" s="114" t="str">
        <f t="shared" si="324"/>
        <v>A+J=</v>
      </c>
      <c r="AA457" s="108">
        <f t="shared" si="325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16"/>
        <v>44480</v>
      </c>
      <c r="B458" s="103">
        <f t="shared" ref="B458:B521" si="334">(P458+X458)</f>
        <v>952.89895156</v>
      </c>
      <c r="C458" s="103">
        <f t="shared" si="322"/>
        <v>681.68999337000002</v>
      </c>
      <c r="D458" s="104">
        <f t="shared" si="317"/>
        <v>5825.37</v>
      </c>
      <c r="E458" s="105">
        <f t="shared" si="329"/>
        <v>5876.05</v>
      </c>
      <c r="F458" s="106">
        <f t="shared" si="330"/>
        <v>44428</v>
      </c>
      <c r="G458" s="107">
        <f t="shared" ref="G458:G521" si="335">(E458/D458)-1</f>
        <v>8.699876574363552E-3</v>
      </c>
      <c r="H458" s="108">
        <f t="shared" si="323"/>
        <v>44489</v>
      </c>
      <c r="I458" s="108">
        <f t="shared" ref="I458:I521" si="336">IF(A458&gt;I457,H458,I457)</f>
        <v>44489</v>
      </c>
      <c r="J458" s="109">
        <f t="shared" si="318"/>
        <v>21</v>
      </c>
      <c r="K458" s="109">
        <f t="shared" si="333"/>
        <v>15</v>
      </c>
      <c r="L458" s="8">
        <f t="shared" si="319"/>
        <v>1.0062065</v>
      </c>
      <c r="M458" s="110">
        <f t="shared" si="332"/>
        <v>1.00959968</v>
      </c>
      <c r="N458" s="110">
        <f t="shared" si="327"/>
        <v>1.3824960561621848</v>
      </c>
      <c r="O458" s="103">
        <f t="shared" si="331"/>
        <v>1.39107651</v>
      </c>
      <c r="P458" s="103">
        <f t="shared" ref="P458:P521" si="337">TRUNC(C458*O458,8)</f>
        <v>948.28293686999996</v>
      </c>
      <c r="Q458" s="11">
        <f t="shared" si="326"/>
        <v>0</v>
      </c>
      <c r="R458" s="30">
        <f t="shared" si="320"/>
        <v>0</v>
      </c>
      <c r="S458" s="103">
        <f t="shared" ref="S458:S521" si="338">IF(R458&gt;0,TRUNC(R458*P458,8),0)</f>
        <v>0</v>
      </c>
      <c r="T458" s="113">
        <f t="shared" si="321"/>
        <v>8.5000000000000006E-2</v>
      </c>
      <c r="U458" s="111">
        <f t="shared" si="328"/>
        <v>15</v>
      </c>
      <c r="V458" s="111">
        <v>252</v>
      </c>
      <c r="W458" s="110">
        <f t="shared" ref="W458:W521" si="339">ROUND((1+T458)^TRUNC((U458/V458),9),9)</f>
        <v>1.0048677610000001</v>
      </c>
      <c r="X458" s="103">
        <f t="shared" ref="X458:X521" si="340">TRUNC((P458*(W458-1)),8)</f>
        <v>4.6160146900000001</v>
      </c>
      <c r="Y458" s="103">
        <f t="shared" ref="Y458:Y521" si="341">IF(Q458&gt;0,S458+X458,0)</f>
        <v>0</v>
      </c>
      <c r="Z458" s="114" t="str">
        <f t="shared" si="324"/>
        <v>A+J=</v>
      </c>
      <c r="AA458" s="108">
        <f t="shared" si="325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2">(A458+1)</f>
        <v>44481</v>
      </c>
      <c r="B459" s="103">
        <f t="shared" si="334"/>
        <v>953.60075025999993</v>
      </c>
      <c r="C459" s="103">
        <f t="shared" si="322"/>
        <v>681.68999337000002</v>
      </c>
      <c r="D459" s="104">
        <f t="shared" ref="D459:D522" si="343">IF(E459=E458,D458,E458)</f>
        <v>5825.37</v>
      </c>
      <c r="E459" s="105">
        <f t="shared" si="329"/>
        <v>5876.05</v>
      </c>
      <c r="F459" s="106">
        <f t="shared" si="330"/>
        <v>44428</v>
      </c>
      <c r="G459" s="107">
        <f t="shared" si="335"/>
        <v>8.699876574363552E-3</v>
      </c>
      <c r="H459" s="108">
        <f t="shared" si="323"/>
        <v>44489</v>
      </c>
      <c r="I459" s="108">
        <f t="shared" si="336"/>
        <v>44489</v>
      </c>
      <c r="J459" s="109">
        <f t="shared" ref="J459:J522" si="344">IF(I459=I458,J458,NETWORKDAYS(I458,I459,$AD$171:$AD$502)-1)</f>
        <v>21</v>
      </c>
      <c r="K459" s="109">
        <f t="shared" si="333"/>
        <v>16</v>
      </c>
      <c r="L459" s="8">
        <f t="shared" ref="L459:L522" si="345">IF(E459&lt;D459,1,TRUNC((E459/D459)^TRUNC((K459/J459),9),8))</f>
        <v>1.0066216299999999</v>
      </c>
      <c r="M459" s="110">
        <f t="shared" si="332"/>
        <v>1.00959968</v>
      </c>
      <c r="N459" s="110">
        <f t="shared" si="327"/>
        <v>1.3824960561621848</v>
      </c>
      <c r="O459" s="103">
        <f t="shared" si="331"/>
        <v>1.3916504300000001</v>
      </c>
      <c r="P459" s="103">
        <f t="shared" si="337"/>
        <v>948.67417239999997</v>
      </c>
      <c r="Q459" s="11">
        <f t="shared" si="326"/>
        <v>0</v>
      </c>
      <c r="R459" s="30">
        <f t="shared" ref="R459:R522" si="346">IF(Q459&gt;0,VLOOKUP($A459,$AD$10:$AI$165,6),0)</f>
        <v>0</v>
      </c>
      <c r="S459" s="103">
        <f t="shared" si="338"/>
        <v>0</v>
      </c>
      <c r="T459" s="113">
        <f t="shared" ref="T459:T522" si="347">(T458)</f>
        <v>8.5000000000000006E-2</v>
      </c>
      <c r="U459" s="111">
        <f t="shared" si="328"/>
        <v>16</v>
      </c>
      <c r="V459" s="111">
        <v>252</v>
      </c>
      <c r="W459" s="110">
        <f t="shared" si="339"/>
        <v>1.0051931190000001</v>
      </c>
      <c r="X459" s="103">
        <f t="shared" si="340"/>
        <v>4.9265778600000001</v>
      </c>
      <c r="Y459" s="103">
        <f t="shared" si="341"/>
        <v>0</v>
      </c>
      <c r="Z459" s="114" t="str">
        <f t="shared" si="324"/>
        <v>A+J=</v>
      </c>
      <c r="AA459" s="108">
        <f t="shared" si="325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2"/>
        <v>44482</v>
      </c>
      <c r="B460" s="103">
        <f t="shared" si="334"/>
        <v>953.60075025999993</v>
      </c>
      <c r="C460" s="103">
        <f t="shared" ref="C460:C523" si="348">TRUNC(IF(Q459&gt;0,VLOOKUP(A459,$AD$12:$AE$165,2),C459),8)</f>
        <v>681.68999337000002</v>
      </c>
      <c r="D460" s="104">
        <f t="shared" si="343"/>
        <v>5825.37</v>
      </c>
      <c r="E460" s="105">
        <f t="shared" si="329"/>
        <v>5876.05</v>
      </c>
      <c r="F460" s="106">
        <f t="shared" si="330"/>
        <v>44428</v>
      </c>
      <c r="G460" s="107">
        <f t="shared" si="335"/>
        <v>8.699876574363552E-3</v>
      </c>
      <c r="H460" s="108">
        <f t="shared" ref="H460:H523" si="349">IF(DAY(A460)=H$9,VLOOKUP(A460,AH$118:AN$450,4),H459)</f>
        <v>44489</v>
      </c>
      <c r="I460" s="108">
        <f t="shared" si="336"/>
        <v>44489</v>
      </c>
      <c r="J460" s="109">
        <f t="shared" si="344"/>
        <v>21</v>
      </c>
      <c r="K460" s="109">
        <f t="shared" si="333"/>
        <v>16</v>
      </c>
      <c r="L460" s="8">
        <f t="shared" si="345"/>
        <v>1.0066216299999999</v>
      </c>
      <c r="M460" s="110">
        <f t="shared" si="332"/>
        <v>1.00959968</v>
      </c>
      <c r="N460" s="110">
        <f t="shared" si="327"/>
        <v>1.3824960561621848</v>
      </c>
      <c r="O460" s="103">
        <f t="shared" si="331"/>
        <v>1.3916504300000001</v>
      </c>
      <c r="P460" s="103">
        <f t="shared" si="337"/>
        <v>948.67417239999997</v>
      </c>
      <c r="Q460" s="11">
        <f t="shared" si="326"/>
        <v>0</v>
      </c>
      <c r="R460" s="30">
        <f t="shared" si="346"/>
        <v>0</v>
      </c>
      <c r="S460" s="103">
        <f t="shared" si="338"/>
        <v>0</v>
      </c>
      <c r="T460" s="113">
        <f t="shared" si="347"/>
        <v>8.5000000000000006E-2</v>
      </c>
      <c r="U460" s="111">
        <f t="shared" si="328"/>
        <v>16</v>
      </c>
      <c r="V460" s="111">
        <v>252</v>
      </c>
      <c r="W460" s="110">
        <f t="shared" si="339"/>
        <v>1.0051931190000001</v>
      </c>
      <c r="X460" s="103">
        <f t="shared" si="340"/>
        <v>4.9265778600000001</v>
      </c>
      <c r="Y460" s="103">
        <f t="shared" si="341"/>
        <v>0</v>
      </c>
      <c r="Z460" s="114" t="str">
        <f t="shared" ref="Z460:Z523" si="350">IF($Q459&gt;0,VLOOKUP($A459,$AD$10:$AM$165,9),Z459)</f>
        <v>A+J=</v>
      </c>
      <c r="AA460" s="108">
        <f t="shared" ref="AA460:AA523" si="351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2"/>
        <v>44483</v>
      </c>
      <c r="B461" s="103">
        <f t="shared" si="334"/>
        <v>954.30306863999999</v>
      </c>
      <c r="C461" s="103">
        <f t="shared" si="348"/>
        <v>681.68999337000002</v>
      </c>
      <c r="D461" s="104">
        <f t="shared" si="343"/>
        <v>5825.37</v>
      </c>
      <c r="E461" s="105">
        <f t="shared" si="329"/>
        <v>5876.05</v>
      </c>
      <c r="F461" s="106">
        <f t="shared" si="330"/>
        <v>44428</v>
      </c>
      <c r="G461" s="107">
        <f t="shared" si="335"/>
        <v>8.699876574363552E-3</v>
      </c>
      <c r="H461" s="108">
        <f t="shared" si="349"/>
        <v>44489</v>
      </c>
      <c r="I461" s="108">
        <f t="shared" si="336"/>
        <v>44489</v>
      </c>
      <c r="J461" s="109">
        <f t="shared" si="344"/>
        <v>21</v>
      </c>
      <c r="K461" s="109">
        <f t="shared" si="333"/>
        <v>17</v>
      </c>
      <c r="L461" s="8">
        <f t="shared" si="345"/>
        <v>1.0070369400000001</v>
      </c>
      <c r="M461" s="110">
        <f t="shared" si="332"/>
        <v>1.00959968</v>
      </c>
      <c r="N461" s="110">
        <f t="shared" si="327"/>
        <v>1.3824960561621848</v>
      </c>
      <c r="O461" s="103">
        <f t="shared" si="331"/>
        <v>1.3922245900000001</v>
      </c>
      <c r="P461" s="103">
        <f t="shared" si="337"/>
        <v>949.06557152000005</v>
      </c>
      <c r="Q461" s="11">
        <f t="shared" ref="Q461:Q524" si="352">IF(VLOOKUP(A461,AD$10:AK$165,8)=VLOOKUP(A460,AD$10:AK$165,8),0,VLOOKUP(A461,AD$10:AK$165,8))</f>
        <v>0</v>
      </c>
      <c r="R461" s="30">
        <f t="shared" si="346"/>
        <v>0</v>
      </c>
      <c r="S461" s="103">
        <f t="shared" si="338"/>
        <v>0</v>
      </c>
      <c r="T461" s="113">
        <f t="shared" si="347"/>
        <v>8.5000000000000006E-2</v>
      </c>
      <c r="U461" s="111">
        <f t="shared" si="328"/>
        <v>17</v>
      </c>
      <c r="V461" s="111">
        <v>252</v>
      </c>
      <c r="W461" s="110">
        <f t="shared" si="339"/>
        <v>1.005518583</v>
      </c>
      <c r="X461" s="103">
        <f t="shared" si="340"/>
        <v>5.2374971199999996</v>
      </c>
      <c r="Y461" s="103">
        <f t="shared" si="341"/>
        <v>0</v>
      </c>
      <c r="Z461" s="114" t="str">
        <f t="shared" si="350"/>
        <v>A+J=</v>
      </c>
      <c r="AA461" s="108">
        <f t="shared" si="351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2"/>
        <v>44484</v>
      </c>
      <c r="B462" s="103">
        <f t="shared" si="334"/>
        <v>955.00590015</v>
      </c>
      <c r="C462" s="103">
        <f t="shared" si="348"/>
        <v>681.68999337000002</v>
      </c>
      <c r="D462" s="104">
        <f t="shared" si="343"/>
        <v>5825.37</v>
      </c>
      <c r="E462" s="105">
        <f t="shared" si="329"/>
        <v>5876.05</v>
      </c>
      <c r="F462" s="106">
        <f t="shared" si="330"/>
        <v>44428</v>
      </c>
      <c r="G462" s="107">
        <f t="shared" si="335"/>
        <v>8.699876574363552E-3</v>
      </c>
      <c r="H462" s="108">
        <f t="shared" si="349"/>
        <v>44489</v>
      </c>
      <c r="I462" s="108">
        <f t="shared" si="336"/>
        <v>44489</v>
      </c>
      <c r="J462" s="109">
        <f t="shared" si="344"/>
        <v>21</v>
      </c>
      <c r="K462" s="109">
        <f t="shared" si="333"/>
        <v>18</v>
      </c>
      <c r="L462" s="8">
        <f t="shared" si="345"/>
        <v>1.00745241</v>
      </c>
      <c r="M462" s="110">
        <f t="shared" si="332"/>
        <v>1.00959968</v>
      </c>
      <c r="N462" s="110">
        <f t="shared" si="327"/>
        <v>1.3824960561621848</v>
      </c>
      <c r="O462" s="103">
        <f t="shared" si="331"/>
        <v>1.39279898</v>
      </c>
      <c r="P462" s="103">
        <f t="shared" si="337"/>
        <v>949.45712744000002</v>
      </c>
      <c r="Q462" s="11">
        <f t="shared" si="352"/>
        <v>0</v>
      </c>
      <c r="R462" s="30">
        <f t="shared" si="346"/>
        <v>0</v>
      </c>
      <c r="S462" s="103">
        <f t="shared" si="338"/>
        <v>0</v>
      </c>
      <c r="T462" s="113">
        <f t="shared" si="347"/>
        <v>8.5000000000000006E-2</v>
      </c>
      <c r="U462" s="111">
        <f t="shared" si="328"/>
        <v>18</v>
      </c>
      <c r="V462" s="111">
        <v>252</v>
      </c>
      <c r="W462" s="110">
        <f t="shared" si="339"/>
        <v>1.005844153</v>
      </c>
      <c r="X462" s="103">
        <f t="shared" si="340"/>
        <v>5.5487727099999997</v>
      </c>
      <c r="Y462" s="103">
        <f t="shared" si="341"/>
        <v>0</v>
      </c>
      <c r="Z462" s="114" t="str">
        <f t="shared" si="350"/>
        <v>A+J=</v>
      </c>
      <c r="AA462" s="108">
        <f t="shared" si="351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2"/>
        <v>44485</v>
      </c>
      <c r="B463" s="103">
        <f t="shared" si="334"/>
        <v>955.7092500199999</v>
      </c>
      <c r="C463" s="103">
        <f t="shared" si="348"/>
        <v>681.68999337000002</v>
      </c>
      <c r="D463" s="104">
        <f t="shared" si="343"/>
        <v>5825.37</v>
      </c>
      <c r="E463" s="105">
        <f t="shared" si="329"/>
        <v>5876.05</v>
      </c>
      <c r="F463" s="106">
        <f t="shared" si="330"/>
        <v>44428</v>
      </c>
      <c r="G463" s="107">
        <f t="shared" si="335"/>
        <v>8.699876574363552E-3</v>
      </c>
      <c r="H463" s="108">
        <f t="shared" si="349"/>
        <v>44489</v>
      </c>
      <c r="I463" s="108">
        <f t="shared" si="336"/>
        <v>44489</v>
      </c>
      <c r="J463" s="109">
        <f t="shared" si="344"/>
        <v>21</v>
      </c>
      <c r="K463" s="109">
        <f t="shared" si="333"/>
        <v>19</v>
      </c>
      <c r="L463" s="8">
        <f t="shared" si="345"/>
        <v>1.0078680600000001</v>
      </c>
      <c r="M463" s="110">
        <f t="shared" si="332"/>
        <v>1.00959968</v>
      </c>
      <c r="N463" s="110">
        <f t="shared" si="327"/>
        <v>1.3824960561621848</v>
      </c>
      <c r="O463" s="103">
        <f t="shared" si="331"/>
        <v>1.39337361</v>
      </c>
      <c r="P463" s="103">
        <f t="shared" si="337"/>
        <v>949.84884695999995</v>
      </c>
      <c r="Q463" s="11">
        <f t="shared" si="352"/>
        <v>0</v>
      </c>
      <c r="R463" s="30">
        <f t="shared" si="346"/>
        <v>0</v>
      </c>
      <c r="S463" s="103">
        <f t="shared" si="338"/>
        <v>0</v>
      </c>
      <c r="T463" s="113">
        <f t="shared" si="347"/>
        <v>8.5000000000000006E-2</v>
      </c>
      <c r="U463" s="111">
        <f t="shared" si="328"/>
        <v>19</v>
      </c>
      <c r="V463" s="111">
        <v>252</v>
      </c>
      <c r="W463" s="110">
        <f t="shared" si="339"/>
        <v>1.0061698269999999</v>
      </c>
      <c r="X463" s="103">
        <f t="shared" si="340"/>
        <v>5.8604030600000003</v>
      </c>
      <c r="Y463" s="103">
        <f t="shared" si="341"/>
        <v>0</v>
      </c>
      <c r="Z463" s="114" t="str">
        <f t="shared" si="350"/>
        <v>A+J=</v>
      </c>
      <c r="AA463" s="108">
        <f t="shared" si="351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2"/>
        <v>44486</v>
      </c>
      <c r="B464" s="103">
        <f t="shared" si="334"/>
        <v>955.7092500199999</v>
      </c>
      <c r="C464" s="103">
        <f t="shared" si="348"/>
        <v>681.68999337000002</v>
      </c>
      <c r="D464" s="104">
        <f t="shared" si="343"/>
        <v>5825.37</v>
      </c>
      <c r="E464" s="105">
        <f t="shared" si="329"/>
        <v>5876.05</v>
      </c>
      <c r="F464" s="106">
        <f t="shared" si="330"/>
        <v>44428</v>
      </c>
      <c r="G464" s="107">
        <f t="shared" si="335"/>
        <v>8.699876574363552E-3</v>
      </c>
      <c r="H464" s="108">
        <f t="shared" si="349"/>
        <v>44489</v>
      </c>
      <c r="I464" s="108">
        <f t="shared" si="336"/>
        <v>44489</v>
      </c>
      <c r="J464" s="109">
        <f t="shared" si="344"/>
        <v>21</v>
      </c>
      <c r="K464" s="109">
        <f t="shared" si="333"/>
        <v>19</v>
      </c>
      <c r="L464" s="8">
        <f t="shared" si="345"/>
        <v>1.0078680600000001</v>
      </c>
      <c r="M464" s="110">
        <f t="shared" si="332"/>
        <v>1.00959968</v>
      </c>
      <c r="N464" s="110">
        <f t="shared" si="327"/>
        <v>1.3824960561621848</v>
      </c>
      <c r="O464" s="103">
        <f t="shared" si="331"/>
        <v>1.39337361</v>
      </c>
      <c r="P464" s="103">
        <f t="shared" si="337"/>
        <v>949.84884695999995</v>
      </c>
      <c r="Q464" s="11">
        <f t="shared" si="352"/>
        <v>0</v>
      </c>
      <c r="R464" s="30">
        <f t="shared" si="346"/>
        <v>0</v>
      </c>
      <c r="S464" s="103">
        <f t="shared" si="338"/>
        <v>0</v>
      </c>
      <c r="T464" s="113">
        <f t="shared" si="347"/>
        <v>8.5000000000000006E-2</v>
      </c>
      <c r="U464" s="111">
        <f t="shared" si="328"/>
        <v>19</v>
      </c>
      <c r="V464" s="111">
        <v>252</v>
      </c>
      <c r="W464" s="110">
        <f t="shared" si="339"/>
        <v>1.0061698269999999</v>
      </c>
      <c r="X464" s="103">
        <f t="shared" si="340"/>
        <v>5.8604030600000003</v>
      </c>
      <c r="Y464" s="103">
        <f t="shared" si="341"/>
        <v>0</v>
      </c>
      <c r="Z464" s="114" t="str">
        <f t="shared" si="350"/>
        <v>A+J=</v>
      </c>
      <c r="AA464" s="108">
        <f t="shared" si="351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2"/>
        <v>44487</v>
      </c>
      <c r="B465" s="103">
        <f t="shared" si="334"/>
        <v>955.7092500199999</v>
      </c>
      <c r="C465" s="103">
        <f t="shared" si="348"/>
        <v>681.68999337000002</v>
      </c>
      <c r="D465" s="104">
        <f t="shared" si="343"/>
        <v>5825.37</v>
      </c>
      <c r="E465" s="105">
        <f t="shared" si="329"/>
        <v>5876.05</v>
      </c>
      <c r="F465" s="106">
        <f t="shared" si="330"/>
        <v>44428</v>
      </c>
      <c r="G465" s="107">
        <f t="shared" si="335"/>
        <v>8.699876574363552E-3</v>
      </c>
      <c r="H465" s="108">
        <f t="shared" si="349"/>
        <v>44489</v>
      </c>
      <c r="I465" s="108">
        <f t="shared" si="336"/>
        <v>44489</v>
      </c>
      <c r="J465" s="109">
        <f t="shared" si="344"/>
        <v>21</v>
      </c>
      <c r="K465" s="109">
        <f t="shared" si="333"/>
        <v>19</v>
      </c>
      <c r="L465" s="8">
        <f t="shared" si="345"/>
        <v>1.0078680600000001</v>
      </c>
      <c r="M465" s="110">
        <f t="shared" si="332"/>
        <v>1.00959968</v>
      </c>
      <c r="N465" s="110">
        <f t="shared" si="327"/>
        <v>1.3824960561621848</v>
      </c>
      <c r="O465" s="103">
        <f t="shared" si="331"/>
        <v>1.39337361</v>
      </c>
      <c r="P465" s="103">
        <f t="shared" si="337"/>
        <v>949.84884695999995</v>
      </c>
      <c r="Q465" s="11">
        <f t="shared" si="352"/>
        <v>0</v>
      </c>
      <c r="R465" s="30">
        <f t="shared" si="346"/>
        <v>0</v>
      </c>
      <c r="S465" s="103">
        <f t="shared" si="338"/>
        <v>0</v>
      </c>
      <c r="T465" s="113">
        <f t="shared" si="347"/>
        <v>8.5000000000000006E-2</v>
      </c>
      <c r="U465" s="111">
        <f t="shared" si="328"/>
        <v>19</v>
      </c>
      <c r="V465" s="111">
        <v>252</v>
      </c>
      <c r="W465" s="110">
        <f t="shared" si="339"/>
        <v>1.0061698269999999</v>
      </c>
      <c r="X465" s="103">
        <f t="shared" si="340"/>
        <v>5.8604030600000003</v>
      </c>
      <c r="Y465" s="103">
        <f t="shared" si="341"/>
        <v>0</v>
      </c>
      <c r="Z465" s="114" t="str">
        <f t="shared" si="350"/>
        <v>A+J=</v>
      </c>
      <c r="AA465" s="108">
        <f t="shared" si="351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2"/>
        <v>44488</v>
      </c>
      <c r="B466" s="103">
        <f t="shared" si="334"/>
        <v>956.4131213600001</v>
      </c>
      <c r="C466" s="103">
        <f t="shared" si="348"/>
        <v>681.68999337000002</v>
      </c>
      <c r="D466" s="104">
        <f t="shared" si="343"/>
        <v>5825.37</v>
      </c>
      <c r="E466" s="105">
        <f t="shared" si="329"/>
        <v>5876.05</v>
      </c>
      <c r="F466" s="106">
        <f t="shared" si="330"/>
        <v>44428</v>
      </c>
      <c r="G466" s="107">
        <f t="shared" si="335"/>
        <v>8.699876574363552E-3</v>
      </c>
      <c r="H466" s="108">
        <f t="shared" si="349"/>
        <v>44489</v>
      </c>
      <c r="I466" s="108">
        <f t="shared" si="336"/>
        <v>44489</v>
      </c>
      <c r="J466" s="109">
        <f t="shared" si="344"/>
        <v>21</v>
      </c>
      <c r="K466" s="109">
        <f t="shared" si="333"/>
        <v>20</v>
      </c>
      <c r="L466" s="8">
        <f t="shared" si="345"/>
        <v>1.00828388</v>
      </c>
      <c r="M466" s="110">
        <f t="shared" si="332"/>
        <v>1.00959968</v>
      </c>
      <c r="N466" s="110">
        <f t="shared" si="327"/>
        <v>1.3824960561621848</v>
      </c>
      <c r="O466" s="103">
        <f t="shared" si="331"/>
        <v>1.3939484799999999</v>
      </c>
      <c r="P466" s="103">
        <f t="shared" si="337"/>
        <v>950.24073008000005</v>
      </c>
      <c r="Q466" s="11">
        <f t="shared" si="352"/>
        <v>0</v>
      </c>
      <c r="R466" s="30">
        <f t="shared" si="346"/>
        <v>0</v>
      </c>
      <c r="S466" s="103">
        <f t="shared" si="338"/>
        <v>0</v>
      </c>
      <c r="T466" s="113">
        <f t="shared" si="347"/>
        <v>8.5000000000000006E-2</v>
      </c>
      <c r="U466" s="111">
        <f t="shared" si="328"/>
        <v>20</v>
      </c>
      <c r="V466" s="111">
        <v>252</v>
      </c>
      <c r="W466" s="110">
        <f t="shared" si="339"/>
        <v>1.006495608</v>
      </c>
      <c r="X466" s="103">
        <f t="shared" si="340"/>
        <v>6.1723912800000003</v>
      </c>
      <c r="Y466" s="103">
        <f t="shared" si="341"/>
        <v>0</v>
      </c>
      <c r="Z466" s="114" t="str">
        <f t="shared" si="350"/>
        <v>A+J=</v>
      </c>
      <c r="AA466" s="108">
        <f t="shared" si="351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2"/>
        <v>44489</v>
      </c>
      <c r="B467" s="103">
        <f t="shared" si="334"/>
        <v>957.11751164999998</v>
      </c>
      <c r="C467" s="103">
        <f t="shared" si="348"/>
        <v>681.68999337000002</v>
      </c>
      <c r="D467" s="104">
        <f t="shared" si="343"/>
        <v>5825.37</v>
      </c>
      <c r="E467" s="105">
        <f t="shared" si="329"/>
        <v>5876.05</v>
      </c>
      <c r="F467" s="106">
        <f t="shared" si="330"/>
        <v>44428</v>
      </c>
      <c r="G467" s="107">
        <f t="shared" si="335"/>
        <v>8.699876574363552E-3</v>
      </c>
      <c r="H467" s="108">
        <f t="shared" si="349"/>
        <v>44522</v>
      </c>
      <c r="I467" s="108">
        <f t="shared" si="336"/>
        <v>44489</v>
      </c>
      <c r="J467" s="109">
        <f t="shared" si="344"/>
        <v>21</v>
      </c>
      <c r="K467" s="109">
        <f t="shared" si="333"/>
        <v>21</v>
      </c>
      <c r="L467" s="8">
        <f t="shared" si="345"/>
        <v>1.0086998700000001</v>
      </c>
      <c r="M467" s="110">
        <f t="shared" si="332"/>
        <v>1.00959968</v>
      </c>
      <c r="N467" s="110">
        <f t="shared" si="327"/>
        <v>1.3824960561621848</v>
      </c>
      <c r="O467" s="103">
        <f t="shared" si="331"/>
        <v>1.3945235899999999</v>
      </c>
      <c r="P467" s="103">
        <f t="shared" si="337"/>
        <v>950.63277682</v>
      </c>
      <c r="Q467" s="11">
        <f t="shared" si="352"/>
        <v>15</v>
      </c>
      <c r="R467" s="30">
        <f t="shared" si="346"/>
        <v>2.9277401998595229E-2</v>
      </c>
      <c r="S467" s="103">
        <f t="shared" si="338"/>
        <v>27.83205796</v>
      </c>
      <c r="T467" s="113">
        <f t="shared" si="347"/>
        <v>8.5000000000000006E-2</v>
      </c>
      <c r="U467" s="111">
        <f t="shared" si="328"/>
        <v>21</v>
      </c>
      <c r="V467" s="111">
        <v>252</v>
      </c>
      <c r="W467" s="110">
        <f t="shared" si="339"/>
        <v>1.0068214929999999</v>
      </c>
      <c r="X467" s="103">
        <f t="shared" si="340"/>
        <v>6.4847348299999998</v>
      </c>
      <c r="Y467" s="103">
        <f t="shared" si="341"/>
        <v>34.316792790000001</v>
      </c>
      <c r="Z467" s="114" t="str">
        <f t="shared" si="350"/>
        <v>A+J=</v>
      </c>
      <c r="AA467" s="108">
        <f t="shared" si="351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2"/>
        <v>44490</v>
      </c>
      <c r="B468" s="103">
        <f t="shared" si="334"/>
        <v>923.60658895999995</v>
      </c>
      <c r="C468" s="103">
        <f t="shared" si="348"/>
        <v>661.73188140000002</v>
      </c>
      <c r="D468" s="104">
        <f t="shared" si="343"/>
        <v>5876.05</v>
      </c>
      <c r="E468" s="105">
        <f t="shared" si="329"/>
        <v>5944.21</v>
      </c>
      <c r="F468" s="106">
        <f t="shared" si="330"/>
        <v>44459</v>
      </c>
      <c r="G468" s="107">
        <f t="shared" si="335"/>
        <v>1.159962900247602E-2</v>
      </c>
      <c r="H468" s="108">
        <f t="shared" si="349"/>
        <v>44522</v>
      </c>
      <c r="I468" s="108">
        <f t="shared" si="336"/>
        <v>44522</v>
      </c>
      <c r="J468" s="109">
        <f t="shared" si="344"/>
        <v>21</v>
      </c>
      <c r="K468" s="109">
        <f t="shared" si="333"/>
        <v>1</v>
      </c>
      <c r="L468" s="8">
        <f t="shared" si="345"/>
        <v>1.0005493299999999</v>
      </c>
      <c r="M468" s="110">
        <f t="shared" si="332"/>
        <v>1.0086998700000001</v>
      </c>
      <c r="N468" s="110">
        <f t="shared" si="327"/>
        <v>1.3945235921263086</v>
      </c>
      <c r="O468" s="103">
        <f t="shared" si="331"/>
        <v>1.3952896400000001</v>
      </c>
      <c r="P468" s="103">
        <f t="shared" si="337"/>
        <v>923.30763856999999</v>
      </c>
      <c r="Q468" s="11">
        <f t="shared" si="352"/>
        <v>0</v>
      </c>
      <c r="R468" s="30">
        <f t="shared" si="346"/>
        <v>0</v>
      </c>
      <c r="S468" s="103">
        <f t="shared" si="338"/>
        <v>0</v>
      </c>
      <c r="T468" s="113">
        <f t="shared" si="347"/>
        <v>8.5000000000000006E-2</v>
      </c>
      <c r="U468" s="111">
        <f t="shared" si="328"/>
        <v>1</v>
      </c>
      <c r="V468" s="111">
        <v>252</v>
      </c>
      <c r="W468" s="110">
        <f t="shared" si="339"/>
        <v>1.0003237819999999</v>
      </c>
      <c r="X468" s="103">
        <f t="shared" si="340"/>
        <v>0.29895039000000001</v>
      </c>
      <c r="Y468" s="103">
        <f t="shared" si="341"/>
        <v>0</v>
      </c>
      <c r="Z468" s="114" t="str">
        <f t="shared" si="350"/>
        <v>A+J=</v>
      </c>
      <c r="AA468" s="108">
        <f t="shared" si="351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2"/>
        <v>44491</v>
      </c>
      <c r="B469" s="103">
        <f t="shared" si="334"/>
        <v>924.41317660000004</v>
      </c>
      <c r="C469" s="103">
        <f t="shared" si="348"/>
        <v>661.73188140000002</v>
      </c>
      <c r="D469" s="104">
        <f t="shared" si="343"/>
        <v>5876.05</v>
      </c>
      <c r="E469" s="105">
        <f t="shared" si="329"/>
        <v>5944.21</v>
      </c>
      <c r="F469" s="106">
        <f t="shared" si="330"/>
        <v>44459</v>
      </c>
      <c r="G469" s="107">
        <f t="shared" si="335"/>
        <v>1.159962900247602E-2</v>
      </c>
      <c r="H469" s="108">
        <f t="shared" si="349"/>
        <v>44522</v>
      </c>
      <c r="I469" s="108">
        <f t="shared" si="336"/>
        <v>44522</v>
      </c>
      <c r="J469" s="109">
        <f t="shared" si="344"/>
        <v>21</v>
      </c>
      <c r="K469" s="109">
        <f t="shared" si="333"/>
        <v>2</v>
      </c>
      <c r="L469" s="8">
        <f t="shared" si="345"/>
        <v>1.0010989699999999</v>
      </c>
      <c r="M469" s="110">
        <f t="shared" si="332"/>
        <v>1.0086998700000001</v>
      </c>
      <c r="N469" s="110">
        <f t="shared" si="327"/>
        <v>1.3945235921263086</v>
      </c>
      <c r="O469" s="103">
        <f t="shared" si="331"/>
        <v>1.3960561300000001</v>
      </c>
      <c r="P469" s="103">
        <f t="shared" si="337"/>
        <v>923.81484943999999</v>
      </c>
      <c r="Q469" s="11">
        <f t="shared" si="352"/>
        <v>0</v>
      </c>
      <c r="R469" s="30">
        <f t="shared" si="346"/>
        <v>0</v>
      </c>
      <c r="S469" s="103">
        <f t="shared" si="338"/>
        <v>0</v>
      </c>
      <c r="T469" s="113">
        <f t="shared" si="347"/>
        <v>8.5000000000000006E-2</v>
      </c>
      <c r="U469" s="111">
        <f t="shared" si="328"/>
        <v>2</v>
      </c>
      <c r="V469" s="111">
        <v>252</v>
      </c>
      <c r="W469" s="110">
        <f t="shared" si="339"/>
        <v>1.00064767</v>
      </c>
      <c r="X469" s="103">
        <f t="shared" si="340"/>
        <v>0.59832715999999997</v>
      </c>
      <c r="Y469" s="103">
        <f t="shared" si="341"/>
        <v>0</v>
      </c>
      <c r="Z469" s="114" t="str">
        <f t="shared" si="350"/>
        <v>A+J=</v>
      </c>
      <c r="AA469" s="108">
        <f t="shared" si="351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2"/>
        <v>44492</v>
      </c>
      <c r="B470" s="103">
        <f t="shared" si="334"/>
        <v>925.22046049999994</v>
      </c>
      <c r="C470" s="103">
        <f t="shared" si="348"/>
        <v>661.73188140000002</v>
      </c>
      <c r="D470" s="104">
        <f t="shared" si="343"/>
        <v>5876.05</v>
      </c>
      <c r="E470" s="105">
        <f t="shared" si="329"/>
        <v>5944.21</v>
      </c>
      <c r="F470" s="106">
        <f t="shared" si="330"/>
        <v>44459</v>
      </c>
      <c r="G470" s="107">
        <f t="shared" si="335"/>
        <v>1.159962900247602E-2</v>
      </c>
      <c r="H470" s="108">
        <f t="shared" si="349"/>
        <v>44522</v>
      </c>
      <c r="I470" s="108">
        <f t="shared" si="336"/>
        <v>44522</v>
      </c>
      <c r="J470" s="109">
        <f t="shared" si="344"/>
        <v>21</v>
      </c>
      <c r="K470" s="109">
        <f t="shared" si="333"/>
        <v>3</v>
      </c>
      <c r="L470" s="8">
        <f t="shared" si="345"/>
        <v>1.0016489099999999</v>
      </c>
      <c r="M470" s="110">
        <f t="shared" si="332"/>
        <v>1.0086998700000001</v>
      </c>
      <c r="N470" s="110">
        <f t="shared" si="327"/>
        <v>1.3945235921263086</v>
      </c>
      <c r="O470" s="103">
        <f t="shared" si="331"/>
        <v>1.39682303</v>
      </c>
      <c r="P470" s="103">
        <f t="shared" si="337"/>
        <v>924.32233162</v>
      </c>
      <c r="Q470" s="11">
        <f t="shared" si="352"/>
        <v>0</v>
      </c>
      <c r="R470" s="30">
        <f t="shared" si="346"/>
        <v>0</v>
      </c>
      <c r="S470" s="103">
        <f t="shared" si="338"/>
        <v>0</v>
      </c>
      <c r="T470" s="113">
        <f t="shared" si="347"/>
        <v>8.5000000000000006E-2</v>
      </c>
      <c r="U470" s="111">
        <f t="shared" si="328"/>
        <v>3</v>
      </c>
      <c r="V470" s="111">
        <v>252</v>
      </c>
      <c r="W470" s="110">
        <f t="shared" si="339"/>
        <v>1.000971662</v>
      </c>
      <c r="X470" s="103">
        <f t="shared" si="340"/>
        <v>0.89812888000000002</v>
      </c>
      <c r="Y470" s="103">
        <f t="shared" si="341"/>
        <v>0</v>
      </c>
      <c r="Z470" s="114" t="str">
        <f t="shared" si="350"/>
        <v>A+J=</v>
      </c>
      <c r="AA470" s="108">
        <f t="shared" si="351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2"/>
        <v>44493</v>
      </c>
      <c r="B471" s="103">
        <f t="shared" si="334"/>
        <v>925.22046049999994</v>
      </c>
      <c r="C471" s="103">
        <f t="shared" si="348"/>
        <v>661.73188140000002</v>
      </c>
      <c r="D471" s="104">
        <f t="shared" si="343"/>
        <v>5876.05</v>
      </c>
      <c r="E471" s="105">
        <f t="shared" si="329"/>
        <v>5944.21</v>
      </c>
      <c r="F471" s="106">
        <f t="shared" si="330"/>
        <v>44459</v>
      </c>
      <c r="G471" s="107">
        <f t="shared" si="335"/>
        <v>1.159962900247602E-2</v>
      </c>
      <c r="H471" s="108">
        <f t="shared" si="349"/>
        <v>44522</v>
      </c>
      <c r="I471" s="108">
        <f t="shared" si="336"/>
        <v>44522</v>
      </c>
      <c r="J471" s="109">
        <f t="shared" si="344"/>
        <v>21</v>
      </c>
      <c r="K471" s="109">
        <f t="shared" si="333"/>
        <v>3</v>
      </c>
      <c r="L471" s="8">
        <f t="shared" si="345"/>
        <v>1.0016489099999999</v>
      </c>
      <c r="M471" s="110">
        <f t="shared" si="332"/>
        <v>1.0086998700000001</v>
      </c>
      <c r="N471" s="110">
        <f t="shared" si="327"/>
        <v>1.3945235921263086</v>
      </c>
      <c r="O471" s="103">
        <f t="shared" si="331"/>
        <v>1.39682303</v>
      </c>
      <c r="P471" s="103">
        <f t="shared" si="337"/>
        <v>924.32233162</v>
      </c>
      <c r="Q471" s="11">
        <f t="shared" si="352"/>
        <v>0</v>
      </c>
      <c r="R471" s="30">
        <f t="shared" si="346"/>
        <v>0</v>
      </c>
      <c r="S471" s="103">
        <f t="shared" si="338"/>
        <v>0</v>
      </c>
      <c r="T471" s="113">
        <f t="shared" si="347"/>
        <v>8.5000000000000006E-2</v>
      </c>
      <c r="U471" s="111">
        <f t="shared" si="328"/>
        <v>3</v>
      </c>
      <c r="V471" s="111">
        <v>252</v>
      </c>
      <c r="W471" s="110">
        <f t="shared" si="339"/>
        <v>1.000971662</v>
      </c>
      <c r="X471" s="103">
        <f t="shared" si="340"/>
        <v>0.89812888000000002</v>
      </c>
      <c r="Y471" s="103">
        <f t="shared" si="341"/>
        <v>0</v>
      </c>
      <c r="Z471" s="114" t="str">
        <f t="shared" si="350"/>
        <v>A+J=</v>
      </c>
      <c r="AA471" s="108">
        <f t="shared" si="351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2"/>
        <v>44494</v>
      </c>
      <c r="B472" s="103">
        <f t="shared" si="334"/>
        <v>925.22046049999994</v>
      </c>
      <c r="C472" s="103">
        <f t="shared" si="348"/>
        <v>661.73188140000002</v>
      </c>
      <c r="D472" s="104">
        <f t="shared" si="343"/>
        <v>5876.05</v>
      </c>
      <c r="E472" s="105">
        <f t="shared" si="329"/>
        <v>5944.21</v>
      </c>
      <c r="F472" s="106">
        <f t="shared" si="330"/>
        <v>44459</v>
      </c>
      <c r="G472" s="107">
        <f t="shared" si="335"/>
        <v>1.159962900247602E-2</v>
      </c>
      <c r="H472" s="108">
        <f t="shared" si="349"/>
        <v>44522</v>
      </c>
      <c r="I472" s="108">
        <f t="shared" si="336"/>
        <v>44522</v>
      </c>
      <c r="J472" s="109">
        <f t="shared" si="344"/>
        <v>21</v>
      </c>
      <c r="K472" s="109">
        <f t="shared" si="333"/>
        <v>3</v>
      </c>
      <c r="L472" s="8">
        <f t="shared" si="345"/>
        <v>1.0016489099999999</v>
      </c>
      <c r="M472" s="110">
        <f t="shared" si="332"/>
        <v>1.0086998700000001</v>
      </c>
      <c r="N472" s="110">
        <f t="shared" si="327"/>
        <v>1.3945235921263086</v>
      </c>
      <c r="O472" s="103">
        <f t="shared" si="331"/>
        <v>1.39682303</v>
      </c>
      <c r="P472" s="103">
        <f t="shared" si="337"/>
        <v>924.32233162</v>
      </c>
      <c r="Q472" s="11">
        <f t="shared" si="352"/>
        <v>0</v>
      </c>
      <c r="R472" s="30">
        <f t="shared" si="346"/>
        <v>0</v>
      </c>
      <c r="S472" s="103">
        <f t="shared" si="338"/>
        <v>0</v>
      </c>
      <c r="T472" s="113">
        <f t="shared" si="347"/>
        <v>8.5000000000000006E-2</v>
      </c>
      <c r="U472" s="111">
        <f t="shared" si="328"/>
        <v>3</v>
      </c>
      <c r="V472" s="111">
        <v>252</v>
      </c>
      <c r="W472" s="110">
        <f t="shared" si="339"/>
        <v>1.000971662</v>
      </c>
      <c r="X472" s="103">
        <f t="shared" si="340"/>
        <v>0.89812888000000002</v>
      </c>
      <c r="Y472" s="103">
        <f t="shared" si="341"/>
        <v>0</v>
      </c>
      <c r="Z472" s="114" t="str">
        <f t="shared" si="350"/>
        <v>A+J=</v>
      </c>
      <c r="AA472" s="108">
        <f t="shared" si="351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2"/>
        <v>44495</v>
      </c>
      <c r="B473" s="103">
        <f t="shared" si="334"/>
        <v>926.02844864000008</v>
      </c>
      <c r="C473" s="103">
        <f t="shared" si="348"/>
        <v>661.73188140000002</v>
      </c>
      <c r="D473" s="104">
        <f t="shared" si="343"/>
        <v>5876.05</v>
      </c>
      <c r="E473" s="105">
        <f t="shared" si="329"/>
        <v>5944.21</v>
      </c>
      <c r="F473" s="106">
        <f t="shared" si="330"/>
        <v>44459</v>
      </c>
      <c r="G473" s="107">
        <f t="shared" si="335"/>
        <v>1.159962900247602E-2</v>
      </c>
      <c r="H473" s="108">
        <f t="shared" si="349"/>
        <v>44522</v>
      </c>
      <c r="I473" s="108">
        <f t="shared" si="336"/>
        <v>44522</v>
      </c>
      <c r="J473" s="109">
        <f t="shared" si="344"/>
        <v>21</v>
      </c>
      <c r="K473" s="109">
        <f t="shared" si="333"/>
        <v>4</v>
      </c>
      <c r="L473" s="8">
        <f t="shared" si="345"/>
        <v>1.00219915</v>
      </c>
      <c r="M473" s="110">
        <f t="shared" si="332"/>
        <v>1.0086998700000001</v>
      </c>
      <c r="N473" s="110">
        <f t="shared" si="327"/>
        <v>1.3945235921263086</v>
      </c>
      <c r="O473" s="103">
        <f t="shared" si="331"/>
        <v>1.39759035</v>
      </c>
      <c r="P473" s="103">
        <f t="shared" si="337"/>
        <v>924.83009173000005</v>
      </c>
      <c r="Q473" s="11">
        <f t="shared" si="352"/>
        <v>0</v>
      </c>
      <c r="R473" s="30">
        <f t="shared" si="346"/>
        <v>0</v>
      </c>
      <c r="S473" s="103">
        <f t="shared" si="338"/>
        <v>0</v>
      </c>
      <c r="T473" s="113">
        <f t="shared" si="347"/>
        <v>8.5000000000000006E-2</v>
      </c>
      <c r="U473" s="111">
        <f t="shared" si="328"/>
        <v>4</v>
      </c>
      <c r="V473" s="111">
        <v>252</v>
      </c>
      <c r="W473" s="110">
        <f t="shared" si="339"/>
        <v>1.001295759</v>
      </c>
      <c r="X473" s="103">
        <f t="shared" si="340"/>
        <v>1.19835691</v>
      </c>
      <c r="Y473" s="103">
        <f t="shared" si="341"/>
        <v>0</v>
      </c>
      <c r="Z473" s="114" t="str">
        <f t="shared" si="350"/>
        <v>A+J=</v>
      </c>
      <c r="AA473" s="108">
        <f t="shared" si="351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2"/>
        <v>44496</v>
      </c>
      <c r="B474" s="103">
        <f t="shared" si="334"/>
        <v>926.83714143999998</v>
      </c>
      <c r="C474" s="103">
        <f t="shared" si="348"/>
        <v>661.73188140000002</v>
      </c>
      <c r="D474" s="104">
        <f t="shared" si="343"/>
        <v>5876.05</v>
      </c>
      <c r="E474" s="105">
        <f t="shared" si="329"/>
        <v>5944.21</v>
      </c>
      <c r="F474" s="106">
        <f t="shared" si="330"/>
        <v>44459</v>
      </c>
      <c r="G474" s="107">
        <f t="shared" si="335"/>
        <v>1.159962900247602E-2</v>
      </c>
      <c r="H474" s="108">
        <f t="shared" si="349"/>
        <v>44522</v>
      </c>
      <c r="I474" s="108">
        <f t="shared" si="336"/>
        <v>44522</v>
      </c>
      <c r="J474" s="109">
        <f t="shared" si="344"/>
        <v>21</v>
      </c>
      <c r="K474" s="109">
        <f t="shared" si="333"/>
        <v>5</v>
      </c>
      <c r="L474" s="8">
        <f t="shared" si="345"/>
        <v>1.0027496899999999</v>
      </c>
      <c r="M474" s="110">
        <f t="shared" si="332"/>
        <v>1.0086998700000001</v>
      </c>
      <c r="N474" s="110">
        <f t="shared" si="327"/>
        <v>1.3945235921263086</v>
      </c>
      <c r="O474" s="103">
        <f t="shared" si="331"/>
        <v>1.3983580900000001</v>
      </c>
      <c r="P474" s="103">
        <f t="shared" si="337"/>
        <v>925.33812976000002</v>
      </c>
      <c r="Q474" s="11">
        <f t="shared" si="352"/>
        <v>0</v>
      </c>
      <c r="R474" s="30">
        <f t="shared" si="346"/>
        <v>0</v>
      </c>
      <c r="S474" s="103">
        <f t="shared" si="338"/>
        <v>0</v>
      </c>
      <c r="T474" s="113">
        <f t="shared" si="347"/>
        <v>8.5000000000000006E-2</v>
      </c>
      <c r="U474" s="111">
        <f t="shared" si="328"/>
        <v>5</v>
      </c>
      <c r="V474" s="111">
        <v>252</v>
      </c>
      <c r="W474" s="110">
        <f t="shared" si="339"/>
        <v>1.0016199610000001</v>
      </c>
      <c r="X474" s="103">
        <f t="shared" si="340"/>
        <v>1.49901168</v>
      </c>
      <c r="Y474" s="103">
        <f t="shared" si="341"/>
        <v>0</v>
      </c>
      <c r="Z474" s="114" t="str">
        <f t="shared" si="350"/>
        <v>A+J=</v>
      </c>
      <c r="AA474" s="108">
        <f t="shared" si="351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2"/>
        <v>44497</v>
      </c>
      <c r="B475" s="103">
        <f t="shared" si="334"/>
        <v>927.64655259999995</v>
      </c>
      <c r="C475" s="103">
        <f t="shared" si="348"/>
        <v>661.73188140000002</v>
      </c>
      <c r="D475" s="104">
        <f t="shared" si="343"/>
        <v>5876.05</v>
      </c>
      <c r="E475" s="105">
        <f t="shared" si="329"/>
        <v>5944.21</v>
      </c>
      <c r="F475" s="106">
        <f t="shared" si="330"/>
        <v>44459</v>
      </c>
      <c r="G475" s="107">
        <f t="shared" si="335"/>
        <v>1.159962900247602E-2</v>
      </c>
      <c r="H475" s="108">
        <f t="shared" si="349"/>
        <v>44522</v>
      </c>
      <c r="I475" s="108">
        <f t="shared" si="336"/>
        <v>44522</v>
      </c>
      <c r="J475" s="109">
        <f t="shared" si="344"/>
        <v>21</v>
      </c>
      <c r="K475" s="109">
        <f t="shared" si="333"/>
        <v>6</v>
      </c>
      <c r="L475" s="8">
        <f t="shared" si="345"/>
        <v>1.0033005399999999</v>
      </c>
      <c r="M475" s="110">
        <f t="shared" si="332"/>
        <v>1.0086998700000001</v>
      </c>
      <c r="N475" s="110">
        <f t="shared" si="327"/>
        <v>1.3945235921263086</v>
      </c>
      <c r="O475" s="103">
        <f t="shared" si="331"/>
        <v>1.39912627</v>
      </c>
      <c r="P475" s="103">
        <f t="shared" si="337"/>
        <v>925.84645895999995</v>
      </c>
      <c r="Q475" s="11">
        <f t="shared" si="352"/>
        <v>0</v>
      </c>
      <c r="R475" s="30">
        <f t="shared" si="346"/>
        <v>0</v>
      </c>
      <c r="S475" s="103">
        <f t="shared" si="338"/>
        <v>0</v>
      </c>
      <c r="T475" s="113">
        <f t="shared" si="347"/>
        <v>8.5000000000000006E-2</v>
      </c>
      <c r="U475" s="111">
        <f t="shared" si="328"/>
        <v>6</v>
      </c>
      <c r="V475" s="111">
        <v>252</v>
      </c>
      <c r="W475" s="110">
        <f t="shared" si="339"/>
        <v>1.0019442679999999</v>
      </c>
      <c r="X475" s="103">
        <f t="shared" si="340"/>
        <v>1.8000936400000001</v>
      </c>
      <c r="Y475" s="103">
        <f t="shared" si="341"/>
        <v>0</v>
      </c>
      <c r="Z475" s="114" t="str">
        <f t="shared" si="350"/>
        <v>A+J=</v>
      </c>
      <c r="AA475" s="108">
        <f t="shared" si="351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2"/>
        <v>44498</v>
      </c>
      <c r="B476" s="103">
        <f t="shared" si="334"/>
        <v>928.45665602999998</v>
      </c>
      <c r="C476" s="103">
        <f t="shared" si="348"/>
        <v>661.73188140000002</v>
      </c>
      <c r="D476" s="104">
        <f t="shared" si="343"/>
        <v>5876.05</v>
      </c>
      <c r="E476" s="105">
        <f t="shared" si="329"/>
        <v>5944.21</v>
      </c>
      <c r="F476" s="106">
        <f t="shared" si="330"/>
        <v>44459</v>
      </c>
      <c r="G476" s="107">
        <f t="shared" si="335"/>
        <v>1.159962900247602E-2</v>
      </c>
      <c r="H476" s="108">
        <f t="shared" si="349"/>
        <v>44522</v>
      </c>
      <c r="I476" s="108">
        <f t="shared" si="336"/>
        <v>44522</v>
      </c>
      <c r="J476" s="109">
        <f t="shared" si="344"/>
        <v>21</v>
      </c>
      <c r="K476" s="109">
        <f t="shared" si="333"/>
        <v>7</v>
      </c>
      <c r="L476" s="8">
        <f t="shared" si="345"/>
        <v>1.0038516799999999</v>
      </c>
      <c r="M476" s="110">
        <f t="shared" si="332"/>
        <v>1.0086998700000001</v>
      </c>
      <c r="N476" s="110">
        <f t="shared" si="327"/>
        <v>1.3945235921263086</v>
      </c>
      <c r="O476" s="103">
        <f t="shared" si="331"/>
        <v>1.3998948499999999</v>
      </c>
      <c r="P476" s="103">
        <f t="shared" si="337"/>
        <v>926.35505284999999</v>
      </c>
      <c r="Q476" s="11">
        <f t="shared" si="352"/>
        <v>0</v>
      </c>
      <c r="R476" s="30">
        <f t="shared" si="346"/>
        <v>0</v>
      </c>
      <c r="S476" s="103">
        <f t="shared" si="338"/>
        <v>0</v>
      </c>
      <c r="T476" s="113">
        <f t="shared" si="347"/>
        <v>8.5000000000000006E-2</v>
      </c>
      <c r="U476" s="111">
        <f t="shared" si="328"/>
        <v>7</v>
      </c>
      <c r="V476" s="111">
        <v>252</v>
      </c>
      <c r="W476" s="110">
        <f t="shared" si="339"/>
        <v>1.00226868</v>
      </c>
      <c r="X476" s="103">
        <f t="shared" si="340"/>
        <v>2.1016031800000001</v>
      </c>
      <c r="Y476" s="103">
        <f t="shared" si="341"/>
        <v>0</v>
      </c>
      <c r="Z476" s="114" t="str">
        <f t="shared" si="350"/>
        <v>A+J=</v>
      </c>
      <c r="AA476" s="108">
        <f t="shared" si="351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2"/>
        <v>44499</v>
      </c>
      <c r="B477" s="103">
        <f t="shared" si="334"/>
        <v>929.26747204000003</v>
      </c>
      <c r="C477" s="103">
        <f t="shared" si="348"/>
        <v>661.73188140000002</v>
      </c>
      <c r="D477" s="104">
        <f t="shared" si="343"/>
        <v>5876.05</v>
      </c>
      <c r="E477" s="105">
        <f t="shared" si="329"/>
        <v>5944.21</v>
      </c>
      <c r="F477" s="106">
        <f t="shared" si="330"/>
        <v>44459</v>
      </c>
      <c r="G477" s="107">
        <f t="shared" si="335"/>
        <v>1.159962900247602E-2</v>
      </c>
      <c r="H477" s="108">
        <f t="shared" si="349"/>
        <v>44522</v>
      </c>
      <c r="I477" s="108">
        <f t="shared" si="336"/>
        <v>44522</v>
      </c>
      <c r="J477" s="109">
        <f t="shared" si="344"/>
        <v>21</v>
      </c>
      <c r="K477" s="109">
        <f t="shared" si="333"/>
        <v>8</v>
      </c>
      <c r="L477" s="8">
        <f t="shared" si="345"/>
        <v>1.00440313</v>
      </c>
      <c r="M477" s="110">
        <f t="shared" si="332"/>
        <v>1.0086998700000001</v>
      </c>
      <c r="N477" s="110">
        <f t="shared" si="327"/>
        <v>1.3945235921263086</v>
      </c>
      <c r="O477" s="103">
        <f t="shared" si="331"/>
        <v>1.4006638600000001</v>
      </c>
      <c r="P477" s="103">
        <f t="shared" si="337"/>
        <v>926.86393127999997</v>
      </c>
      <c r="Q477" s="11">
        <f t="shared" si="352"/>
        <v>0</v>
      </c>
      <c r="R477" s="30">
        <f t="shared" si="346"/>
        <v>0</v>
      </c>
      <c r="S477" s="103">
        <f t="shared" si="338"/>
        <v>0</v>
      </c>
      <c r="T477" s="113">
        <f t="shared" si="347"/>
        <v>8.5000000000000006E-2</v>
      </c>
      <c r="U477" s="111">
        <f t="shared" si="328"/>
        <v>8</v>
      </c>
      <c r="V477" s="111">
        <v>252</v>
      </c>
      <c r="W477" s="110">
        <f t="shared" si="339"/>
        <v>1.0025931969999999</v>
      </c>
      <c r="X477" s="103">
        <f t="shared" si="340"/>
        <v>2.4035407599999998</v>
      </c>
      <c r="Y477" s="103">
        <f t="shared" si="341"/>
        <v>0</v>
      </c>
      <c r="Z477" s="114" t="str">
        <f t="shared" si="350"/>
        <v>A+J=</v>
      </c>
      <c r="AA477" s="108">
        <f t="shared" si="351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2"/>
        <v>44500</v>
      </c>
      <c r="B478" s="103">
        <f t="shared" si="334"/>
        <v>929.26747204000003</v>
      </c>
      <c r="C478" s="103">
        <f t="shared" si="348"/>
        <v>661.73188140000002</v>
      </c>
      <c r="D478" s="104">
        <f t="shared" si="343"/>
        <v>5876.05</v>
      </c>
      <c r="E478" s="105">
        <f t="shared" si="329"/>
        <v>5944.21</v>
      </c>
      <c r="F478" s="106">
        <f t="shared" si="330"/>
        <v>44459</v>
      </c>
      <c r="G478" s="107">
        <f t="shared" si="335"/>
        <v>1.159962900247602E-2</v>
      </c>
      <c r="H478" s="108">
        <f t="shared" si="349"/>
        <v>44522</v>
      </c>
      <c r="I478" s="108">
        <f t="shared" si="336"/>
        <v>44522</v>
      </c>
      <c r="J478" s="109">
        <f t="shared" si="344"/>
        <v>21</v>
      </c>
      <c r="K478" s="109">
        <f t="shared" si="333"/>
        <v>8</v>
      </c>
      <c r="L478" s="8">
        <f t="shared" si="345"/>
        <v>1.00440313</v>
      </c>
      <c r="M478" s="110">
        <f t="shared" si="332"/>
        <v>1.0086998700000001</v>
      </c>
      <c r="N478" s="110">
        <f t="shared" si="327"/>
        <v>1.3945235921263086</v>
      </c>
      <c r="O478" s="103">
        <f t="shared" si="331"/>
        <v>1.4006638600000001</v>
      </c>
      <c r="P478" s="103">
        <f t="shared" si="337"/>
        <v>926.86393127999997</v>
      </c>
      <c r="Q478" s="11">
        <f t="shared" si="352"/>
        <v>0</v>
      </c>
      <c r="R478" s="30">
        <f t="shared" si="346"/>
        <v>0</v>
      </c>
      <c r="S478" s="103">
        <f t="shared" si="338"/>
        <v>0</v>
      </c>
      <c r="T478" s="113">
        <f t="shared" si="347"/>
        <v>8.5000000000000006E-2</v>
      </c>
      <c r="U478" s="111">
        <f t="shared" si="328"/>
        <v>8</v>
      </c>
      <c r="V478" s="111">
        <v>252</v>
      </c>
      <c r="W478" s="110">
        <f t="shared" si="339"/>
        <v>1.0025931969999999</v>
      </c>
      <c r="X478" s="103">
        <f t="shared" si="340"/>
        <v>2.4035407599999998</v>
      </c>
      <c r="Y478" s="103">
        <f t="shared" si="341"/>
        <v>0</v>
      </c>
      <c r="Z478" s="114" t="str">
        <f t="shared" si="350"/>
        <v>A+J=</v>
      </c>
      <c r="AA478" s="108">
        <f t="shared" si="351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2"/>
        <v>44501</v>
      </c>
      <c r="B479" s="103">
        <f t="shared" si="334"/>
        <v>929.26747204000003</v>
      </c>
      <c r="C479" s="103">
        <f t="shared" si="348"/>
        <v>661.73188140000002</v>
      </c>
      <c r="D479" s="104">
        <f t="shared" si="343"/>
        <v>5876.05</v>
      </c>
      <c r="E479" s="105">
        <f t="shared" si="329"/>
        <v>5944.21</v>
      </c>
      <c r="F479" s="106">
        <f t="shared" si="330"/>
        <v>44459</v>
      </c>
      <c r="G479" s="107">
        <f t="shared" si="335"/>
        <v>1.159962900247602E-2</v>
      </c>
      <c r="H479" s="108">
        <f t="shared" si="349"/>
        <v>44522</v>
      </c>
      <c r="I479" s="108">
        <f t="shared" si="336"/>
        <v>44522</v>
      </c>
      <c r="J479" s="109">
        <f t="shared" si="344"/>
        <v>21</v>
      </c>
      <c r="K479" s="109">
        <f t="shared" si="333"/>
        <v>8</v>
      </c>
      <c r="L479" s="8">
        <f t="shared" si="345"/>
        <v>1.00440313</v>
      </c>
      <c r="M479" s="110">
        <f t="shared" si="332"/>
        <v>1.0086998700000001</v>
      </c>
      <c r="N479" s="110">
        <f t="shared" ref="N479:N542" si="353">IF(I479&gt;I478,N478*M479,N478)</f>
        <v>1.3945235921263086</v>
      </c>
      <c r="O479" s="103">
        <f t="shared" si="331"/>
        <v>1.4006638600000001</v>
      </c>
      <c r="P479" s="103">
        <f t="shared" si="337"/>
        <v>926.86393127999997</v>
      </c>
      <c r="Q479" s="11">
        <f t="shared" si="352"/>
        <v>0</v>
      </c>
      <c r="R479" s="30">
        <f t="shared" si="346"/>
        <v>0</v>
      </c>
      <c r="S479" s="103">
        <f t="shared" si="338"/>
        <v>0</v>
      </c>
      <c r="T479" s="113">
        <f t="shared" si="347"/>
        <v>8.5000000000000006E-2</v>
      </c>
      <c r="U479" s="111">
        <f t="shared" si="328"/>
        <v>8</v>
      </c>
      <c r="V479" s="111">
        <v>252</v>
      </c>
      <c r="W479" s="110">
        <f t="shared" si="339"/>
        <v>1.0025931969999999</v>
      </c>
      <c r="X479" s="103">
        <f t="shared" si="340"/>
        <v>2.4035407599999998</v>
      </c>
      <c r="Y479" s="103">
        <f t="shared" si="341"/>
        <v>0</v>
      </c>
      <c r="Z479" s="114" t="str">
        <f t="shared" si="350"/>
        <v>A+J=</v>
      </c>
      <c r="AA479" s="108">
        <f t="shared" si="351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2"/>
        <v>44502</v>
      </c>
      <c r="B480" s="103">
        <f t="shared" si="334"/>
        <v>930.07900109000002</v>
      </c>
      <c r="C480" s="103">
        <f t="shared" si="348"/>
        <v>661.73188140000002</v>
      </c>
      <c r="D480" s="104">
        <f t="shared" si="343"/>
        <v>5876.05</v>
      </c>
      <c r="E480" s="105">
        <f t="shared" si="329"/>
        <v>5944.21</v>
      </c>
      <c r="F480" s="106">
        <f t="shared" si="330"/>
        <v>44459</v>
      </c>
      <c r="G480" s="107">
        <f t="shared" si="335"/>
        <v>1.159962900247602E-2</v>
      </c>
      <c r="H480" s="108">
        <f t="shared" si="349"/>
        <v>44522</v>
      </c>
      <c r="I480" s="108">
        <f t="shared" si="336"/>
        <v>44522</v>
      </c>
      <c r="J480" s="109">
        <f t="shared" si="344"/>
        <v>21</v>
      </c>
      <c r="K480" s="109">
        <f t="shared" si="333"/>
        <v>9</v>
      </c>
      <c r="L480" s="8">
        <f t="shared" si="345"/>
        <v>1.00495489</v>
      </c>
      <c r="M480" s="110">
        <f t="shared" si="332"/>
        <v>1.0086998700000001</v>
      </c>
      <c r="N480" s="110">
        <f t="shared" si="353"/>
        <v>1.3945235921263086</v>
      </c>
      <c r="O480" s="103">
        <f t="shared" si="331"/>
        <v>1.4014333000000001</v>
      </c>
      <c r="P480" s="103">
        <f t="shared" si="337"/>
        <v>927.37309426000002</v>
      </c>
      <c r="Q480" s="11">
        <f t="shared" si="352"/>
        <v>0</v>
      </c>
      <c r="R480" s="30">
        <f t="shared" si="346"/>
        <v>0</v>
      </c>
      <c r="S480" s="103">
        <f t="shared" si="338"/>
        <v>0</v>
      </c>
      <c r="T480" s="113">
        <f t="shared" si="347"/>
        <v>8.5000000000000006E-2</v>
      </c>
      <c r="U480" s="111">
        <f t="shared" si="328"/>
        <v>9</v>
      </c>
      <c r="V480" s="111">
        <v>252</v>
      </c>
      <c r="W480" s="110">
        <f t="shared" si="339"/>
        <v>1.0029178190000001</v>
      </c>
      <c r="X480" s="103">
        <f t="shared" si="340"/>
        <v>2.70590683</v>
      </c>
      <c r="Y480" s="103">
        <f t="shared" si="341"/>
        <v>0</v>
      </c>
      <c r="Z480" s="114" t="str">
        <f t="shared" si="350"/>
        <v>A+J=</v>
      </c>
      <c r="AA480" s="108">
        <f t="shared" si="351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2"/>
        <v>44503</v>
      </c>
      <c r="B481" s="103">
        <f t="shared" si="334"/>
        <v>930.07900109000002</v>
      </c>
      <c r="C481" s="103">
        <f t="shared" si="348"/>
        <v>661.73188140000002</v>
      </c>
      <c r="D481" s="104">
        <f t="shared" si="343"/>
        <v>5876.05</v>
      </c>
      <c r="E481" s="105">
        <f t="shared" si="329"/>
        <v>5944.21</v>
      </c>
      <c r="F481" s="106">
        <f t="shared" si="330"/>
        <v>44459</v>
      </c>
      <c r="G481" s="107">
        <f t="shared" si="335"/>
        <v>1.159962900247602E-2</v>
      </c>
      <c r="H481" s="108">
        <f t="shared" si="349"/>
        <v>44522</v>
      </c>
      <c r="I481" s="108">
        <f t="shared" si="336"/>
        <v>44522</v>
      </c>
      <c r="J481" s="109">
        <f t="shared" si="344"/>
        <v>21</v>
      </c>
      <c r="K481" s="109">
        <f t="shared" si="333"/>
        <v>9</v>
      </c>
      <c r="L481" s="8">
        <f t="shared" si="345"/>
        <v>1.00495489</v>
      </c>
      <c r="M481" s="110">
        <f t="shared" si="332"/>
        <v>1.0086998700000001</v>
      </c>
      <c r="N481" s="110">
        <f t="shared" si="353"/>
        <v>1.3945235921263086</v>
      </c>
      <c r="O481" s="103">
        <f t="shared" si="331"/>
        <v>1.4014333000000001</v>
      </c>
      <c r="P481" s="103">
        <f t="shared" si="337"/>
        <v>927.37309426000002</v>
      </c>
      <c r="Q481" s="11">
        <f t="shared" si="352"/>
        <v>0</v>
      </c>
      <c r="R481" s="30">
        <f t="shared" si="346"/>
        <v>0</v>
      </c>
      <c r="S481" s="103">
        <f t="shared" si="338"/>
        <v>0</v>
      </c>
      <c r="T481" s="113">
        <f t="shared" si="347"/>
        <v>8.5000000000000006E-2</v>
      </c>
      <c r="U481" s="111">
        <f t="shared" si="328"/>
        <v>9</v>
      </c>
      <c r="V481" s="111">
        <v>252</v>
      </c>
      <c r="W481" s="110">
        <f t="shared" si="339"/>
        <v>1.0029178190000001</v>
      </c>
      <c r="X481" s="103">
        <f t="shared" si="340"/>
        <v>2.70590683</v>
      </c>
      <c r="Y481" s="103">
        <f t="shared" si="341"/>
        <v>0</v>
      </c>
      <c r="Z481" s="114" t="str">
        <f t="shared" si="350"/>
        <v>A+J=</v>
      </c>
      <c r="AA481" s="108">
        <f t="shared" si="351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2"/>
        <v>44504</v>
      </c>
      <c r="B482" s="103">
        <f t="shared" si="334"/>
        <v>930.89123789999996</v>
      </c>
      <c r="C482" s="103">
        <f t="shared" si="348"/>
        <v>661.73188140000002</v>
      </c>
      <c r="D482" s="104">
        <f t="shared" si="343"/>
        <v>5876.05</v>
      </c>
      <c r="E482" s="105">
        <f t="shared" si="329"/>
        <v>5944.21</v>
      </c>
      <c r="F482" s="106">
        <f t="shared" si="330"/>
        <v>44459</v>
      </c>
      <c r="G482" s="107">
        <f t="shared" si="335"/>
        <v>1.159962900247602E-2</v>
      </c>
      <c r="H482" s="108">
        <f t="shared" si="349"/>
        <v>44522</v>
      </c>
      <c r="I482" s="108">
        <f t="shared" si="336"/>
        <v>44522</v>
      </c>
      <c r="J482" s="109">
        <f t="shared" si="344"/>
        <v>21</v>
      </c>
      <c r="K482" s="109">
        <f t="shared" si="333"/>
        <v>10</v>
      </c>
      <c r="L482" s="8">
        <f t="shared" si="345"/>
        <v>1.00550695</v>
      </c>
      <c r="M482" s="110">
        <f t="shared" si="332"/>
        <v>1.0086998700000001</v>
      </c>
      <c r="N482" s="110">
        <f t="shared" si="353"/>
        <v>1.3945235921263086</v>
      </c>
      <c r="O482" s="103">
        <f t="shared" si="331"/>
        <v>1.40220316</v>
      </c>
      <c r="P482" s="103">
        <f t="shared" si="337"/>
        <v>927.88253516999998</v>
      </c>
      <c r="Q482" s="11">
        <f t="shared" si="352"/>
        <v>0</v>
      </c>
      <c r="R482" s="30">
        <f t="shared" si="346"/>
        <v>0</v>
      </c>
      <c r="S482" s="103">
        <f t="shared" si="338"/>
        <v>0</v>
      </c>
      <c r="T482" s="113">
        <f t="shared" si="347"/>
        <v>8.5000000000000006E-2</v>
      </c>
      <c r="U482" s="111">
        <f t="shared" si="328"/>
        <v>10</v>
      </c>
      <c r="V482" s="111">
        <v>252</v>
      </c>
      <c r="W482" s="110">
        <f t="shared" si="339"/>
        <v>1.0032425469999999</v>
      </c>
      <c r="X482" s="103">
        <f t="shared" si="340"/>
        <v>3.00870273</v>
      </c>
      <c r="Y482" s="103">
        <f t="shared" si="341"/>
        <v>0</v>
      </c>
      <c r="Z482" s="114" t="str">
        <f t="shared" si="350"/>
        <v>A+J=</v>
      </c>
      <c r="AA482" s="108">
        <f t="shared" si="351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2"/>
        <v>44505</v>
      </c>
      <c r="B483" s="103">
        <f t="shared" si="334"/>
        <v>931.70418102999997</v>
      </c>
      <c r="C483" s="103">
        <f t="shared" si="348"/>
        <v>661.73188140000002</v>
      </c>
      <c r="D483" s="104">
        <f t="shared" si="343"/>
        <v>5876.05</v>
      </c>
      <c r="E483" s="105">
        <f t="shared" si="329"/>
        <v>5944.21</v>
      </c>
      <c r="F483" s="106">
        <f t="shared" si="330"/>
        <v>44459</v>
      </c>
      <c r="G483" s="107">
        <f t="shared" si="335"/>
        <v>1.159962900247602E-2</v>
      </c>
      <c r="H483" s="108">
        <f t="shared" si="349"/>
        <v>44522</v>
      </c>
      <c r="I483" s="108">
        <f t="shared" si="336"/>
        <v>44522</v>
      </c>
      <c r="J483" s="109">
        <f t="shared" si="344"/>
        <v>21</v>
      </c>
      <c r="K483" s="109">
        <f t="shared" si="333"/>
        <v>11</v>
      </c>
      <c r="L483" s="8">
        <f t="shared" si="345"/>
        <v>1.0060593099999999</v>
      </c>
      <c r="M483" s="110">
        <f t="shared" si="332"/>
        <v>1.0086998700000001</v>
      </c>
      <c r="N483" s="110">
        <f t="shared" si="353"/>
        <v>1.3945235921263086</v>
      </c>
      <c r="O483" s="103">
        <f t="shared" si="331"/>
        <v>1.40297344</v>
      </c>
      <c r="P483" s="103">
        <f t="shared" si="337"/>
        <v>928.39225399999998</v>
      </c>
      <c r="Q483" s="11">
        <f t="shared" si="352"/>
        <v>0</v>
      </c>
      <c r="R483" s="30">
        <f t="shared" si="346"/>
        <v>0</v>
      </c>
      <c r="S483" s="103">
        <f t="shared" si="338"/>
        <v>0</v>
      </c>
      <c r="T483" s="113">
        <f t="shared" si="347"/>
        <v>8.5000000000000006E-2</v>
      </c>
      <c r="U483" s="111">
        <f t="shared" si="328"/>
        <v>11</v>
      </c>
      <c r="V483" s="111">
        <v>252</v>
      </c>
      <c r="W483" s="110">
        <f t="shared" si="339"/>
        <v>1.0035673789999999</v>
      </c>
      <c r="X483" s="103">
        <f t="shared" si="340"/>
        <v>3.3119270300000001</v>
      </c>
      <c r="Y483" s="103">
        <f t="shared" si="341"/>
        <v>0</v>
      </c>
      <c r="Z483" s="114" t="str">
        <f t="shared" si="350"/>
        <v>A+J=</v>
      </c>
      <c r="AA483" s="108">
        <f t="shared" si="351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2"/>
        <v>44506</v>
      </c>
      <c r="B484" s="103">
        <f t="shared" si="334"/>
        <v>932.51783278000005</v>
      </c>
      <c r="C484" s="103">
        <f t="shared" si="348"/>
        <v>661.73188140000002</v>
      </c>
      <c r="D484" s="104">
        <f t="shared" si="343"/>
        <v>5876.05</v>
      </c>
      <c r="E484" s="105">
        <f t="shared" si="329"/>
        <v>5944.21</v>
      </c>
      <c r="F484" s="106">
        <f t="shared" si="330"/>
        <v>44459</v>
      </c>
      <c r="G484" s="107">
        <f t="shared" si="335"/>
        <v>1.159962900247602E-2</v>
      </c>
      <c r="H484" s="108">
        <f t="shared" si="349"/>
        <v>44522</v>
      </c>
      <c r="I484" s="108">
        <f t="shared" si="336"/>
        <v>44522</v>
      </c>
      <c r="J484" s="109">
        <f t="shared" si="344"/>
        <v>21</v>
      </c>
      <c r="K484" s="109">
        <f t="shared" si="333"/>
        <v>12</v>
      </c>
      <c r="L484" s="8">
        <f t="shared" si="345"/>
        <v>1.00661197</v>
      </c>
      <c r="M484" s="110">
        <f t="shared" si="332"/>
        <v>1.0086998700000001</v>
      </c>
      <c r="N484" s="110">
        <f t="shared" si="353"/>
        <v>1.3945235921263086</v>
      </c>
      <c r="O484" s="103">
        <f t="shared" si="331"/>
        <v>1.4037441399999999</v>
      </c>
      <c r="P484" s="103">
        <f t="shared" si="337"/>
        <v>928.90225076000002</v>
      </c>
      <c r="Q484" s="11">
        <f t="shared" si="352"/>
        <v>0</v>
      </c>
      <c r="R484" s="30">
        <f t="shared" si="346"/>
        <v>0</v>
      </c>
      <c r="S484" s="103">
        <f t="shared" si="338"/>
        <v>0</v>
      </c>
      <c r="T484" s="113">
        <f t="shared" si="347"/>
        <v>8.5000000000000006E-2</v>
      </c>
      <c r="U484" s="111">
        <f t="shared" si="328"/>
        <v>12</v>
      </c>
      <c r="V484" s="111">
        <v>252</v>
      </c>
      <c r="W484" s="110">
        <f t="shared" si="339"/>
        <v>1.003892317</v>
      </c>
      <c r="X484" s="103">
        <f t="shared" si="340"/>
        <v>3.6155820200000002</v>
      </c>
      <c r="Y484" s="103">
        <f t="shared" si="341"/>
        <v>0</v>
      </c>
      <c r="Z484" s="114" t="str">
        <f t="shared" si="350"/>
        <v>A+J=</v>
      </c>
      <c r="AA484" s="108">
        <f t="shared" si="351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2"/>
        <v>44507</v>
      </c>
      <c r="B485" s="103">
        <f t="shared" si="334"/>
        <v>932.51783278000005</v>
      </c>
      <c r="C485" s="103">
        <f t="shared" si="348"/>
        <v>661.73188140000002</v>
      </c>
      <c r="D485" s="104">
        <f t="shared" si="343"/>
        <v>5876.05</v>
      </c>
      <c r="E485" s="105">
        <f t="shared" si="329"/>
        <v>5944.21</v>
      </c>
      <c r="F485" s="106">
        <f t="shared" si="330"/>
        <v>44459</v>
      </c>
      <c r="G485" s="107">
        <f t="shared" si="335"/>
        <v>1.159962900247602E-2</v>
      </c>
      <c r="H485" s="108">
        <f t="shared" si="349"/>
        <v>44522</v>
      </c>
      <c r="I485" s="108">
        <f t="shared" si="336"/>
        <v>44522</v>
      </c>
      <c r="J485" s="109">
        <f t="shared" si="344"/>
        <v>21</v>
      </c>
      <c r="K485" s="109">
        <f t="shared" si="333"/>
        <v>12</v>
      </c>
      <c r="L485" s="8">
        <f t="shared" si="345"/>
        <v>1.00661197</v>
      </c>
      <c r="M485" s="110">
        <f t="shared" si="332"/>
        <v>1.0086998700000001</v>
      </c>
      <c r="N485" s="110">
        <f t="shared" si="353"/>
        <v>1.3945235921263086</v>
      </c>
      <c r="O485" s="103">
        <f t="shared" si="331"/>
        <v>1.4037441399999999</v>
      </c>
      <c r="P485" s="103">
        <f t="shared" si="337"/>
        <v>928.90225076000002</v>
      </c>
      <c r="Q485" s="11">
        <f t="shared" si="352"/>
        <v>0</v>
      </c>
      <c r="R485" s="30">
        <f t="shared" si="346"/>
        <v>0</v>
      </c>
      <c r="S485" s="103">
        <f t="shared" si="338"/>
        <v>0</v>
      </c>
      <c r="T485" s="113">
        <f t="shared" si="347"/>
        <v>8.5000000000000006E-2</v>
      </c>
      <c r="U485" s="111">
        <f t="shared" ref="U485:U548" si="354">IF(Q484&gt;0,1,IF(K485=K484,U484,U484+1))</f>
        <v>12</v>
      </c>
      <c r="V485" s="111">
        <v>252</v>
      </c>
      <c r="W485" s="110">
        <f t="shared" si="339"/>
        <v>1.003892317</v>
      </c>
      <c r="X485" s="103">
        <f t="shared" si="340"/>
        <v>3.6155820200000002</v>
      </c>
      <c r="Y485" s="103">
        <f t="shared" si="341"/>
        <v>0</v>
      </c>
      <c r="Z485" s="114" t="str">
        <f t="shared" si="350"/>
        <v>A+J=</v>
      </c>
      <c r="AA485" s="108">
        <f t="shared" si="351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2"/>
        <v>44508</v>
      </c>
      <c r="B486" s="103">
        <f t="shared" si="334"/>
        <v>932.51783278000005</v>
      </c>
      <c r="C486" s="103">
        <f t="shared" si="348"/>
        <v>661.73188140000002</v>
      </c>
      <c r="D486" s="104">
        <f t="shared" si="343"/>
        <v>5876.05</v>
      </c>
      <c r="E486" s="105">
        <f t="shared" si="329"/>
        <v>5944.21</v>
      </c>
      <c r="F486" s="106">
        <f t="shared" si="330"/>
        <v>44459</v>
      </c>
      <c r="G486" s="107">
        <f t="shared" si="335"/>
        <v>1.159962900247602E-2</v>
      </c>
      <c r="H486" s="108">
        <f t="shared" si="349"/>
        <v>44522</v>
      </c>
      <c r="I486" s="108">
        <f t="shared" si="336"/>
        <v>44522</v>
      </c>
      <c r="J486" s="109">
        <f t="shared" si="344"/>
        <v>21</v>
      </c>
      <c r="K486" s="109">
        <f t="shared" si="333"/>
        <v>12</v>
      </c>
      <c r="L486" s="8">
        <f t="shared" si="345"/>
        <v>1.00661197</v>
      </c>
      <c r="M486" s="110">
        <f t="shared" si="332"/>
        <v>1.0086998700000001</v>
      </c>
      <c r="N486" s="110">
        <f t="shared" si="353"/>
        <v>1.3945235921263086</v>
      </c>
      <c r="O486" s="103">
        <f t="shared" si="331"/>
        <v>1.4037441399999999</v>
      </c>
      <c r="P486" s="103">
        <f t="shared" si="337"/>
        <v>928.90225076000002</v>
      </c>
      <c r="Q486" s="11">
        <f t="shared" si="352"/>
        <v>0</v>
      </c>
      <c r="R486" s="30">
        <f t="shared" si="346"/>
        <v>0</v>
      </c>
      <c r="S486" s="103">
        <f t="shared" si="338"/>
        <v>0</v>
      </c>
      <c r="T486" s="113">
        <f t="shared" si="347"/>
        <v>8.5000000000000006E-2</v>
      </c>
      <c r="U486" s="111">
        <f t="shared" si="354"/>
        <v>12</v>
      </c>
      <c r="V486" s="111">
        <v>252</v>
      </c>
      <c r="W486" s="110">
        <f t="shared" si="339"/>
        <v>1.003892317</v>
      </c>
      <c r="X486" s="103">
        <f t="shared" si="340"/>
        <v>3.6155820200000002</v>
      </c>
      <c r="Y486" s="103">
        <f t="shared" si="341"/>
        <v>0</v>
      </c>
      <c r="Z486" s="114" t="str">
        <f t="shared" si="350"/>
        <v>A+J=</v>
      </c>
      <c r="AA486" s="108">
        <f t="shared" si="351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2"/>
        <v>44509</v>
      </c>
      <c r="B487" s="103">
        <f t="shared" si="334"/>
        <v>933.33219171999997</v>
      </c>
      <c r="C487" s="103">
        <f t="shared" si="348"/>
        <v>661.73188140000002</v>
      </c>
      <c r="D487" s="104">
        <f t="shared" si="343"/>
        <v>5876.05</v>
      </c>
      <c r="E487" s="105">
        <f t="shared" si="329"/>
        <v>5944.21</v>
      </c>
      <c r="F487" s="106">
        <f t="shared" si="330"/>
        <v>44459</v>
      </c>
      <c r="G487" s="107">
        <f t="shared" si="335"/>
        <v>1.159962900247602E-2</v>
      </c>
      <c r="H487" s="108">
        <f t="shared" si="349"/>
        <v>44522</v>
      </c>
      <c r="I487" s="108">
        <f t="shared" si="336"/>
        <v>44522</v>
      </c>
      <c r="J487" s="109">
        <f t="shared" si="344"/>
        <v>21</v>
      </c>
      <c r="K487" s="109">
        <f t="shared" si="333"/>
        <v>13</v>
      </c>
      <c r="L487" s="8">
        <f t="shared" si="345"/>
        <v>1.00716494</v>
      </c>
      <c r="M487" s="110">
        <f t="shared" si="332"/>
        <v>1.0086998700000001</v>
      </c>
      <c r="N487" s="110">
        <f t="shared" si="353"/>
        <v>1.3945235921263086</v>
      </c>
      <c r="O487" s="103">
        <f t="shared" si="331"/>
        <v>1.4045152599999999</v>
      </c>
      <c r="P487" s="103">
        <f t="shared" si="337"/>
        <v>929.41252544999998</v>
      </c>
      <c r="Q487" s="11">
        <f t="shared" si="352"/>
        <v>0</v>
      </c>
      <c r="R487" s="30">
        <f t="shared" si="346"/>
        <v>0</v>
      </c>
      <c r="S487" s="103">
        <f t="shared" si="338"/>
        <v>0</v>
      </c>
      <c r="T487" s="113">
        <f t="shared" si="347"/>
        <v>8.5000000000000006E-2</v>
      </c>
      <c r="U487" s="111">
        <f t="shared" si="354"/>
        <v>13</v>
      </c>
      <c r="V487" s="111">
        <v>252</v>
      </c>
      <c r="W487" s="110">
        <f t="shared" si="339"/>
        <v>1.0042173590000001</v>
      </c>
      <c r="X487" s="103">
        <f t="shared" si="340"/>
        <v>3.91966627</v>
      </c>
      <c r="Y487" s="103">
        <f t="shared" si="341"/>
        <v>0</v>
      </c>
      <c r="Z487" s="114" t="str">
        <f t="shared" si="350"/>
        <v>A+J=</v>
      </c>
      <c r="AA487" s="108">
        <f t="shared" si="351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2"/>
        <v>44510</v>
      </c>
      <c r="B488" s="103">
        <f t="shared" si="334"/>
        <v>934.14726772999995</v>
      </c>
      <c r="C488" s="103">
        <f t="shared" si="348"/>
        <v>661.73188140000002</v>
      </c>
      <c r="D488" s="104">
        <f t="shared" si="343"/>
        <v>5876.05</v>
      </c>
      <c r="E488" s="105">
        <f t="shared" ref="E488:E551" si="355">IF($K488=1,VLOOKUP($A487,$AO$10:$AS$165,4),E487)</f>
        <v>5944.21</v>
      </c>
      <c r="F488" s="106">
        <f t="shared" ref="F488:F551" si="356">IF($K488=1,VLOOKUP($A487,$AO$10:$AS$165,5),F487)</f>
        <v>44459</v>
      </c>
      <c r="G488" s="107">
        <f t="shared" si="335"/>
        <v>1.159962900247602E-2</v>
      </c>
      <c r="H488" s="108">
        <f t="shared" si="349"/>
        <v>44522</v>
      </c>
      <c r="I488" s="108">
        <f t="shared" si="336"/>
        <v>44522</v>
      </c>
      <c r="J488" s="109">
        <f t="shared" si="344"/>
        <v>21</v>
      </c>
      <c r="K488" s="109">
        <f t="shared" si="333"/>
        <v>14</v>
      </c>
      <c r="L488" s="8">
        <f t="shared" si="345"/>
        <v>1.0077182099999999</v>
      </c>
      <c r="M488" s="110">
        <f t="shared" si="332"/>
        <v>1.0086998700000001</v>
      </c>
      <c r="N488" s="110">
        <f t="shared" si="353"/>
        <v>1.3945235921263086</v>
      </c>
      <c r="O488" s="103">
        <f t="shared" si="331"/>
        <v>1.40528681</v>
      </c>
      <c r="P488" s="103">
        <f t="shared" si="337"/>
        <v>929.92308467999999</v>
      </c>
      <c r="Q488" s="11">
        <f t="shared" si="352"/>
        <v>0</v>
      </c>
      <c r="R488" s="30">
        <f t="shared" si="346"/>
        <v>0</v>
      </c>
      <c r="S488" s="103">
        <f t="shared" si="338"/>
        <v>0</v>
      </c>
      <c r="T488" s="113">
        <f t="shared" si="347"/>
        <v>8.5000000000000006E-2</v>
      </c>
      <c r="U488" s="111">
        <f t="shared" si="354"/>
        <v>14</v>
      </c>
      <c r="V488" s="111">
        <v>252</v>
      </c>
      <c r="W488" s="110">
        <f t="shared" si="339"/>
        <v>1.0045425079999999</v>
      </c>
      <c r="X488" s="103">
        <f t="shared" si="340"/>
        <v>4.2241830499999997</v>
      </c>
      <c r="Y488" s="103">
        <f t="shared" si="341"/>
        <v>0</v>
      </c>
      <c r="Z488" s="114" t="str">
        <f t="shared" si="350"/>
        <v>A+J=</v>
      </c>
      <c r="AA488" s="108">
        <f t="shared" si="351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2"/>
        <v>44511</v>
      </c>
      <c r="B489" s="103">
        <f t="shared" si="334"/>
        <v>934.96305179000001</v>
      </c>
      <c r="C489" s="103">
        <f t="shared" si="348"/>
        <v>661.73188140000002</v>
      </c>
      <c r="D489" s="104">
        <f t="shared" si="343"/>
        <v>5876.05</v>
      </c>
      <c r="E489" s="105">
        <f t="shared" si="355"/>
        <v>5944.21</v>
      </c>
      <c r="F489" s="106">
        <f t="shared" si="356"/>
        <v>44459</v>
      </c>
      <c r="G489" s="107">
        <f t="shared" si="335"/>
        <v>1.159962900247602E-2</v>
      </c>
      <c r="H489" s="108">
        <f t="shared" si="349"/>
        <v>44522</v>
      </c>
      <c r="I489" s="108">
        <f t="shared" si="336"/>
        <v>44522</v>
      </c>
      <c r="J489" s="109">
        <f t="shared" si="344"/>
        <v>21</v>
      </c>
      <c r="K489" s="109">
        <f t="shared" si="333"/>
        <v>15</v>
      </c>
      <c r="L489" s="8">
        <f t="shared" si="345"/>
        <v>1.0082717800000001</v>
      </c>
      <c r="M489" s="110">
        <f t="shared" si="332"/>
        <v>1.0086998700000001</v>
      </c>
      <c r="N489" s="110">
        <f t="shared" si="353"/>
        <v>1.3945235921263086</v>
      </c>
      <c r="O489" s="103">
        <f t="shared" ref="O489:O552" si="357">TRUNC(TRUNC((L489*N489),15),8)</f>
        <v>1.40605878</v>
      </c>
      <c r="P489" s="103">
        <f t="shared" si="337"/>
        <v>930.43392184000004</v>
      </c>
      <c r="Q489" s="11">
        <f t="shared" si="352"/>
        <v>0</v>
      </c>
      <c r="R489" s="30">
        <f t="shared" si="346"/>
        <v>0</v>
      </c>
      <c r="S489" s="103">
        <f t="shared" si="338"/>
        <v>0</v>
      </c>
      <c r="T489" s="113">
        <f t="shared" si="347"/>
        <v>8.5000000000000006E-2</v>
      </c>
      <c r="U489" s="111">
        <f t="shared" si="354"/>
        <v>15</v>
      </c>
      <c r="V489" s="111">
        <v>252</v>
      </c>
      <c r="W489" s="110">
        <f t="shared" si="339"/>
        <v>1.0048677610000001</v>
      </c>
      <c r="X489" s="103">
        <f t="shared" si="340"/>
        <v>4.5291299499999997</v>
      </c>
      <c r="Y489" s="103">
        <f t="shared" si="341"/>
        <v>0</v>
      </c>
      <c r="Z489" s="114" t="str">
        <f t="shared" si="350"/>
        <v>A+J=</v>
      </c>
      <c r="AA489" s="108">
        <f t="shared" si="351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2"/>
        <v>44512</v>
      </c>
      <c r="B490" s="103">
        <f t="shared" si="334"/>
        <v>935.77955194000003</v>
      </c>
      <c r="C490" s="103">
        <f t="shared" si="348"/>
        <v>661.73188140000002</v>
      </c>
      <c r="D490" s="104">
        <f t="shared" si="343"/>
        <v>5876.05</v>
      </c>
      <c r="E490" s="105">
        <f t="shared" si="355"/>
        <v>5944.21</v>
      </c>
      <c r="F490" s="106">
        <f t="shared" si="356"/>
        <v>44459</v>
      </c>
      <c r="G490" s="107">
        <f t="shared" si="335"/>
        <v>1.159962900247602E-2</v>
      </c>
      <c r="H490" s="108">
        <f t="shared" si="349"/>
        <v>44522</v>
      </c>
      <c r="I490" s="108">
        <f t="shared" si="336"/>
        <v>44522</v>
      </c>
      <c r="J490" s="109">
        <f t="shared" si="344"/>
        <v>21</v>
      </c>
      <c r="K490" s="109">
        <f t="shared" si="333"/>
        <v>16</v>
      </c>
      <c r="L490" s="8">
        <f t="shared" si="345"/>
        <v>1.0088256600000001</v>
      </c>
      <c r="M490" s="110">
        <f t="shared" ref="M490:M553" si="358">IF(I490&gt;I489,L489,M489)</f>
        <v>1.0086998700000001</v>
      </c>
      <c r="N490" s="110">
        <f t="shared" si="353"/>
        <v>1.3945235921263086</v>
      </c>
      <c r="O490" s="103">
        <f t="shared" si="357"/>
        <v>1.40683118</v>
      </c>
      <c r="P490" s="103">
        <f t="shared" si="337"/>
        <v>930.94504355000004</v>
      </c>
      <c r="Q490" s="11">
        <f t="shared" si="352"/>
        <v>0</v>
      </c>
      <c r="R490" s="30">
        <f t="shared" si="346"/>
        <v>0</v>
      </c>
      <c r="S490" s="103">
        <f t="shared" si="338"/>
        <v>0</v>
      </c>
      <c r="T490" s="113">
        <f t="shared" si="347"/>
        <v>8.5000000000000006E-2</v>
      </c>
      <c r="U490" s="111">
        <f t="shared" si="354"/>
        <v>16</v>
      </c>
      <c r="V490" s="111">
        <v>252</v>
      </c>
      <c r="W490" s="110">
        <f t="shared" si="339"/>
        <v>1.0051931190000001</v>
      </c>
      <c r="X490" s="103">
        <f t="shared" si="340"/>
        <v>4.8345083899999999</v>
      </c>
      <c r="Y490" s="103">
        <f t="shared" si="341"/>
        <v>0</v>
      </c>
      <c r="Z490" s="114" t="str">
        <f t="shared" si="350"/>
        <v>A+J=</v>
      </c>
      <c r="AA490" s="108">
        <f t="shared" si="351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2"/>
        <v>44513</v>
      </c>
      <c r="B491" s="103">
        <f t="shared" si="334"/>
        <v>936.59676286999991</v>
      </c>
      <c r="C491" s="103">
        <f t="shared" si="348"/>
        <v>661.73188140000002</v>
      </c>
      <c r="D491" s="104">
        <f t="shared" si="343"/>
        <v>5876.05</v>
      </c>
      <c r="E491" s="105">
        <f t="shared" si="355"/>
        <v>5944.21</v>
      </c>
      <c r="F491" s="106">
        <f t="shared" si="356"/>
        <v>44459</v>
      </c>
      <c r="G491" s="107">
        <f t="shared" si="335"/>
        <v>1.159962900247602E-2</v>
      </c>
      <c r="H491" s="108">
        <f t="shared" si="349"/>
        <v>44522</v>
      </c>
      <c r="I491" s="108">
        <f t="shared" si="336"/>
        <v>44522</v>
      </c>
      <c r="J491" s="109">
        <f t="shared" si="344"/>
        <v>21</v>
      </c>
      <c r="K491" s="109">
        <f t="shared" si="333"/>
        <v>17</v>
      </c>
      <c r="L491" s="8">
        <f t="shared" si="345"/>
        <v>1.00937984</v>
      </c>
      <c r="M491" s="110">
        <f t="shared" si="358"/>
        <v>1.0086998700000001</v>
      </c>
      <c r="N491" s="110">
        <f t="shared" si="353"/>
        <v>1.3945235921263086</v>
      </c>
      <c r="O491" s="103">
        <f t="shared" si="357"/>
        <v>1.4076040000000001</v>
      </c>
      <c r="P491" s="103">
        <f t="shared" si="337"/>
        <v>931.45644317999995</v>
      </c>
      <c r="Q491" s="11">
        <f t="shared" si="352"/>
        <v>0</v>
      </c>
      <c r="R491" s="30">
        <f t="shared" si="346"/>
        <v>0</v>
      </c>
      <c r="S491" s="103">
        <f t="shared" si="338"/>
        <v>0</v>
      </c>
      <c r="T491" s="113">
        <f t="shared" si="347"/>
        <v>8.5000000000000006E-2</v>
      </c>
      <c r="U491" s="111">
        <f t="shared" si="354"/>
        <v>17</v>
      </c>
      <c r="V491" s="111">
        <v>252</v>
      </c>
      <c r="W491" s="110">
        <f t="shared" si="339"/>
        <v>1.005518583</v>
      </c>
      <c r="X491" s="103">
        <f t="shared" si="340"/>
        <v>5.1403196900000001</v>
      </c>
      <c r="Y491" s="103">
        <f t="shared" si="341"/>
        <v>0</v>
      </c>
      <c r="Z491" s="114" t="str">
        <f t="shared" si="350"/>
        <v>A+J=</v>
      </c>
      <c r="AA491" s="108">
        <f t="shared" si="351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2"/>
        <v>44514</v>
      </c>
      <c r="B492" s="103">
        <f t="shared" si="334"/>
        <v>936.59676286999991</v>
      </c>
      <c r="C492" s="103">
        <f t="shared" si="348"/>
        <v>661.73188140000002</v>
      </c>
      <c r="D492" s="104">
        <f t="shared" si="343"/>
        <v>5876.05</v>
      </c>
      <c r="E492" s="105">
        <f t="shared" si="355"/>
        <v>5944.21</v>
      </c>
      <c r="F492" s="106">
        <f t="shared" si="356"/>
        <v>44459</v>
      </c>
      <c r="G492" s="107">
        <f t="shared" si="335"/>
        <v>1.159962900247602E-2</v>
      </c>
      <c r="H492" s="108">
        <f t="shared" si="349"/>
        <v>44522</v>
      </c>
      <c r="I492" s="108">
        <f t="shared" si="336"/>
        <v>44522</v>
      </c>
      <c r="J492" s="109">
        <f t="shared" si="344"/>
        <v>21</v>
      </c>
      <c r="K492" s="109">
        <f t="shared" ref="K492:K555" si="359">(J492-(NETWORKDAYS(A492,I492,AD$171:AD$502)-1))</f>
        <v>17</v>
      </c>
      <c r="L492" s="8">
        <f t="shared" si="345"/>
        <v>1.00937984</v>
      </c>
      <c r="M492" s="110">
        <f t="shared" si="358"/>
        <v>1.0086998700000001</v>
      </c>
      <c r="N492" s="110">
        <f t="shared" si="353"/>
        <v>1.3945235921263086</v>
      </c>
      <c r="O492" s="103">
        <f t="shared" si="357"/>
        <v>1.4076040000000001</v>
      </c>
      <c r="P492" s="103">
        <f t="shared" si="337"/>
        <v>931.45644317999995</v>
      </c>
      <c r="Q492" s="11">
        <f t="shared" si="352"/>
        <v>0</v>
      </c>
      <c r="R492" s="30">
        <f t="shared" si="346"/>
        <v>0</v>
      </c>
      <c r="S492" s="103">
        <f t="shared" si="338"/>
        <v>0</v>
      </c>
      <c r="T492" s="113">
        <f t="shared" si="347"/>
        <v>8.5000000000000006E-2</v>
      </c>
      <c r="U492" s="111">
        <f t="shared" si="354"/>
        <v>17</v>
      </c>
      <c r="V492" s="111">
        <v>252</v>
      </c>
      <c r="W492" s="110">
        <f t="shared" si="339"/>
        <v>1.005518583</v>
      </c>
      <c r="X492" s="103">
        <f t="shared" si="340"/>
        <v>5.1403196900000001</v>
      </c>
      <c r="Y492" s="103">
        <f t="shared" si="341"/>
        <v>0</v>
      </c>
      <c r="Z492" s="114" t="str">
        <f t="shared" si="350"/>
        <v>A+J=</v>
      </c>
      <c r="AA492" s="108">
        <f t="shared" si="351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2"/>
        <v>44515</v>
      </c>
      <c r="B493" s="103">
        <f t="shared" si="334"/>
        <v>936.59676286999991</v>
      </c>
      <c r="C493" s="103">
        <f t="shared" si="348"/>
        <v>661.73188140000002</v>
      </c>
      <c r="D493" s="104">
        <f t="shared" si="343"/>
        <v>5876.05</v>
      </c>
      <c r="E493" s="105">
        <f t="shared" si="355"/>
        <v>5944.21</v>
      </c>
      <c r="F493" s="106">
        <f t="shared" si="356"/>
        <v>44459</v>
      </c>
      <c r="G493" s="107">
        <f t="shared" si="335"/>
        <v>1.159962900247602E-2</v>
      </c>
      <c r="H493" s="108">
        <f t="shared" si="349"/>
        <v>44522</v>
      </c>
      <c r="I493" s="108">
        <f t="shared" si="336"/>
        <v>44522</v>
      </c>
      <c r="J493" s="109">
        <f t="shared" si="344"/>
        <v>21</v>
      </c>
      <c r="K493" s="109">
        <f t="shared" si="359"/>
        <v>17</v>
      </c>
      <c r="L493" s="8">
        <f t="shared" si="345"/>
        <v>1.00937984</v>
      </c>
      <c r="M493" s="110">
        <f t="shared" si="358"/>
        <v>1.0086998700000001</v>
      </c>
      <c r="N493" s="110">
        <f t="shared" si="353"/>
        <v>1.3945235921263086</v>
      </c>
      <c r="O493" s="103">
        <f t="shared" si="357"/>
        <v>1.4076040000000001</v>
      </c>
      <c r="P493" s="103">
        <f t="shared" si="337"/>
        <v>931.45644317999995</v>
      </c>
      <c r="Q493" s="11">
        <f t="shared" si="352"/>
        <v>0</v>
      </c>
      <c r="R493" s="30">
        <f t="shared" si="346"/>
        <v>0</v>
      </c>
      <c r="S493" s="103">
        <f t="shared" si="338"/>
        <v>0</v>
      </c>
      <c r="T493" s="113">
        <f t="shared" si="347"/>
        <v>8.5000000000000006E-2</v>
      </c>
      <c r="U493" s="111">
        <f t="shared" si="354"/>
        <v>17</v>
      </c>
      <c r="V493" s="111">
        <v>252</v>
      </c>
      <c r="W493" s="110">
        <f t="shared" si="339"/>
        <v>1.005518583</v>
      </c>
      <c r="X493" s="103">
        <f t="shared" si="340"/>
        <v>5.1403196900000001</v>
      </c>
      <c r="Y493" s="103">
        <f t="shared" si="341"/>
        <v>0</v>
      </c>
      <c r="Z493" s="114" t="str">
        <f t="shared" si="350"/>
        <v>A+J=</v>
      </c>
      <c r="AA493" s="108">
        <f t="shared" si="351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2"/>
        <v>44516</v>
      </c>
      <c r="B494" s="103">
        <f t="shared" si="334"/>
        <v>936.59676286999991</v>
      </c>
      <c r="C494" s="103">
        <f t="shared" si="348"/>
        <v>661.73188140000002</v>
      </c>
      <c r="D494" s="104">
        <f t="shared" si="343"/>
        <v>5876.05</v>
      </c>
      <c r="E494" s="105">
        <f t="shared" si="355"/>
        <v>5944.21</v>
      </c>
      <c r="F494" s="106">
        <f t="shared" si="356"/>
        <v>44459</v>
      </c>
      <c r="G494" s="107">
        <f t="shared" si="335"/>
        <v>1.159962900247602E-2</v>
      </c>
      <c r="H494" s="108">
        <f t="shared" si="349"/>
        <v>44522</v>
      </c>
      <c r="I494" s="108">
        <f t="shared" si="336"/>
        <v>44522</v>
      </c>
      <c r="J494" s="109">
        <f t="shared" si="344"/>
        <v>21</v>
      </c>
      <c r="K494" s="109">
        <f t="shared" si="359"/>
        <v>17</v>
      </c>
      <c r="L494" s="8">
        <f t="shared" si="345"/>
        <v>1.00937984</v>
      </c>
      <c r="M494" s="110">
        <f t="shared" si="358"/>
        <v>1.0086998700000001</v>
      </c>
      <c r="N494" s="110">
        <f t="shared" si="353"/>
        <v>1.3945235921263086</v>
      </c>
      <c r="O494" s="103">
        <f t="shared" si="357"/>
        <v>1.4076040000000001</v>
      </c>
      <c r="P494" s="103">
        <f t="shared" si="337"/>
        <v>931.45644317999995</v>
      </c>
      <c r="Q494" s="11">
        <f t="shared" si="352"/>
        <v>0</v>
      </c>
      <c r="R494" s="30">
        <f t="shared" si="346"/>
        <v>0</v>
      </c>
      <c r="S494" s="103">
        <f t="shared" si="338"/>
        <v>0</v>
      </c>
      <c r="T494" s="113">
        <f t="shared" si="347"/>
        <v>8.5000000000000006E-2</v>
      </c>
      <c r="U494" s="111">
        <f t="shared" si="354"/>
        <v>17</v>
      </c>
      <c r="V494" s="111">
        <v>252</v>
      </c>
      <c r="W494" s="110">
        <f t="shared" si="339"/>
        <v>1.005518583</v>
      </c>
      <c r="X494" s="103">
        <f t="shared" si="340"/>
        <v>5.1403196900000001</v>
      </c>
      <c r="Y494" s="103">
        <f t="shared" si="341"/>
        <v>0</v>
      </c>
      <c r="Z494" s="114" t="str">
        <f t="shared" si="350"/>
        <v>A+J=</v>
      </c>
      <c r="AA494" s="108">
        <f t="shared" si="351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2"/>
        <v>44517</v>
      </c>
      <c r="B495" s="103">
        <f t="shared" si="334"/>
        <v>937.41468501999998</v>
      </c>
      <c r="C495" s="103">
        <f t="shared" si="348"/>
        <v>661.73188140000002</v>
      </c>
      <c r="D495" s="104">
        <f t="shared" si="343"/>
        <v>5876.05</v>
      </c>
      <c r="E495" s="105">
        <f t="shared" si="355"/>
        <v>5944.21</v>
      </c>
      <c r="F495" s="106">
        <f t="shared" si="356"/>
        <v>44459</v>
      </c>
      <c r="G495" s="107">
        <f t="shared" si="335"/>
        <v>1.159962900247602E-2</v>
      </c>
      <c r="H495" s="108">
        <f t="shared" si="349"/>
        <v>44522</v>
      </c>
      <c r="I495" s="108">
        <f t="shared" si="336"/>
        <v>44522</v>
      </c>
      <c r="J495" s="109">
        <f t="shared" si="344"/>
        <v>21</v>
      </c>
      <c r="K495" s="109">
        <f t="shared" si="359"/>
        <v>18</v>
      </c>
      <c r="L495" s="8">
        <f t="shared" si="345"/>
        <v>1.0099343300000001</v>
      </c>
      <c r="M495" s="110">
        <f t="shared" si="358"/>
        <v>1.0086998700000001</v>
      </c>
      <c r="N495" s="110">
        <f t="shared" si="353"/>
        <v>1.3945235921263086</v>
      </c>
      <c r="O495" s="103">
        <f t="shared" si="357"/>
        <v>1.4083772400000001</v>
      </c>
      <c r="P495" s="103">
        <f t="shared" si="337"/>
        <v>931.96812074000002</v>
      </c>
      <c r="Q495" s="11">
        <f t="shared" si="352"/>
        <v>0</v>
      </c>
      <c r="R495" s="30">
        <f t="shared" si="346"/>
        <v>0</v>
      </c>
      <c r="S495" s="103">
        <f t="shared" si="338"/>
        <v>0</v>
      </c>
      <c r="T495" s="113">
        <f t="shared" si="347"/>
        <v>8.5000000000000006E-2</v>
      </c>
      <c r="U495" s="111">
        <f t="shared" si="354"/>
        <v>18</v>
      </c>
      <c r="V495" s="111">
        <v>252</v>
      </c>
      <c r="W495" s="110">
        <f t="shared" si="339"/>
        <v>1.005844153</v>
      </c>
      <c r="X495" s="103">
        <f t="shared" si="340"/>
        <v>5.4465642799999996</v>
      </c>
      <c r="Y495" s="103">
        <f t="shared" si="341"/>
        <v>0</v>
      </c>
      <c r="Z495" s="114" t="str">
        <f t="shared" si="350"/>
        <v>A+J=</v>
      </c>
      <c r="AA495" s="108">
        <f t="shared" si="351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2"/>
        <v>44518</v>
      </c>
      <c r="B496" s="103">
        <f t="shared" si="334"/>
        <v>938.23332363999998</v>
      </c>
      <c r="C496" s="103">
        <f t="shared" si="348"/>
        <v>661.73188140000002</v>
      </c>
      <c r="D496" s="104">
        <f t="shared" si="343"/>
        <v>5876.05</v>
      </c>
      <c r="E496" s="105">
        <f t="shared" si="355"/>
        <v>5944.21</v>
      </c>
      <c r="F496" s="106">
        <f t="shared" si="356"/>
        <v>44459</v>
      </c>
      <c r="G496" s="107">
        <f t="shared" si="335"/>
        <v>1.159962900247602E-2</v>
      </c>
      <c r="H496" s="108">
        <f t="shared" si="349"/>
        <v>44522</v>
      </c>
      <c r="I496" s="108">
        <f t="shared" si="336"/>
        <v>44522</v>
      </c>
      <c r="J496" s="109">
        <f t="shared" si="344"/>
        <v>21</v>
      </c>
      <c r="K496" s="109">
        <f t="shared" si="359"/>
        <v>19</v>
      </c>
      <c r="L496" s="8">
        <f t="shared" si="345"/>
        <v>1.0104891199999999</v>
      </c>
      <c r="M496" s="110">
        <f t="shared" si="358"/>
        <v>1.0086998700000001</v>
      </c>
      <c r="N496" s="110">
        <f t="shared" si="353"/>
        <v>1.3945235921263086</v>
      </c>
      <c r="O496" s="103">
        <f t="shared" si="357"/>
        <v>1.4091509099999999</v>
      </c>
      <c r="P496" s="103">
        <f t="shared" si="337"/>
        <v>932.48008285000003</v>
      </c>
      <c r="Q496" s="11">
        <f t="shared" si="352"/>
        <v>0</v>
      </c>
      <c r="R496" s="30">
        <f t="shared" si="346"/>
        <v>0</v>
      </c>
      <c r="S496" s="103">
        <f t="shared" si="338"/>
        <v>0</v>
      </c>
      <c r="T496" s="113">
        <f t="shared" si="347"/>
        <v>8.5000000000000006E-2</v>
      </c>
      <c r="U496" s="111">
        <f t="shared" si="354"/>
        <v>19</v>
      </c>
      <c r="V496" s="111">
        <v>252</v>
      </c>
      <c r="W496" s="110">
        <f t="shared" si="339"/>
        <v>1.0061698269999999</v>
      </c>
      <c r="X496" s="103">
        <f t="shared" si="340"/>
        <v>5.7532407900000004</v>
      </c>
      <c r="Y496" s="103">
        <f t="shared" si="341"/>
        <v>0</v>
      </c>
      <c r="Z496" s="114" t="str">
        <f t="shared" si="350"/>
        <v>A+J=</v>
      </c>
      <c r="AA496" s="108">
        <f t="shared" si="351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2"/>
        <v>44519</v>
      </c>
      <c r="B497" s="103">
        <f t="shared" si="334"/>
        <v>939.05268192999995</v>
      </c>
      <c r="C497" s="103">
        <f t="shared" si="348"/>
        <v>661.73188140000002</v>
      </c>
      <c r="D497" s="104">
        <f t="shared" si="343"/>
        <v>5876.05</v>
      </c>
      <c r="E497" s="105">
        <f t="shared" si="355"/>
        <v>5944.21</v>
      </c>
      <c r="F497" s="106">
        <f t="shared" si="356"/>
        <v>44459</v>
      </c>
      <c r="G497" s="107">
        <f t="shared" si="335"/>
        <v>1.159962900247602E-2</v>
      </c>
      <c r="H497" s="108">
        <f t="shared" si="349"/>
        <v>44522</v>
      </c>
      <c r="I497" s="108">
        <f t="shared" si="336"/>
        <v>44522</v>
      </c>
      <c r="J497" s="109">
        <f t="shared" si="344"/>
        <v>21</v>
      </c>
      <c r="K497" s="109">
        <f t="shared" si="359"/>
        <v>20</v>
      </c>
      <c r="L497" s="8">
        <f t="shared" si="345"/>
        <v>1.01104422</v>
      </c>
      <c r="M497" s="110">
        <f t="shared" si="358"/>
        <v>1.0086998700000001</v>
      </c>
      <c r="N497" s="110">
        <f t="shared" si="353"/>
        <v>1.3945235921263086</v>
      </c>
      <c r="O497" s="103">
        <f t="shared" si="357"/>
        <v>1.40992501</v>
      </c>
      <c r="P497" s="103">
        <f t="shared" si="337"/>
        <v>932.99232949999998</v>
      </c>
      <c r="Q497" s="11">
        <f t="shared" si="352"/>
        <v>0</v>
      </c>
      <c r="R497" s="30">
        <f t="shared" si="346"/>
        <v>0</v>
      </c>
      <c r="S497" s="103">
        <f t="shared" si="338"/>
        <v>0</v>
      </c>
      <c r="T497" s="113">
        <f t="shared" si="347"/>
        <v>8.5000000000000006E-2</v>
      </c>
      <c r="U497" s="111">
        <f t="shared" si="354"/>
        <v>20</v>
      </c>
      <c r="V497" s="111">
        <v>252</v>
      </c>
      <c r="W497" s="110">
        <f t="shared" si="339"/>
        <v>1.006495608</v>
      </c>
      <c r="X497" s="103">
        <f t="shared" si="340"/>
        <v>6.06035243</v>
      </c>
      <c r="Y497" s="103">
        <f t="shared" si="341"/>
        <v>0</v>
      </c>
      <c r="Z497" s="114" t="str">
        <f t="shared" si="350"/>
        <v>A+J=</v>
      </c>
      <c r="AA497" s="108">
        <f t="shared" si="351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2"/>
        <v>44520</v>
      </c>
      <c r="B498" s="103">
        <f t="shared" si="334"/>
        <v>939.87275089000002</v>
      </c>
      <c r="C498" s="103">
        <f t="shared" si="348"/>
        <v>661.73188140000002</v>
      </c>
      <c r="D498" s="104">
        <f t="shared" si="343"/>
        <v>5876.05</v>
      </c>
      <c r="E498" s="105">
        <f t="shared" si="355"/>
        <v>5944.21</v>
      </c>
      <c r="F498" s="106">
        <f t="shared" si="356"/>
        <v>44459</v>
      </c>
      <c r="G498" s="107">
        <f t="shared" si="335"/>
        <v>1.159962900247602E-2</v>
      </c>
      <c r="H498" s="108">
        <f t="shared" si="349"/>
        <v>44550</v>
      </c>
      <c r="I498" s="108">
        <f t="shared" si="336"/>
        <v>44522</v>
      </c>
      <c r="J498" s="109">
        <f t="shared" si="344"/>
        <v>21</v>
      </c>
      <c r="K498" s="109">
        <f t="shared" si="359"/>
        <v>21</v>
      </c>
      <c r="L498" s="8">
        <f t="shared" si="345"/>
        <v>1.0115996199999999</v>
      </c>
      <c r="M498" s="110">
        <f t="shared" si="358"/>
        <v>1.0086998700000001</v>
      </c>
      <c r="N498" s="110">
        <f t="shared" si="353"/>
        <v>1.3945235921263086</v>
      </c>
      <c r="O498" s="103">
        <f t="shared" si="357"/>
        <v>1.41069953</v>
      </c>
      <c r="P498" s="103">
        <f t="shared" si="337"/>
        <v>933.50485406999996</v>
      </c>
      <c r="Q498" s="11">
        <f t="shared" si="352"/>
        <v>0</v>
      </c>
      <c r="R498" s="30">
        <f t="shared" si="346"/>
        <v>0</v>
      </c>
      <c r="S498" s="103">
        <f t="shared" si="338"/>
        <v>0</v>
      </c>
      <c r="T498" s="113">
        <f t="shared" si="347"/>
        <v>8.5000000000000006E-2</v>
      </c>
      <c r="U498" s="111">
        <f t="shared" si="354"/>
        <v>21</v>
      </c>
      <c r="V498" s="111">
        <v>252</v>
      </c>
      <c r="W498" s="110">
        <f t="shared" si="339"/>
        <v>1.0068214929999999</v>
      </c>
      <c r="X498" s="103">
        <f t="shared" si="340"/>
        <v>6.3678968200000003</v>
      </c>
      <c r="Y498" s="103">
        <f t="shared" si="341"/>
        <v>0</v>
      </c>
      <c r="Z498" s="114" t="str">
        <f t="shared" si="350"/>
        <v>A+J=</v>
      </c>
      <c r="AA498" s="108">
        <f t="shared" si="351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2"/>
        <v>44521</v>
      </c>
      <c r="B499" s="103">
        <f t="shared" si="334"/>
        <v>939.87275089000002</v>
      </c>
      <c r="C499" s="103">
        <f t="shared" si="348"/>
        <v>661.73188140000002</v>
      </c>
      <c r="D499" s="104">
        <f t="shared" si="343"/>
        <v>5876.05</v>
      </c>
      <c r="E499" s="105">
        <f t="shared" si="355"/>
        <v>5944.21</v>
      </c>
      <c r="F499" s="106">
        <f t="shared" si="356"/>
        <v>44459</v>
      </c>
      <c r="G499" s="107">
        <f t="shared" si="335"/>
        <v>1.159962900247602E-2</v>
      </c>
      <c r="H499" s="108">
        <f t="shared" si="349"/>
        <v>44550</v>
      </c>
      <c r="I499" s="108">
        <f t="shared" si="336"/>
        <v>44522</v>
      </c>
      <c r="J499" s="109">
        <f t="shared" si="344"/>
        <v>21</v>
      </c>
      <c r="K499" s="109">
        <f t="shared" si="359"/>
        <v>21</v>
      </c>
      <c r="L499" s="8">
        <f t="shared" si="345"/>
        <v>1.0115996199999999</v>
      </c>
      <c r="M499" s="110">
        <f t="shared" si="358"/>
        <v>1.0086998700000001</v>
      </c>
      <c r="N499" s="110">
        <f t="shared" si="353"/>
        <v>1.3945235921263086</v>
      </c>
      <c r="O499" s="103">
        <f t="shared" si="357"/>
        <v>1.41069953</v>
      </c>
      <c r="P499" s="103">
        <f t="shared" si="337"/>
        <v>933.50485406999996</v>
      </c>
      <c r="Q499" s="11">
        <f t="shared" si="352"/>
        <v>0</v>
      </c>
      <c r="R499" s="30">
        <f t="shared" si="346"/>
        <v>0</v>
      </c>
      <c r="S499" s="103">
        <f t="shared" si="338"/>
        <v>0</v>
      </c>
      <c r="T499" s="113">
        <f t="shared" si="347"/>
        <v>8.5000000000000006E-2</v>
      </c>
      <c r="U499" s="111">
        <f t="shared" si="354"/>
        <v>21</v>
      </c>
      <c r="V499" s="111">
        <v>252</v>
      </c>
      <c r="W499" s="110">
        <f t="shared" si="339"/>
        <v>1.0068214929999999</v>
      </c>
      <c r="X499" s="103">
        <f t="shared" si="340"/>
        <v>6.3678968200000003</v>
      </c>
      <c r="Y499" s="103">
        <f t="shared" si="341"/>
        <v>0</v>
      </c>
      <c r="Z499" s="114" t="str">
        <f t="shared" si="350"/>
        <v>A+J=</v>
      </c>
      <c r="AA499" s="108">
        <f t="shared" si="351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2"/>
        <v>44522</v>
      </c>
      <c r="B500" s="103">
        <f t="shared" si="334"/>
        <v>939.87275089000002</v>
      </c>
      <c r="C500" s="103">
        <f t="shared" si="348"/>
        <v>661.73188140000002</v>
      </c>
      <c r="D500" s="104">
        <f t="shared" si="343"/>
        <v>5876.05</v>
      </c>
      <c r="E500" s="105">
        <f t="shared" si="355"/>
        <v>5944.21</v>
      </c>
      <c r="F500" s="106">
        <f t="shared" si="356"/>
        <v>44459</v>
      </c>
      <c r="G500" s="107">
        <f t="shared" si="335"/>
        <v>1.159962900247602E-2</v>
      </c>
      <c r="H500" s="108">
        <f t="shared" si="349"/>
        <v>44550</v>
      </c>
      <c r="I500" s="108">
        <f t="shared" si="336"/>
        <v>44522</v>
      </c>
      <c r="J500" s="109">
        <f t="shared" si="344"/>
        <v>21</v>
      </c>
      <c r="K500" s="109">
        <f t="shared" si="359"/>
        <v>21</v>
      </c>
      <c r="L500" s="8">
        <f t="shared" si="345"/>
        <v>1.0115996199999999</v>
      </c>
      <c r="M500" s="110">
        <f t="shared" si="358"/>
        <v>1.0086998700000001</v>
      </c>
      <c r="N500" s="110">
        <f t="shared" si="353"/>
        <v>1.3945235921263086</v>
      </c>
      <c r="O500" s="103">
        <f t="shared" si="357"/>
        <v>1.41069953</v>
      </c>
      <c r="P500" s="103">
        <f t="shared" si="337"/>
        <v>933.50485406999996</v>
      </c>
      <c r="Q500" s="11">
        <f t="shared" si="352"/>
        <v>16</v>
      </c>
      <c r="R500" s="30">
        <f t="shared" si="346"/>
        <v>2.3349108753927875E-2</v>
      </c>
      <c r="S500" s="103">
        <f t="shared" si="338"/>
        <v>21.796506359999999</v>
      </c>
      <c r="T500" s="113">
        <f t="shared" si="347"/>
        <v>8.5000000000000006E-2</v>
      </c>
      <c r="U500" s="111">
        <f t="shared" si="354"/>
        <v>21</v>
      </c>
      <c r="V500" s="111">
        <v>252</v>
      </c>
      <c r="W500" s="110">
        <f t="shared" si="339"/>
        <v>1.0068214929999999</v>
      </c>
      <c r="X500" s="103">
        <f t="shared" si="340"/>
        <v>6.3678968200000003</v>
      </c>
      <c r="Y500" s="103">
        <f t="shared" si="341"/>
        <v>28.164403180000001</v>
      </c>
      <c r="Z500" s="114" t="str">
        <f t="shared" si="350"/>
        <v>A+J=</v>
      </c>
      <c r="AA500" s="108">
        <f t="shared" si="351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2"/>
        <v>44523</v>
      </c>
      <c r="B501" s="103">
        <f t="shared" si="334"/>
        <v>912.57015888000001</v>
      </c>
      <c r="C501" s="103">
        <f t="shared" si="348"/>
        <v>646.28103174</v>
      </c>
      <c r="D501" s="104">
        <f t="shared" si="343"/>
        <v>5944.21</v>
      </c>
      <c r="E501" s="105">
        <f t="shared" si="355"/>
        <v>6018.51</v>
      </c>
      <c r="F501" s="106">
        <f t="shared" si="356"/>
        <v>44491</v>
      </c>
      <c r="G501" s="107">
        <f t="shared" si="335"/>
        <v>1.2499558393798349E-2</v>
      </c>
      <c r="H501" s="108">
        <f t="shared" si="349"/>
        <v>44550</v>
      </c>
      <c r="I501" s="108">
        <f t="shared" si="336"/>
        <v>44550</v>
      </c>
      <c r="J501" s="109">
        <f t="shared" si="344"/>
        <v>20</v>
      </c>
      <c r="K501" s="109">
        <f t="shared" si="359"/>
        <v>1</v>
      </c>
      <c r="L501" s="8">
        <f t="shared" si="345"/>
        <v>1.00062129</v>
      </c>
      <c r="M501" s="110">
        <f t="shared" si="358"/>
        <v>1.0115996199999999</v>
      </c>
      <c r="N501" s="110">
        <f t="shared" si="353"/>
        <v>1.4106995358760086</v>
      </c>
      <c r="O501" s="103">
        <f t="shared" si="357"/>
        <v>1.4115759800000001</v>
      </c>
      <c r="P501" s="103">
        <f t="shared" si="337"/>
        <v>912.27478072999997</v>
      </c>
      <c r="Q501" s="11">
        <f t="shared" si="352"/>
        <v>0</v>
      </c>
      <c r="R501" s="30">
        <f t="shared" si="346"/>
        <v>0</v>
      </c>
      <c r="S501" s="103">
        <f t="shared" si="338"/>
        <v>0</v>
      </c>
      <c r="T501" s="113">
        <f t="shared" si="347"/>
        <v>8.5000000000000006E-2</v>
      </c>
      <c r="U501" s="111">
        <f t="shared" si="354"/>
        <v>1</v>
      </c>
      <c r="V501" s="111">
        <v>252</v>
      </c>
      <c r="W501" s="110">
        <f t="shared" si="339"/>
        <v>1.0003237819999999</v>
      </c>
      <c r="X501" s="103">
        <f t="shared" si="340"/>
        <v>0.29537815000000001</v>
      </c>
      <c r="Y501" s="103">
        <f t="shared" si="341"/>
        <v>0</v>
      </c>
      <c r="Z501" s="114" t="str">
        <f t="shared" si="350"/>
        <v>A+J=</v>
      </c>
      <c r="AA501" s="108">
        <f t="shared" si="351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2"/>
        <v>44524</v>
      </c>
      <c r="B502" s="103">
        <f t="shared" si="334"/>
        <v>913.43280221999999</v>
      </c>
      <c r="C502" s="103">
        <f t="shared" si="348"/>
        <v>646.28103174</v>
      </c>
      <c r="D502" s="104">
        <f t="shared" si="343"/>
        <v>5944.21</v>
      </c>
      <c r="E502" s="105">
        <f t="shared" si="355"/>
        <v>6018.51</v>
      </c>
      <c r="F502" s="106">
        <f t="shared" si="356"/>
        <v>44491</v>
      </c>
      <c r="G502" s="107">
        <f t="shared" si="335"/>
        <v>1.2499558393798349E-2</v>
      </c>
      <c r="H502" s="108">
        <f t="shared" si="349"/>
        <v>44550</v>
      </c>
      <c r="I502" s="108">
        <f t="shared" si="336"/>
        <v>44550</v>
      </c>
      <c r="J502" s="109">
        <f t="shared" si="344"/>
        <v>20</v>
      </c>
      <c r="K502" s="109">
        <f t="shared" si="359"/>
        <v>2</v>
      </c>
      <c r="L502" s="8">
        <f t="shared" si="345"/>
        <v>1.00124298</v>
      </c>
      <c r="M502" s="110">
        <f t="shared" si="358"/>
        <v>1.0115996199999999</v>
      </c>
      <c r="N502" s="110">
        <f t="shared" si="353"/>
        <v>1.4106995358760086</v>
      </c>
      <c r="O502" s="103">
        <f t="shared" si="357"/>
        <v>1.412453</v>
      </c>
      <c r="P502" s="103">
        <f t="shared" si="337"/>
        <v>912.84158212</v>
      </c>
      <c r="Q502" s="11">
        <f t="shared" si="352"/>
        <v>0</v>
      </c>
      <c r="R502" s="30">
        <f t="shared" si="346"/>
        <v>0</v>
      </c>
      <c r="S502" s="103">
        <f t="shared" si="338"/>
        <v>0</v>
      </c>
      <c r="T502" s="113">
        <f t="shared" si="347"/>
        <v>8.5000000000000006E-2</v>
      </c>
      <c r="U502" s="111">
        <f t="shared" si="354"/>
        <v>2</v>
      </c>
      <c r="V502" s="111">
        <v>252</v>
      </c>
      <c r="W502" s="110">
        <f t="shared" si="339"/>
        <v>1.00064767</v>
      </c>
      <c r="X502" s="103">
        <f t="shared" si="340"/>
        <v>0.59122010000000003</v>
      </c>
      <c r="Y502" s="103">
        <f t="shared" si="341"/>
        <v>0</v>
      </c>
      <c r="Z502" s="114" t="str">
        <f t="shared" si="350"/>
        <v>A+J=</v>
      </c>
      <c r="AA502" s="108">
        <f t="shared" si="351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2"/>
        <v>44525</v>
      </c>
      <c r="B503" s="103">
        <f t="shared" si="334"/>
        <v>914.29624411999998</v>
      </c>
      <c r="C503" s="103">
        <f t="shared" si="348"/>
        <v>646.28103174</v>
      </c>
      <c r="D503" s="104">
        <f t="shared" si="343"/>
        <v>5944.21</v>
      </c>
      <c r="E503" s="105">
        <f t="shared" si="355"/>
        <v>6018.51</v>
      </c>
      <c r="F503" s="106">
        <f t="shared" si="356"/>
        <v>44491</v>
      </c>
      <c r="G503" s="107">
        <f t="shared" si="335"/>
        <v>1.2499558393798349E-2</v>
      </c>
      <c r="H503" s="108">
        <f t="shared" si="349"/>
        <v>44550</v>
      </c>
      <c r="I503" s="108">
        <f t="shared" si="336"/>
        <v>44550</v>
      </c>
      <c r="J503" s="109">
        <f t="shared" si="344"/>
        <v>20</v>
      </c>
      <c r="K503" s="109">
        <f t="shared" si="359"/>
        <v>3</v>
      </c>
      <c r="L503" s="8">
        <f t="shared" si="345"/>
        <v>1.00186504</v>
      </c>
      <c r="M503" s="110">
        <f t="shared" si="358"/>
        <v>1.0115996199999999</v>
      </c>
      <c r="N503" s="110">
        <f t="shared" si="353"/>
        <v>1.4106995358760086</v>
      </c>
      <c r="O503" s="103">
        <f t="shared" si="357"/>
        <v>1.41333054</v>
      </c>
      <c r="P503" s="103">
        <f t="shared" si="337"/>
        <v>913.40871958000002</v>
      </c>
      <c r="Q503" s="11">
        <f t="shared" si="352"/>
        <v>0</v>
      </c>
      <c r="R503" s="30">
        <f t="shared" si="346"/>
        <v>0</v>
      </c>
      <c r="S503" s="103">
        <f t="shared" si="338"/>
        <v>0</v>
      </c>
      <c r="T503" s="113">
        <f t="shared" si="347"/>
        <v>8.5000000000000006E-2</v>
      </c>
      <c r="U503" s="111">
        <f t="shared" si="354"/>
        <v>3</v>
      </c>
      <c r="V503" s="111">
        <v>252</v>
      </c>
      <c r="W503" s="110">
        <f t="shared" si="339"/>
        <v>1.000971662</v>
      </c>
      <c r="X503" s="103">
        <f t="shared" si="340"/>
        <v>0.88752454000000003</v>
      </c>
      <c r="Y503" s="103">
        <f t="shared" si="341"/>
        <v>0</v>
      </c>
      <c r="Z503" s="114" t="str">
        <f t="shared" si="350"/>
        <v>A+J=</v>
      </c>
      <c r="AA503" s="108">
        <f t="shared" si="351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2"/>
        <v>44526</v>
      </c>
      <c r="B504" s="103">
        <f t="shared" si="334"/>
        <v>915.16051831999994</v>
      </c>
      <c r="C504" s="103">
        <f t="shared" si="348"/>
        <v>646.28103174</v>
      </c>
      <c r="D504" s="104">
        <f t="shared" si="343"/>
        <v>5944.21</v>
      </c>
      <c r="E504" s="105">
        <f t="shared" si="355"/>
        <v>6018.51</v>
      </c>
      <c r="F504" s="106">
        <f t="shared" si="356"/>
        <v>44491</v>
      </c>
      <c r="G504" s="107">
        <f t="shared" si="335"/>
        <v>1.2499558393798349E-2</v>
      </c>
      <c r="H504" s="108">
        <f t="shared" si="349"/>
        <v>44550</v>
      </c>
      <c r="I504" s="108">
        <f t="shared" si="336"/>
        <v>44550</v>
      </c>
      <c r="J504" s="109">
        <f t="shared" si="344"/>
        <v>20</v>
      </c>
      <c r="K504" s="109">
        <f t="shared" si="359"/>
        <v>4</v>
      </c>
      <c r="L504" s="8">
        <f t="shared" si="345"/>
        <v>1.0024875</v>
      </c>
      <c r="M504" s="110">
        <f t="shared" si="358"/>
        <v>1.0115996199999999</v>
      </c>
      <c r="N504" s="110">
        <f t="shared" si="353"/>
        <v>1.4106995358760086</v>
      </c>
      <c r="O504" s="103">
        <f t="shared" si="357"/>
        <v>1.41420865</v>
      </c>
      <c r="P504" s="103">
        <f t="shared" si="337"/>
        <v>913.97622540999998</v>
      </c>
      <c r="Q504" s="11">
        <f t="shared" si="352"/>
        <v>0</v>
      </c>
      <c r="R504" s="30">
        <f t="shared" si="346"/>
        <v>0</v>
      </c>
      <c r="S504" s="103">
        <f t="shared" si="338"/>
        <v>0</v>
      </c>
      <c r="T504" s="113">
        <f t="shared" si="347"/>
        <v>8.5000000000000006E-2</v>
      </c>
      <c r="U504" s="111">
        <f t="shared" si="354"/>
        <v>4</v>
      </c>
      <c r="V504" s="111">
        <v>252</v>
      </c>
      <c r="W504" s="110">
        <f t="shared" si="339"/>
        <v>1.001295759</v>
      </c>
      <c r="X504" s="103">
        <f t="shared" si="340"/>
        <v>1.1842929099999999</v>
      </c>
      <c r="Y504" s="103">
        <f t="shared" si="341"/>
        <v>0</v>
      </c>
      <c r="Z504" s="114" t="str">
        <f t="shared" si="350"/>
        <v>A+J=</v>
      </c>
      <c r="AA504" s="108">
        <f t="shared" si="351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2"/>
        <v>44527</v>
      </c>
      <c r="B505" s="103">
        <f t="shared" si="334"/>
        <v>916.02559951000001</v>
      </c>
      <c r="C505" s="103">
        <f t="shared" si="348"/>
        <v>646.28103174</v>
      </c>
      <c r="D505" s="104">
        <f t="shared" si="343"/>
        <v>5944.21</v>
      </c>
      <c r="E505" s="105">
        <f t="shared" si="355"/>
        <v>6018.51</v>
      </c>
      <c r="F505" s="106">
        <f t="shared" si="356"/>
        <v>44491</v>
      </c>
      <c r="G505" s="107">
        <f t="shared" si="335"/>
        <v>1.2499558393798349E-2</v>
      </c>
      <c r="H505" s="108">
        <f t="shared" si="349"/>
        <v>44550</v>
      </c>
      <c r="I505" s="108">
        <f t="shared" si="336"/>
        <v>44550</v>
      </c>
      <c r="J505" s="109">
        <f t="shared" si="344"/>
        <v>20</v>
      </c>
      <c r="K505" s="109">
        <f t="shared" si="359"/>
        <v>5</v>
      </c>
      <c r="L505" s="8">
        <f t="shared" si="345"/>
        <v>1.0031103400000001</v>
      </c>
      <c r="M505" s="110">
        <f t="shared" si="358"/>
        <v>1.0115996199999999</v>
      </c>
      <c r="N505" s="110">
        <f t="shared" si="353"/>
        <v>1.4106995358760086</v>
      </c>
      <c r="O505" s="103">
        <f t="shared" si="357"/>
        <v>1.41508729</v>
      </c>
      <c r="P505" s="103">
        <f t="shared" si="337"/>
        <v>914.54407377999996</v>
      </c>
      <c r="Q505" s="11">
        <f t="shared" si="352"/>
        <v>0</v>
      </c>
      <c r="R505" s="30">
        <f t="shared" si="346"/>
        <v>0</v>
      </c>
      <c r="S505" s="103">
        <f t="shared" si="338"/>
        <v>0</v>
      </c>
      <c r="T505" s="113">
        <f t="shared" si="347"/>
        <v>8.5000000000000006E-2</v>
      </c>
      <c r="U505" s="111">
        <f t="shared" si="354"/>
        <v>5</v>
      </c>
      <c r="V505" s="111">
        <v>252</v>
      </c>
      <c r="W505" s="110">
        <f t="shared" si="339"/>
        <v>1.0016199610000001</v>
      </c>
      <c r="X505" s="103">
        <f t="shared" si="340"/>
        <v>1.48152573</v>
      </c>
      <c r="Y505" s="103">
        <f t="shared" si="341"/>
        <v>0</v>
      </c>
      <c r="Z505" s="114" t="str">
        <f t="shared" si="350"/>
        <v>A+J=</v>
      </c>
      <c r="AA505" s="108">
        <f t="shared" si="351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2"/>
        <v>44528</v>
      </c>
      <c r="B506" s="103">
        <f t="shared" si="334"/>
        <v>916.02559951000001</v>
      </c>
      <c r="C506" s="103">
        <f t="shared" si="348"/>
        <v>646.28103174</v>
      </c>
      <c r="D506" s="104">
        <f t="shared" si="343"/>
        <v>5944.21</v>
      </c>
      <c r="E506" s="105">
        <f t="shared" si="355"/>
        <v>6018.51</v>
      </c>
      <c r="F506" s="106">
        <f t="shared" si="356"/>
        <v>44491</v>
      </c>
      <c r="G506" s="107">
        <f t="shared" si="335"/>
        <v>1.2499558393798349E-2</v>
      </c>
      <c r="H506" s="108">
        <f t="shared" si="349"/>
        <v>44550</v>
      </c>
      <c r="I506" s="108">
        <f t="shared" si="336"/>
        <v>44550</v>
      </c>
      <c r="J506" s="109">
        <f t="shared" si="344"/>
        <v>20</v>
      </c>
      <c r="K506" s="109">
        <f t="shared" si="359"/>
        <v>5</v>
      </c>
      <c r="L506" s="8">
        <f t="shared" si="345"/>
        <v>1.0031103400000001</v>
      </c>
      <c r="M506" s="110">
        <f t="shared" si="358"/>
        <v>1.0115996199999999</v>
      </c>
      <c r="N506" s="110">
        <f t="shared" si="353"/>
        <v>1.4106995358760086</v>
      </c>
      <c r="O506" s="103">
        <f t="shared" si="357"/>
        <v>1.41508729</v>
      </c>
      <c r="P506" s="103">
        <f t="shared" si="337"/>
        <v>914.54407377999996</v>
      </c>
      <c r="Q506" s="11">
        <f t="shared" si="352"/>
        <v>0</v>
      </c>
      <c r="R506" s="30">
        <f t="shared" si="346"/>
        <v>0</v>
      </c>
      <c r="S506" s="103">
        <f t="shared" si="338"/>
        <v>0</v>
      </c>
      <c r="T506" s="113">
        <f t="shared" si="347"/>
        <v>8.5000000000000006E-2</v>
      </c>
      <c r="U506" s="111">
        <f t="shared" si="354"/>
        <v>5</v>
      </c>
      <c r="V506" s="111">
        <v>252</v>
      </c>
      <c r="W506" s="110">
        <f t="shared" si="339"/>
        <v>1.0016199610000001</v>
      </c>
      <c r="X506" s="103">
        <f t="shared" si="340"/>
        <v>1.48152573</v>
      </c>
      <c r="Y506" s="103">
        <f t="shared" si="341"/>
        <v>0</v>
      </c>
      <c r="Z506" s="114" t="str">
        <f t="shared" si="350"/>
        <v>A+J=</v>
      </c>
      <c r="AA506" s="108">
        <f t="shared" si="351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2"/>
        <v>44529</v>
      </c>
      <c r="B507" s="103">
        <f t="shared" si="334"/>
        <v>916.02559951000001</v>
      </c>
      <c r="C507" s="103">
        <f t="shared" si="348"/>
        <v>646.28103174</v>
      </c>
      <c r="D507" s="104">
        <f t="shared" si="343"/>
        <v>5944.21</v>
      </c>
      <c r="E507" s="105">
        <f t="shared" si="355"/>
        <v>6018.51</v>
      </c>
      <c r="F507" s="106">
        <f t="shared" si="356"/>
        <v>44491</v>
      </c>
      <c r="G507" s="107">
        <f t="shared" si="335"/>
        <v>1.2499558393798349E-2</v>
      </c>
      <c r="H507" s="108">
        <f t="shared" si="349"/>
        <v>44550</v>
      </c>
      <c r="I507" s="108">
        <f t="shared" si="336"/>
        <v>44550</v>
      </c>
      <c r="J507" s="109">
        <f t="shared" si="344"/>
        <v>20</v>
      </c>
      <c r="K507" s="109">
        <f t="shared" si="359"/>
        <v>5</v>
      </c>
      <c r="L507" s="8">
        <f t="shared" si="345"/>
        <v>1.0031103400000001</v>
      </c>
      <c r="M507" s="110">
        <f t="shared" si="358"/>
        <v>1.0115996199999999</v>
      </c>
      <c r="N507" s="110">
        <f t="shared" si="353"/>
        <v>1.4106995358760086</v>
      </c>
      <c r="O507" s="103">
        <f t="shared" si="357"/>
        <v>1.41508729</v>
      </c>
      <c r="P507" s="103">
        <f t="shared" si="337"/>
        <v>914.54407377999996</v>
      </c>
      <c r="Q507" s="11">
        <f t="shared" si="352"/>
        <v>0</v>
      </c>
      <c r="R507" s="30">
        <f t="shared" si="346"/>
        <v>0</v>
      </c>
      <c r="S507" s="103">
        <f t="shared" si="338"/>
        <v>0</v>
      </c>
      <c r="T507" s="113">
        <f t="shared" si="347"/>
        <v>8.5000000000000006E-2</v>
      </c>
      <c r="U507" s="111">
        <f t="shared" si="354"/>
        <v>5</v>
      </c>
      <c r="V507" s="111">
        <v>252</v>
      </c>
      <c r="W507" s="110">
        <f t="shared" si="339"/>
        <v>1.0016199610000001</v>
      </c>
      <c r="X507" s="103">
        <f t="shared" si="340"/>
        <v>1.48152573</v>
      </c>
      <c r="Y507" s="103">
        <f t="shared" si="341"/>
        <v>0</v>
      </c>
      <c r="Z507" s="114" t="str">
        <f t="shared" si="350"/>
        <v>A+J=</v>
      </c>
      <c r="AA507" s="108">
        <f t="shared" si="351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2"/>
        <v>44530</v>
      </c>
      <c r="B508" s="103">
        <f t="shared" si="334"/>
        <v>916.89150110999992</v>
      </c>
      <c r="C508" s="103">
        <f t="shared" si="348"/>
        <v>646.28103174</v>
      </c>
      <c r="D508" s="104">
        <f t="shared" si="343"/>
        <v>5944.21</v>
      </c>
      <c r="E508" s="105">
        <f t="shared" si="355"/>
        <v>6018.51</v>
      </c>
      <c r="F508" s="106">
        <f t="shared" si="356"/>
        <v>44491</v>
      </c>
      <c r="G508" s="107">
        <f t="shared" si="335"/>
        <v>1.2499558393798349E-2</v>
      </c>
      <c r="H508" s="108">
        <f t="shared" si="349"/>
        <v>44550</v>
      </c>
      <c r="I508" s="108">
        <f t="shared" si="336"/>
        <v>44550</v>
      </c>
      <c r="J508" s="109">
        <f t="shared" si="344"/>
        <v>20</v>
      </c>
      <c r="K508" s="109">
        <f t="shared" si="359"/>
        <v>6</v>
      </c>
      <c r="L508" s="8">
        <f t="shared" si="345"/>
        <v>1.0037335700000001</v>
      </c>
      <c r="M508" s="110">
        <f t="shared" si="358"/>
        <v>1.0115996199999999</v>
      </c>
      <c r="N508" s="110">
        <f t="shared" si="353"/>
        <v>1.4106995358760086</v>
      </c>
      <c r="O508" s="103">
        <f t="shared" si="357"/>
        <v>1.41596648</v>
      </c>
      <c r="P508" s="103">
        <f t="shared" si="337"/>
        <v>915.11227759999997</v>
      </c>
      <c r="Q508" s="11">
        <f t="shared" si="352"/>
        <v>0</v>
      </c>
      <c r="R508" s="30">
        <f t="shared" si="346"/>
        <v>0</v>
      </c>
      <c r="S508" s="103">
        <f t="shared" si="338"/>
        <v>0</v>
      </c>
      <c r="T508" s="113">
        <f t="shared" si="347"/>
        <v>8.5000000000000006E-2</v>
      </c>
      <c r="U508" s="111">
        <f t="shared" si="354"/>
        <v>6</v>
      </c>
      <c r="V508" s="111">
        <v>252</v>
      </c>
      <c r="W508" s="110">
        <f t="shared" si="339"/>
        <v>1.0019442679999999</v>
      </c>
      <c r="X508" s="103">
        <f t="shared" si="340"/>
        <v>1.77922351</v>
      </c>
      <c r="Y508" s="103">
        <f t="shared" si="341"/>
        <v>0</v>
      </c>
      <c r="Z508" s="114" t="str">
        <f t="shared" si="350"/>
        <v>A+J=</v>
      </c>
      <c r="AA508" s="108">
        <f t="shared" si="351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2"/>
        <v>44531</v>
      </c>
      <c r="B509" s="103">
        <f t="shared" si="334"/>
        <v>917.75822367000001</v>
      </c>
      <c r="C509" s="103">
        <f t="shared" si="348"/>
        <v>646.28103174</v>
      </c>
      <c r="D509" s="104">
        <f t="shared" si="343"/>
        <v>5944.21</v>
      </c>
      <c r="E509" s="105">
        <f t="shared" si="355"/>
        <v>6018.51</v>
      </c>
      <c r="F509" s="106">
        <f t="shared" si="356"/>
        <v>44491</v>
      </c>
      <c r="G509" s="107">
        <f t="shared" si="335"/>
        <v>1.2499558393798349E-2</v>
      </c>
      <c r="H509" s="108">
        <f t="shared" si="349"/>
        <v>44550</v>
      </c>
      <c r="I509" s="108">
        <f t="shared" si="336"/>
        <v>44550</v>
      </c>
      <c r="J509" s="109">
        <f t="shared" si="344"/>
        <v>20</v>
      </c>
      <c r="K509" s="109">
        <f t="shared" si="359"/>
        <v>7</v>
      </c>
      <c r="L509" s="8">
        <f t="shared" si="345"/>
        <v>1.0043571899999999</v>
      </c>
      <c r="M509" s="110">
        <f t="shared" si="358"/>
        <v>1.0115996199999999</v>
      </c>
      <c r="N509" s="110">
        <f t="shared" si="353"/>
        <v>1.4106995358760086</v>
      </c>
      <c r="O509" s="103">
        <f t="shared" si="357"/>
        <v>1.41684622</v>
      </c>
      <c r="P509" s="103">
        <f t="shared" si="337"/>
        <v>915.68083687000001</v>
      </c>
      <c r="Q509" s="11">
        <f t="shared" si="352"/>
        <v>0</v>
      </c>
      <c r="R509" s="30">
        <f t="shared" si="346"/>
        <v>0</v>
      </c>
      <c r="S509" s="103">
        <f t="shared" si="338"/>
        <v>0</v>
      </c>
      <c r="T509" s="113">
        <f t="shared" si="347"/>
        <v>8.5000000000000006E-2</v>
      </c>
      <c r="U509" s="111">
        <f t="shared" si="354"/>
        <v>7</v>
      </c>
      <c r="V509" s="111">
        <v>252</v>
      </c>
      <c r="W509" s="110">
        <f t="shared" si="339"/>
        <v>1.00226868</v>
      </c>
      <c r="X509" s="103">
        <f t="shared" si="340"/>
        <v>2.0773868000000002</v>
      </c>
      <c r="Y509" s="103">
        <f t="shared" si="341"/>
        <v>0</v>
      </c>
      <c r="Z509" s="114" t="str">
        <f t="shared" si="350"/>
        <v>A+J=</v>
      </c>
      <c r="AA509" s="108">
        <f t="shared" si="351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2"/>
        <v>44532</v>
      </c>
      <c r="B510" s="103">
        <f t="shared" si="334"/>
        <v>918.62575474999994</v>
      </c>
      <c r="C510" s="103">
        <f t="shared" si="348"/>
        <v>646.28103174</v>
      </c>
      <c r="D510" s="104">
        <f t="shared" si="343"/>
        <v>5944.21</v>
      </c>
      <c r="E510" s="105">
        <f t="shared" si="355"/>
        <v>6018.51</v>
      </c>
      <c r="F510" s="106">
        <f t="shared" si="356"/>
        <v>44491</v>
      </c>
      <c r="G510" s="107">
        <f t="shared" si="335"/>
        <v>1.2499558393798349E-2</v>
      </c>
      <c r="H510" s="108">
        <f t="shared" si="349"/>
        <v>44550</v>
      </c>
      <c r="I510" s="108">
        <f t="shared" si="336"/>
        <v>44550</v>
      </c>
      <c r="J510" s="109">
        <f t="shared" si="344"/>
        <v>20</v>
      </c>
      <c r="K510" s="109">
        <f t="shared" si="359"/>
        <v>8</v>
      </c>
      <c r="L510" s="8">
        <f t="shared" si="345"/>
        <v>1.0049811900000001</v>
      </c>
      <c r="M510" s="110">
        <f t="shared" si="358"/>
        <v>1.0115996199999999</v>
      </c>
      <c r="N510" s="110">
        <f t="shared" si="353"/>
        <v>1.4106995358760086</v>
      </c>
      <c r="O510" s="103">
        <f t="shared" si="357"/>
        <v>1.41772649</v>
      </c>
      <c r="P510" s="103">
        <f t="shared" si="337"/>
        <v>916.24973867999995</v>
      </c>
      <c r="Q510" s="11">
        <f t="shared" si="352"/>
        <v>0</v>
      </c>
      <c r="R510" s="30">
        <f t="shared" si="346"/>
        <v>0</v>
      </c>
      <c r="S510" s="103">
        <f t="shared" si="338"/>
        <v>0</v>
      </c>
      <c r="T510" s="113">
        <f t="shared" si="347"/>
        <v>8.5000000000000006E-2</v>
      </c>
      <c r="U510" s="111">
        <f t="shared" si="354"/>
        <v>8</v>
      </c>
      <c r="V510" s="111">
        <v>252</v>
      </c>
      <c r="W510" s="110">
        <f t="shared" si="339"/>
        <v>1.0025931969999999</v>
      </c>
      <c r="X510" s="103">
        <f t="shared" si="340"/>
        <v>2.3760160699999999</v>
      </c>
      <c r="Y510" s="103">
        <f t="shared" si="341"/>
        <v>0</v>
      </c>
      <c r="Z510" s="114" t="str">
        <f t="shared" si="350"/>
        <v>A+J=</v>
      </c>
      <c r="AA510" s="108">
        <f t="shared" si="351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2"/>
        <v>44533</v>
      </c>
      <c r="B511" s="103">
        <f t="shared" si="334"/>
        <v>919.49412078</v>
      </c>
      <c r="C511" s="103">
        <f t="shared" si="348"/>
        <v>646.28103174</v>
      </c>
      <c r="D511" s="104">
        <f t="shared" si="343"/>
        <v>5944.21</v>
      </c>
      <c r="E511" s="105">
        <f t="shared" si="355"/>
        <v>6018.51</v>
      </c>
      <c r="F511" s="106">
        <f t="shared" si="356"/>
        <v>44491</v>
      </c>
      <c r="G511" s="107">
        <f t="shared" si="335"/>
        <v>1.2499558393798349E-2</v>
      </c>
      <c r="H511" s="108">
        <f t="shared" si="349"/>
        <v>44550</v>
      </c>
      <c r="I511" s="108">
        <f t="shared" si="336"/>
        <v>44550</v>
      </c>
      <c r="J511" s="109">
        <f t="shared" si="344"/>
        <v>20</v>
      </c>
      <c r="K511" s="109">
        <f t="shared" si="359"/>
        <v>9</v>
      </c>
      <c r="L511" s="8">
        <f t="shared" si="345"/>
        <v>1.00560559</v>
      </c>
      <c r="M511" s="110">
        <f t="shared" si="358"/>
        <v>1.0115996199999999</v>
      </c>
      <c r="N511" s="110">
        <f t="shared" si="353"/>
        <v>1.4106995358760086</v>
      </c>
      <c r="O511" s="103">
        <f t="shared" si="357"/>
        <v>1.4186073299999999</v>
      </c>
      <c r="P511" s="103">
        <f t="shared" si="337"/>
        <v>916.81900886000005</v>
      </c>
      <c r="Q511" s="11">
        <f t="shared" si="352"/>
        <v>0</v>
      </c>
      <c r="R511" s="30">
        <f t="shared" si="346"/>
        <v>0</v>
      </c>
      <c r="S511" s="103">
        <f t="shared" si="338"/>
        <v>0</v>
      </c>
      <c r="T511" s="113">
        <f t="shared" si="347"/>
        <v>8.5000000000000006E-2</v>
      </c>
      <c r="U511" s="111">
        <f t="shared" si="354"/>
        <v>9</v>
      </c>
      <c r="V511" s="111">
        <v>252</v>
      </c>
      <c r="W511" s="110">
        <f t="shared" si="339"/>
        <v>1.0029178190000001</v>
      </c>
      <c r="X511" s="103">
        <f t="shared" si="340"/>
        <v>2.67511192</v>
      </c>
      <c r="Y511" s="103">
        <f t="shared" si="341"/>
        <v>0</v>
      </c>
      <c r="Z511" s="114" t="str">
        <f t="shared" si="350"/>
        <v>A+J=</v>
      </c>
      <c r="AA511" s="108">
        <f t="shared" si="351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2"/>
        <v>44534</v>
      </c>
      <c r="B512" s="103">
        <f t="shared" si="334"/>
        <v>920.36330377999991</v>
      </c>
      <c r="C512" s="103">
        <f t="shared" si="348"/>
        <v>646.28103174</v>
      </c>
      <c r="D512" s="104">
        <f t="shared" si="343"/>
        <v>5944.21</v>
      </c>
      <c r="E512" s="105">
        <f t="shared" si="355"/>
        <v>6018.51</v>
      </c>
      <c r="F512" s="106">
        <f t="shared" si="356"/>
        <v>44491</v>
      </c>
      <c r="G512" s="107">
        <f t="shared" si="335"/>
        <v>1.2499558393798349E-2</v>
      </c>
      <c r="H512" s="108">
        <f t="shared" si="349"/>
        <v>44550</v>
      </c>
      <c r="I512" s="108">
        <f t="shared" si="336"/>
        <v>44550</v>
      </c>
      <c r="J512" s="109">
        <f t="shared" si="344"/>
        <v>20</v>
      </c>
      <c r="K512" s="109">
        <f t="shared" si="359"/>
        <v>10</v>
      </c>
      <c r="L512" s="8">
        <f t="shared" si="345"/>
        <v>1.0062303699999999</v>
      </c>
      <c r="M512" s="110">
        <f t="shared" si="358"/>
        <v>1.0115996199999999</v>
      </c>
      <c r="N512" s="110">
        <f t="shared" si="353"/>
        <v>1.4106995358760086</v>
      </c>
      <c r="O512" s="103">
        <f t="shared" si="357"/>
        <v>1.41948871</v>
      </c>
      <c r="P512" s="103">
        <f t="shared" si="337"/>
        <v>917.38862803999996</v>
      </c>
      <c r="Q512" s="11">
        <f t="shared" si="352"/>
        <v>0</v>
      </c>
      <c r="R512" s="30">
        <f t="shared" si="346"/>
        <v>0</v>
      </c>
      <c r="S512" s="103">
        <f t="shared" si="338"/>
        <v>0</v>
      </c>
      <c r="T512" s="113">
        <f t="shared" si="347"/>
        <v>8.5000000000000006E-2</v>
      </c>
      <c r="U512" s="111">
        <f t="shared" si="354"/>
        <v>10</v>
      </c>
      <c r="V512" s="111">
        <v>252</v>
      </c>
      <c r="W512" s="110">
        <f t="shared" si="339"/>
        <v>1.0032425469999999</v>
      </c>
      <c r="X512" s="103">
        <f t="shared" si="340"/>
        <v>2.9746757399999999</v>
      </c>
      <c r="Y512" s="103">
        <f t="shared" si="341"/>
        <v>0</v>
      </c>
      <c r="Z512" s="114" t="str">
        <f t="shared" si="350"/>
        <v>A+J=</v>
      </c>
      <c r="AA512" s="108">
        <f t="shared" si="351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2"/>
        <v>44535</v>
      </c>
      <c r="B513" s="103">
        <f t="shared" si="334"/>
        <v>920.36330377999991</v>
      </c>
      <c r="C513" s="103">
        <f t="shared" si="348"/>
        <v>646.28103174</v>
      </c>
      <c r="D513" s="104">
        <f t="shared" si="343"/>
        <v>5944.21</v>
      </c>
      <c r="E513" s="105">
        <f t="shared" si="355"/>
        <v>6018.51</v>
      </c>
      <c r="F513" s="106">
        <f t="shared" si="356"/>
        <v>44491</v>
      </c>
      <c r="G513" s="107">
        <f t="shared" si="335"/>
        <v>1.2499558393798349E-2</v>
      </c>
      <c r="H513" s="108">
        <f t="shared" si="349"/>
        <v>44550</v>
      </c>
      <c r="I513" s="108">
        <f t="shared" si="336"/>
        <v>44550</v>
      </c>
      <c r="J513" s="109">
        <f t="shared" si="344"/>
        <v>20</v>
      </c>
      <c r="K513" s="109">
        <f t="shared" si="359"/>
        <v>10</v>
      </c>
      <c r="L513" s="8">
        <f t="shared" si="345"/>
        <v>1.0062303699999999</v>
      </c>
      <c r="M513" s="110">
        <f t="shared" si="358"/>
        <v>1.0115996199999999</v>
      </c>
      <c r="N513" s="110">
        <f t="shared" si="353"/>
        <v>1.4106995358760086</v>
      </c>
      <c r="O513" s="103">
        <f t="shared" si="357"/>
        <v>1.41948871</v>
      </c>
      <c r="P513" s="103">
        <f t="shared" si="337"/>
        <v>917.38862803999996</v>
      </c>
      <c r="Q513" s="11">
        <f t="shared" si="352"/>
        <v>0</v>
      </c>
      <c r="R513" s="30">
        <f t="shared" si="346"/>
        <v>0</v>
      </c>
      <c r="S513" s="103">
        <f t="shared" si="338"/>
        <v>0</v>
      </c>
      <c r="T513" s="113">
        <f t="shared" si="347"/>
        <v>8.5000000000000006E-2</v>
      </c>
      <c r="U513" s="111">
        <f t="shared" si="354"/>
        <v>10</v>
      </c>
      <c r="V513" s="111">
        <v>252</v>
      </c>
      <c r="W513" s="110">
        <f t="shared" si="339"/>
        <v>1.0032425469999999</v>
      </c>
      <c r="X513" s="103">
        <f t="shared" si="340"/>
        <v>2.9746757399999999</v>
      </c>
      <c r="Y513" s="103">
        <f t="shared" si="341"/>
        <v>0</v>
      </c>
      <c r="Z513" s="114" t="str">
        <f t="shared" si="350"/>
        <v>A+J=</v>
      </c>
      <c r="AA513" s="108">
        <f t="shared" si="351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2"/>
        <v>44536</v>
      </c>
      <c r="B514" s="103">
        <f t="shared" si="334"/>
        <v>920.36330377999991</v>
      </c>
      <c r="C514" s="103">
        <f t="shared" si="348"/>
        <v>646.28103174</v>
      </c>
      <c r="D514" s="104">
        <f t="shared" si="343"/>
        <v>5944.21</v>
      </c>
      <c r="E514" s="105">
        <f t="shared" si="355"/>
        <v>6018.51</v>
      </c>
      <c r="F514" s="106">
        <f t="shared" si="356"/>
        <v>44491</v>
      </c>
      <c r="G514" s="107">
        <f t="shared" si="335"/>
        <v>1.2499558393798349E-2</v>
      </c>
      <c r="H514" s="108">
        <f t="shared" si="349"/>
        <v>44550</v>
      </c>
      <c r="I514" s="108">
        <f t="shared" si="336"/>
        <v>44550</v>
      </c>
      <c r="J514" s="109">
        <f t="shared" si="344"/>
        <v>20</v>
      </c>
      <c r="K514" s="109">
        <f t="shared" si="359"/>
        <v>10</v>
      </c>
      <c r="L514" s="8">
        <f t="shared" si="345"/>
        <v>1.0062303699999999</v>
      </c>
      <c r="M514" s="110">
        <f t="shared" si="358"/>
        <v>1.0115996199999999</v>
      </c>
      <c r="N514" s="110">
        <f t="shared" si="353"/>
        <v>1.4106995358760086</v>
      </c>
      <c r="O514" s="103">
        <f t="shared" si="357"/>
        <v>1.41948871</v>
      </c>
      <c r="P514" s="103">
        <f t="shared" si="337"/>
        <v>917.38862803999996</v>
      </c>
      <c r="Q514" s="11">
        <f t="shared" si="352"/>
        <v>0</v>
      </c>
      <c r="R514" s="30">
        <f t="shared" si="346"/>
        <v>0</v>
      </c>
      <c r="S514" s="103">
        <f t="shared" si="338"/>
        <v>0</v>
      </c>
      <c r="T514" s="113">
        <f t="shared" si="347"/>
        <v>8.5000000000000006E-2</v>
      </c>
      <c r="U514" s="111">
        <f t="shared" si="354"/>
        <v>10</v>
      </c>
      <c r="V514" s="111">
        <v>252</v>
      </c>
      <c r="W514" s="110">
        <f t="shared" si="339"/>
        <v>1.0032425469999999</v>
      </c>
      <c r="X514" s="103">
        <f t="shared" si="340"/>
        <v>2.9746757399999999</v>
      </c>
      <c r="Y514" s="103">
        <f t="shared" si="341"/>
        <v>0</v>
      </c>
      <c r="Z514" s="114" t="str">
        <f t="shared" si="350"/>
        <v>A+J=</v>
      </c>
      <c r="AA514" s="108">
        <f t="shared" si="351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2"/>
        <v>44537</v>
      </c>
      <c r="B515" s="103">
        <f t="shared" si="334"/>
        <v>921.23329592999994</v>
      </c>
      <c r="C515" s="103">
        <f t="shared" si="348"/>
        <v>646.28103174</v>
      </c>
      <c r="D515" s="104">
        <f t="shared" si="343"/>
        <v>5944.21</v>
      </c>
      <c r="E515" s="105">
        <f t="shared" si="355"/>
        <v>6018.51</v>
      </c>
      <c r="F515" s="106">
        <f t="shared" si="356"/>
        <v>44491</v>
      </c>
      <c r="G515" s="107">
        <f t="shared" si="335"/>
        <v>1.2499558393798349E-2</v>
      </c>
      <c r="H515" s="108">
        <f t="shared" si="349"/>
        <v>44550</v>
      </c>
      <c r="I515" s="108">
        <f t="shared" si="336"/>
        <v>44550</v>
      </c>
      <c r="J515" s="109">
        <f t="shared" si="344"/>
        <v>20</v>
      </c>
      <c r="K515" s="109">
        <f t="shared" si="359"/>
        <v>11</v>
      </c>
      <c r="L515" s="8">
        <f t="shared" si="345"/>
        <v>1.0068555299999999</v>
      </c>
      <c r="M515" s="110">
        <f t="shared" si="358"/>
        <v>1.0115996199999999</v>
      </c>
      <c r="N515" s="110">
        <f t="shared" si="353"/>
        <v>1.4106995358760086</v>
      </c>
      <c r="O515" s="103">
        <f t="shared" si="357"/>
        <v>1.4203706199999999</v>
      </c>
      <c r="P515" s="103">
        <f t="shared" si="337"/>
        <v>917.95858973999998</v>
      </c>
      <c r="Q515" s="11">
        <f t="shared" si="352"/>
        <v>0</v>
      </c>
      <c r="R515" s="30">
        <f t="shared" si="346"/>
        <v>0</v>
      </c>
      <c r="S515" s="103">
        <f t="shared" si="338"/>
        <v>0</v>
      </c>
      <c r="T515" s="113">
        <f t="shared" si="347"/>
        <v>8.5000000000000006E-2</v>
      </c>
      <c r="U515" s="111">
        <f t="shared" si="354"/>
        <v>11</v>
      </c>
      <c r="V515" s="111">
        <v>252</v>
      </c>
      <c r="W515" s="110">
        <f t="shared" si="339"/>
        <v>1.0035673789999999</v>
      </c>
      <c r="X515" s="103">
        <f t="shared" si="340"/>
        <v>3.2747061899999999</v>
      </c>
      <c r="Y515" s="103">
        <f t="shared" si="341"/>
        <v>0</v>
      </c>
      <c r="Z515" s="114" t="str">
        <f t="shared" si="350"/>
        <v>A+J=</v>
      </c>
      <c r="AA515" s="108">
        <f t="shared" si="351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2"/>
        <v>44538</v>
      </c>
      <c r="B516" s="103">
        <f t="shared" si="334"/>
        <v>922.10412554999994</v>
      </c>
      <c r="C516" s="103">
        <f t="shared" si="348"/>
        <v>646.28103174</v>
      </c>
      <c r="D516" s="104">
        <f t="shared" si="343"/>
        <v>5944.21</v>
      </c>
      <c r="E516" s="105">
        <f t="shared" si="355"/>
        <v>6018.51</v>
      </c>
      <c r="F516" s="106">
        <f t="shared" si="356"/>
        <v>44491</v>
      </c>
      <c r="G516" s="107">
        <f t="shared" si="335"/>
        <v>1.2499558393798349E-2</v>
      </c>
      <c r="H516" s="108">
        <f t="shared" si="349"/>
        <v>44550</v>
      </c>
      <c r="I516" s="108">
        <f t="shared" si="336"/>
        <v>44550</v>
      </c>
      <c r="J516" s="109">
        <f t="shared" si="344"/>
        <v>20</v>
      </c>
      <c r="K516" s="109">
        <f t="shared" si="359"/>
        <v>12</v>
      </c>
      <c r="L516" s="8">
        <f t="shared" si="345"/>
        <v>1.00748109</v>
      </c>
      <c r="M516" s="110">
        <f t="shared" si="358"/>
        <v>1.0115996199999999</v>
      </c>
      <c r="N516" s="110">
        <f t="shared" si="353"/>
        <v>1.4106995358760086</v>
      </c>
      <c r="O516" s="103">
        <f t="shared" si="357"/>
        <v>1.4212530999999999</v>
      </c>
      <c r="P516" s="103">
        <f t="shared" si="337"/>
        <v>918.52891982999995</v>
      </c>
      <c r="Q516" s="11">
        <f t="shared" si="352"/>
        <v>0</v>
      </c>
      <c r="R516" s="30">
        <f t="shared" si="346"/>
        <v>0</v>
      </c>
      <c r="S516" s="103">
        <f t="shared" si="338"/>
        <v>0</v>
      </c>
      <c r="T516" s="113">
        <f t="shared" si="347"/>
        <v>8.5000000000000006E-2</v>
      </c>
      <c r="U516" s="111">
        <f t="shared" si="354"/>
        <v>12</v>
      </c>
      <c r="V516" s="111">
        <v>252</v>
      </c>
      <c r="W516" s="110">
        <f t="shared" si="339"/>
        <v>1.003892317</v>
      </c>
      <c r="X516" s="103">
        <f t="shared" si="340"/>
        <v>3.57520572</v>
      </c>
      <c r="Y516" s="103">
        <f t="shared" si="341"/>
        <v>0</v>
      </c>
      <c r="Z516" s="114" t="str">
        <f t="shared" si="350"/>
        <v>A+J=</v>
      </c>
      <c r="AA516" s="108">
        <f t="shared" si="351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2"/>
        <v>44539</v>
      </c>
      <c r="B517" s="103">
        <f t="shared" si="334"/>
        <v>922.97577835999994</v>
      </c>
      <c r="C517" s="103">
        <f t="shared" si="348"/>
        <v>646.28103174</v>
      </c>
      <c r="D517" s="104">
        <f t="shared" si="343"/>
        <v>5944.21</v>
      </c>
      <c r="E517" s="105">
        <f t="shared" si="355"/>
        <v>6018.51</v>
      </c>
      <c r="F517" s="106">
        <f t="shared" si="356"/>
        <v>44491</v>
      </c>
      <c r="G517" s="107">
        <f t="shared" si="335"/>
        <v>1.2499558393798349E-2</v>
      </c>
      <c r="H517" s="108">
        <f t="shared" si="349"/>
        <v>44550</v>
      </c>
      <c r="I517" s="108">
        <f t="shared" si="336"/>
        <v>44550</v>
      </c>
      <c r="J517" s="109">
        <f t="shared" si="344"/>
        <v>20</v>
      </c>
      <c r="K517" s="109">
        <f t="shared" si="359"/>
        <v>13</v>
      </c>
      <c r="L517" s="8">
        <f t="shared" si="345"/>
        <v>1.0081070400000001</v>
      </c>
      <c r="M517" s="110">
        <f t="shared" si="358"/>
        <v>1.0115996199999999</v>
      </c>
      <c r="N517" s="110">
        <f t="shared" si="353"/>
        <v>1.4106995358760086</v>
      </c>
      <c r="O517" s="103">
        <f t="shared" si="357"/>
        <v>1.4221361299999999</v>
      </c>
      <c r="P517" s="103">
        <f t="shared" si="337"/>
        <v>919.09960536999995</v>
      </c>
      <c r="Q517" s="11">
        <f t="shared" si="352"/>
        <v>0</v>
      </c>
      <c r="R517" s="30">
        <f t="shared" si="346"/>
        <v>0</v>
      </c>
      <c r="S517" s="103">
        <f t="shared" si="338"/>
        <v>0</v>
      </c>
      <c r="T517" s="113">
        <f t="shared" si="347"/>
        <v>8.5000000000000006E-2</v>
      </c>
      <c r="U517" s="111">
        <f t="shared" si="354"/>
        <v>13</v>
      </c>
      <c r="V517" s="111">
        <v>252</v>
      </c>
      <c r="W517" s="110">
        <f t="shared" si="339"/>
        <v>1.0042173590000001</v>
      </c>
      <c r="X517" s="103">
        <f t="shared" si="340"/>
        <v>3.8761729900000002</v>
      </c>
      <c r="Y517" s="103">
        <f t="shared" si="341"/>
        <v>0</v>
      </c>
      <c r="Z517" s="114" t="str">
        <f t="shared" si="350"/>
        <v>A+J=</v>
      </c>
      <c r="AA517" s="108">
        <f t="shared" si="351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2"/>
        <v>44540</v>
      </c>
      <c r="B518" s="103">
        <f t="shared" si="334"/>
        <v>923.84824462999995</v>
      </c>
      <c r="C518" s="103">
        <f t="shared" si="348"/>
        <v>646.28103174</v>
      </c>
      <c r="D518" s="104">
        <f t="shared" si="343"/>
        <v>5944.21</v>
      </c>
      <c r="E518" s="105">
        <f t="shared" si="355"/>
        <v>6018.51</v>
      </c>
      <c r="F518" s="106">
        <f t="shared" si="356"/>
        <v>44491</v>
      </c>
      <c r="G518" s="107">
        <f t="shared" si="335"/>
        <v>1.2499558393798349E-2</v>
      </c>
      <c r="H518" s="108">
        <f t="shared" si="349"/>
        <v>44550</v>
      </c>
      <c r="I518" s="108">
        <f t="shared" si="336"/>
        <v>44550</v>
      </c>
      <c r="J518" s="109">
        <f t="shared" si="344"/>
        <v>20</v>
      </c>
      <c r="K518" s="109">
        <f t="shared" si="359"/>
        <v>14</v>
      </c>
      <c r="L518" s="8">
        <f t="shared" si="345"/>
        <v>1.0087333700000001</v>
      </c>
      <c r="M518" s="110">
        <f t="shared" si="358"/>
        <v>1.0115996199999999</v>
      </c>
      <c r="N518" s="110">
        <f t="shared" si="353"/>
        <v>1.4106995358760086</v>
      </c>
      <c r="O518" s="103">
        <f t="shared" si="357"/>
        <v>1.4230196900000001</v>
      </c>
      <c r="P518" s="103">
        <f t="shared" si="337"/>
        <v>919.67063342999995</v>
      </c>
      <c r="Q518" s="11">
        <f t="shared" si="352"/>
        <v>0</v>
      </c>
      <c r="R518" s="30">
        <f t="shared" si="346"/>
        <v>0</v>
      </c>
      <c r="S518" s="103">
        <f t="shared" si="338"/>
        <v>0</v>
      </c>
      <c r="T518" s="113">
        <f t="shared" si="347"/>
        <v>8.5000000000000006E-2</v>
      </c>
      <c r="U518" s="111">
        <f t="shared" si="354"/>
        <v>14</v>
      </c>
      <c r="V518" s="111">
        <v>252</v>
      </c>
      <c r="W518" s="110">
        <f t="shared" si="339"/>
        <v>1.0045425079999999</v>
      </c>
      <c r="X518" s="103">
        <f t="shared" si="340"/>
        <v>4.1776112000000003</v>
      </c>
      <c r="Y518" s="103">
        <f t="shared" si="341"/>
        <v>0</v>
      </c>
      <c r="Z518" s="114" t="str">
        <f t="shared" si="350"/>
        <v>A+J=</v>
      </c>
      <c r="AA518" s="108">
        <f t="shared" si="351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2"/>
        <v>44541</v>
      </c>
      <c r="B519" s="103">
        <f t="shared" si="334"/>
        <v>924.72154165000006</v>
      </c>
      <c r="C519" s="103">
        <f t="shared" si="348"/>
        <v>646.28103174</v>
      </c>
      <c r="D519" s="104">
        <f t="shared" si="343"/>
        <v>5944.21</v>
      </c>
      <c r="E519" s="105">
        <f t="shared" si="355"/>
        <v>6018.51</v>
      </c>
      <c r="F519" s="106">
        <f t="shared" si="356"/>
        <v>44491</v>
      </c>
      <c r="G519" s="107">
        <f t="shared" si="335"/>
        <v>1.2499558393798349E-2</v>
      </c>
      <c r="H519" s="108">
        <f t="shared" si="349"/>
        <v>44550</v>
      </c>
      <c r="I519" s="108">
        <f t="shared" si="336"/>
        <v>44550</v>
      </c>
      <c r="J519" s="109">
        <f t="shared" si="344"/>
        <v>20</v>
      </c>
      <c r="K519" s="109">
        <f t="shared" si="359"/>
        <v>15</v>
      </c>
      <c r="L519" s="8">
        <f t="shared" si="345"/>
        <v>1.0093600899999999</v>
      </c>
      <c r="M519" s="110">
        <f t="shared" si="358"/>
        <v>1.0115996199999999</v>
      </c>
      <c r="N519" s="110">
        <f t="shared" si="353"/>
        <v>1.4106995358760086</v>
      </c>
      <c r="O519" s="103">
        <f t="shared" si="357"/>
        <v>1.4239038100000001</v>
      </c>
      <c r="P519" s="103">
        <f t="shared" si="337"/>
        <v>920.24202342000001</v>
      </c>
      <c r="Q519" s="11">
        <f t="shared" si="352"/>
        <v>0</v>
      </c>
      <c r="R519" s="30">
        <f t="shared" si="346"/>
        <v>0</v>
      </c>
      <c r="S519" s="103">
        <f t="shared" si="338"/>
        <v>0</v>
      </c>
      <c r="T519" s="113">
        <f t="shared" si="347"/>
        <v>8.5000000000000006E-2</v>
      </c>
      <c r="U519" s="111">
        <f t="shared" si="354"/>
        <v>15</v>
      </c>
      <c r="V519" s="111">
        <v>252</v>
      </c>
      <c r="W519" s="110">
        <f t="shared" si="339"/>
        <v>1.0048677610000001</v>
      </c>
      <c r="X519" s="103">
        <f t="shared" si="340"/>
        <v>4.47951823</v>
      </c>
      <c r="Y519" s="103">
        <f t="shared" si="341"/>
        <v>0</v>
      </c>
      <c r="Z519" s="114" t="str">
        <f t="shared" si="350"/>
        <v>A+J=</v>
      </c>
      <c r="AA519" s="108">
        <f t="shared" si="351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2"/>
        <v>44542</v>
      </c>
      <c r="B520" s="103">
        <f t="shared" si="334"/>
        <v>924.72154165000006</v>
      </c>
      <c r="C520" s="103">
        <f t="shared" si="348"/>
        <v>646.28103174</v>
      </c>
      <c r="D520" s="104">
        <f t="shared" si="343"/>
        <v>5944.21</v>
      </c>
      <c r="E520" s="105">
        <f t="shared" si="355"/>
        <v>6018.51</v>
      </c>
      <c r="F520" s="106">
        <f t="shared" si="356"/>
        <v>44491</v>
      </c>
      <c r="G520" s="107">
        <f t="shared" si="335"/>
        <v>1.2499558393798349E-2</v>
      </c>
      <c r="H520" s="108">
        <f t="shared" si="349"/>
        <v>44550</v>
      </c>
      <c r="I520" s="108">
        <f t="shared" si="336"/>
        <v>44550</v>
      </c>
      <c r="J520" s="109">
        <f t="shared" si="344"/>
        <v>20</v>
      </c>
      <c r="K520" s="109">
        <f t="shared" si="359"/>
        <v>15</v>
      </c>
      <c r="L520" s="8">
        <f t="shared" si="345"/>
        <v>1.0093600899999999</v>
      </c>
      <c r="M520" s="110">
        <f t="shared" si="358"/>
        <v>1.0115996199999999</v>
      </c>
      <c r="N520" s="110">
        <f t="shared" si="353"/>
        <v>1.4106995358760086</v>
      </c>
      <c r="O520" s="103">
        <f t="shared" si="357"/>
        <v>1.4239038100000001</v>
      </c>
      <c r="P520" s="103">
        <f t="shared" si="337"/>
        <v>920.24202342000001</v>
      </c>
      <c r="Q520" s="11">
        <f t="shared" si="352"/>
        <v>0</v>
      </c>
      <c r="R520" s="30">
        <f t="shared" si="346"/>
        <v>0</v>
      </c>
      <c r="S520" s="103">
        <f t="shared" si="338"/>
        <v>0</v>
      </c>
      <c r="T520" s="113">
        <f t="shared" si="347"/>
        <v>8.5000000000000006E-2</v>
      </c>
      <c r="U520" s="111">
        <f t="shared" si="354"/>
        <v>15</v>
      </c>
      <c r="V520" s="111">
        <v>252</v>
      </c>
      <c r="W520" s="110">
        <f t="shared" si="339"/>
        <v>1.0048677610000001</v>
      </c>
      <c r="X520" s="103">
        <f t="shared" si="340"/>
        <v>4.47951823</v>
      </c>
      <c r="Y520" s="103">
        <f t="shared" si="341"/>
        <v>0</v>
      </c>
      <c r="Z520" s="114" t="str">
        <f t="shared" si="350"/>
        <v>A+J=</v>
      </c>
      <c r="AA520" s="108">
        <f t="shared" si="351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2"/>
        <v>44543</v>
      </c>
      <c r="B521" s="103">
        <f t="shared" si="334"/>
        <v>924.72154165000006</v>
      </c>
      <c r="C521" s="103">
        <f t="shared" si="348"/>
        <v>646.28103174</v>
      </c>
      <c r="D521" s="104">
        <f t="shared" si="343"/>
        <v>5944.21</v>
      </c>
      <c r="E521" s="105">
        <f t="shared" si="355"/>
        <v>6018.51</v>
      </c>
      <c r="F521" s="106">
        <f t="shared" si="356"/>
        <v>44491</v>
      </c>
      <c r="G521" s="107">
        <f t="shared" si="335"/>
        <v>1.2499558393798349E-2</v>
      </c>
      <c r="H521" s="108">
        <f t="shared" si="349"/>
        <v>44550</v>
      </c>
      <c r="I521" s="108">
        <f t="shared" si="336"/>
        <v>44550</v>
      </c>
      <c r="J521" s="109">
        <f t="shared" si="344"/>
        <v>20</v>
      </c>
      <c r="K521" s="109">
        <f t="shared" si="359"/>
        <v>15</v>
      </c>
      <c r="L521" s="8">
        <f t="shared" si="345"/>
        <v>1.0093600899999999</v>
      </c>
      <c r="M521" s="110">
        <f t="shared" si="358"/>
        <v>1.0115996199999999</v>
      </c>
      <c r="N521" s="110">
        <f t="shared" si="353"/>
        <v>1.4106995358760086</v>
      </c>
      <c r="O521" s="103">
        <f t="shared" si="357"/>
        <v>1.4239038100000001</v>
      </c>
      <c r="P521" s="103">
        <f t="shared" si="337"/>
        <v>920.24202342000001</v>
      </c>
      <c r="Q521" s="11">
        <f t="shared" si="352"/>
        <v>0</v>
      </c>
      <c r="R521" s="30">
        <f t="shared" si="346"/>
        <v>0</v>
      </c>
      <c r="S521" s="103">
        <f t="shared" si="338"/>
        <v>0</v>
      </c>
      <c r="T521" s="113">
        <f t="shared" si="347"/>
        <v>8.5000000000000006E-2</v>
      </c>
      <c r="U521" s="111">
        <f t="shared" si="354"/>
        <v>15</v>
      </c>
      <c r="V521" s="111">
        <v>252</v>
      </c>
      <c r="W521" s="110">
        <f t="shared" si="339"/>
        <v>1.0048677610000001</v>
      </c>
      <c r="X521" s="103">
        <f t="shared" si="340"/>
        <v>4.47951823</v>
      </c>
      <c r="Y521" s="103">
        <f t="shared" si="341"/>
        <v>0</v>
      </c>
      <c r="Z521" s="114" t="str">
        <f t="shared" si="350"/>
        <v>A+J=</v>
      </c>
      <c r="AA521" s="108">
        <f t="shared" si="351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2"/>
        <v>44544</v>
      </c>
      <c r="B522" s="103">
        <f t="shared" ref="B522:B585" si="360">(P522+X522)</f>
        <v>925.59565783999994</v>
      </c>
      <c r="C522" s="103">
        <f t="shared" si="348"/>
        <v>646.28103174</v>
      </c>
      <c r="D522" s="104">
        <f t="shared" si="343"/>
        <v>5944.21</v>
      </c>
      <c r="E522" s="105">
        <f t="shared" si="355"/>
        <v>6018.51</v>
      </c>
      <c r="F522" s="106">
        <f t="shared" si="356"/>
        <v>44491</v>
      </c>
      <c r="G522" s="107">
        <f t="shared" ref="G522:G585" si="361">(E522/D522)-1</f>
        <v>1.2499558393798349E-2</v>
      </c>
      <c r="H522" s="108">
        <f t="shared" si="349"/>
        <v>44550</v>
      </c>
      <c r="I522" s="108">
        <f t="shared" ref="I522:I585" si="362">IF(A522&gt;I521,H522,I521)</f>
        <v>44550</v>
      </c>
      <c r="J522" s="109">
        <f t="shared" si="344"/>
        <v>20</v>
      </c>
      <c r="K522" s="109">
        <f t="shared" si="359"/>
        <v>16</v>
      </c>
      <c r="L522" s="8">
        <f t="shared" si="345"/>
        <v>1.0099872000000001</v>
      </c>
      <c r="M522" s="110">
        <f t="shared" si="358"/>
        <v>1.0115996199999999</v>
      </c>
      <c r="N522" s="110">
        <f t="shared" si="353"/>
        <v>1.4106995358760086</v>
      </c>
      <c r="O522" s="103">
        <f t="shared" si="357"/>
        <v>1.42478847</v>
      </c>
      <c r="P522" s="103">
        <f t="shared" ref="P522:P585" si="363">TRUNC(C522*O522,8)</f>
        <v>920.81376239999997</v>
      </c>
      <c r="Q522" s="11">
        <f t="shared" si="352"/>
        <v>0</v>
      </c>
      <c r="R522" s="30">
        <f t="shared" si="346"/>
        <v>0</v>
      </c>
      <c r="S522" s="103">
        <f t="shared" ref="S522:S585" si="364">IF(R522&gt;0,TRUNC(R522*P522,8),0)</f>
        <v>0</v>
      </c>
      <c r="T522" s="113">
        <f t="shared" si="347"/>
        <v>8.5000000000000006E-2</v>
      </c>
      <c r="U522" s="111">
        <f t="shared" si="354"/>
        <v>16</v>
      </c>
      <c r="V522" s="111">
        <v>252</v>
      </c>
      <c r="W522" s="110">
        <f t="shared" ref="W522:W585" si="365">ROUND((1+T522)^TRUNC((U522/V522),9),9)</f>
        <v>1.0051931190000001</v>
      </c>
      <c r="X522" s="103">
        <f t="shared" ref="X522:X585" si="366">TRUNC((P522*(W522-1)),8)</f>
        <v>4.7818954400000004</v>
      </c>
      <c r="Y522" s="103">
        <f t="shared" ref="Y522:Y585" si="367">IF(Q522&gt;0,S522+X522,0)</f>
        <v>0</v>
      </c>
      <c r="Z522" s="114" t="str">
        <f t="shared" si="350"/>
        <v>A+J=</v>
      </c>
      <c r="AA522" s="108">
        <f t="shared" si="351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68">(A522+1)</f>
        <v>44545</v>
      </c>
      <c r="B523" s="103">
        <f t="shared" si="360"/>
        <v>926.47061414999996</v>
      </c>
      <c r="C523" s="103">
        <f t="shared" si="348"/>
        <v>646.28103174</v>
      </c>
      <c r="D523" s="104">
        <f t="shared" ref="D523:D586" si="369">IF(E523=E522,D522,E522)</f>
        <v>5944.21</v>
      </c>
      <c r="E523" s="105">
        <f t="shared" si="355"/>
        <v>6018.51</v>
      </c>
      <c r="F523" s="106">
        <f t="shared" si="356"/>
        <v>44491</v>
      </c>
      <c r="G523" s="107">
        <f t="shared" si="361"/>
        <v>1.2499558393798349E-2</v>
      </c>
      <c r="H523" s="108">
        <f t="shared" si="349"/>
        <v>44550</v>
      </c>
      <c r="I523" s="108">
        <f t="shared" si="362"/>
        <v>44550</v>
      </c>
      <c r="J523" s="109">
        <f t="shared" ref="J523:J586" si="370">IF(I523=I522,J522,NETWORKDAYS(I522,I523,$AD$171:$AD$502)-1)</f>
        <v>20</v>
      </c>
      <c r="K523" s="109">
        <f t="shared" si="359"/>
        <v>17</v>
      </c>
      <c r="L523" s="8">
        <f t="shared" ref="L523:L586" si="371">IF(E523&lt;D523,1,TRUNC((E523/D523)^TRUNC((K523/J523),9),8))</f>
        <v>1.01061471</v>
      </c>
      <c r="M523" s="110">
        <f t="shared" si="358"/>
        <v>1.0115996199999999</v>
      </c>
      <c r="N523" s="110">
        <f t="shared" si="353"/>
        <v>1.4106995358760086</v>
      </c>
      <c r="O523" s="103">
        <f t="shared" si="357"/>
        <v>1.4256736999999999</v>
      </c>
      <c r="P523" s="103">
        <f t="shared" si="363"/>
        <v>921.38586975999999</v>
      </c>
      <c r="Q523" s="11">
        <f t="shared" si="352"/>
        <v>0</v>
      </c>
      <c r="R523" s="30">
        <f t="shared" ref="R523:R586" si="372">IF(Q523&gt;0,VLOOKUP($A523,$AD$10:$AI$165,6),0)</f>
        <v>0</v>
      </c>
      <c r="S523" s="103">
        <f t="shared" si="364"/>
        <v>0</v>
      </c>
      <c r="T523" s="113">
        <f t="shared" ref="T523:T586" si="373">(T522)</f>
        <v>8.5000000000000006E-2</v>
      </c>
      <c r="U523" s="111">
        <f t="shared" si="354"/>
        <v>17</v>
      </c>
      <c r="V523" s="111">
        <v>252</v>
      </c>
      <c r="W523" s="110">
        <f t="shared" si="365"/>
        <v>1.005518583</v>
      </c>
      <c r="X523" s="103">
        <f t="shared" si="366"/>
        <v>5.08474439</v>
      </c>
      <c r="Y523" s="103">
        <f t="shared" si="367"/>
        <v>0</v>
      </c>
      <c r="Z523" s="114" t="str">
        <f t="shared" si="350"/>
        <v>A+J=</v>
      </c>
      <c r="AA523" s="108">
        <f t="shared" si="351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68"/>
        <v>44546</v>
      </c>
      <c r="B524" s="103">
        <f t="shared" si="360"/>
        <v>927.34638511000003</v>
      </c>
      <c r="C524" s="103">
        <f t="shared" ref="C524:C587" si="374">TRUNC(IF(Q523&gt;0,VLOOKUP(A523,$AD$12:$AE$165,2),C523),8)</f>
        <v>646.28103174</v>
      </c>
      <c r="D524" s="104">
        <f t="shared" si="369"/>
        <v>5944.21</v>
      </c>
      <c r="E524" s="105">
        <f t="shared" si="355"/>
        <v>6018.51</v>
      </c>
      <c r="F524" s="106">
        <f t="shared" si="356"/>
        <v>44491</v>
      </c>
      <c r="G524" s="107">
        <f t="shared" si="361"/>
        <v>1.2499558393798349E-2</v>
      </c>
      <c r="H524" s="108">
        <f t="shared" ref="H524:H587" si="375">IF(DAY(A524)=H$9,VLOOKUP(A524,AH$118:AN$450,4),H523)</f>
        <v>44550</v>
      </c>
      <c r="I524" s="108">
        <f t="shared" si="362"/>
        <v>44550</v>
      </c>
      <c r="J524" s="109">
        <f t="shared" si="370"/>
        <v>20</v>
      </c>
      <c r="K524" s="109">
        <f t="shared" si="359"/>
        <v>18</v>
      </c>
      <c r="L524" s="8">
        <f t="shared" si="371"/>
        <v>1.0112426000000001</v>
      </c>
      <c r="M524" s="110">
        <f t="shared" si="358"/>
        <v>1.0115996199999999</v>
      </c>
      <c r="N524" s="110">
        <f t="shared" si="353"/>
        <v>1.4106995358760086</v>
      </c>
      <c r="O524" s="103">
        <f t="shared" si="357"/>
        <v>1.42655946</v>
      </c>
      <c r="P524" s="103">
        <f t="shared" si="363"/>
        <v>921.95831964000001</v>
      </c>
      <c r="Q524" s="11">
        <f t="shared" si="352"/>
        <v>0</v>
      </c>
      <c r="R524" s="30">
        <f t="shared" si="372"/>
        <v>0</v>
      </c>
      <c r="S524" s="103">
        <f t="shared" si="364"/>
        <v>0</v>
      </c>
      <c r="T524" s="113">
        <f t="shared" si="373"/>
        <v>8.5000000000000006E-2</v>
      </c>
      <c r="U524" s="111">
        <f t="shared" si="354"/>
        <v>18</v>
      </c>
      <c r="V524" s="111">
        <v>252</v>
      </c>
      <c r="W524" s="110">
        <f t="shared" si="365"/>
        <v>1.005844153</v>
      </c>
      <c r="X524" s="103">
        <f t="shared" si="366"/>
        <v>5.3880654699999999</v>
      </c>
      <c r="Y524" s="103">
        <f t="shared" si="367"/>
        <v>0</v>
      </c>
      <c r="Z524" s="114" t="str">
        <f t="shared" ref="Z524:Z587" si="376">IF($Q523&gt;0,VLOOKUP($A523,$AD$10:$AM$165,9),Z523)</f>
        <v>A+J=</v>
      </c>
      <c r="AA524" s="108">
        <f t="shared" ref="AA524:AA587" si="377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68"/>
        <v>44547</v>
      </c>
      <c r="B525" s="103">
        <f t="shared" si="360"/>
        <v>928.22298892999993</v>
      </c>
      <c r="C525" s="103">
        <f t="shared" si="374"/>
        <v>646.28103174</v>
      </c>
      <c r="D525" s="104">
        <f t="shared" si="369"/>
        <v>5944.21</v>
      </c>
      <c r="E525" s="105">
        <f t="shared" si="355"/>
        <v>6018.51</v>
      </c>
      <c r="F525" s="106">
        <f t="shared" si="356"/>
        <v>44491</v>
      </c>
      <c r="G525" s="107">
        <f t="shared" si="361"/>
        <v>1.2499558393798349E-2</v>
      </c>
      <c r="H525" s="108">
        <f t="shared" si="375"/>
        <v>44550</v>
      </c>
      <c r="I525" s="108">
        <f t="shared" si="362"/>
        <v>44550</v>
      </c>
      <c r="J525" s="109">
        <f t="shared" si="370"/>
        <v>20</v>
      </c>
      <c r="K525" s="109">
        <f t="shared" si="359"/>
        <v>19</v>
      </c>
      <c r="L525" s="8">
        <f t="shared" si="371"/>
        <v>1.01187088</v>
      </c>
      <c r="M525" s="110">
        <f t="shared" si="358"/>
        <v>1.0115996199999999</v>
      </c>
      <c r="N525" s="110">
        <f t="shared" si="353"/>
        <v>1.4106995358760086</v>
      </c>
      <c r="O525" s="103">
        <f t="shared" si="357"/>
        <v>1.42744578</v>
      </c>
      <c r="P525" s="103">
        <f t="shared" si="363"/>
        <v>922.53113144999998</v>
      </c>
      <c r="Q525" s="11">
        <f t="shared" ref="Q525:Q588" si="378">IF(VLOOKUP(A525,AD$10:AK$165,8)=VLOOKUP(A524,AD$10:AK$165,8),0,VLOOKUP(A525,AD$10:AK$165,8))</f>
        <v>0</v>
      </c>
      <c r="R525" s="30">
        <f t="shared" si="372"/>
        <v>0</v>
      </c>
      <c r="S525" s="103">
        <f t="shared" si="364"/>
        <v>0</v>
      </c>
      <c r="T525" s="113">
        <f t="shared" si="373"/>
        <v>8.5000000000000006E-2</v>
      </c>
      <c r="U525" s="111">
        <f t="shared" si="354"/>
        <v>19</v>
      </c>
      <c r="V525" s="111">
        <v>252</v>
      </c>
      <c r="W525" s="110">
        <f t="shared" si="365"/>
        <v>1.0061698269999999</v>
      </c>
      <c r="X525" s="103">
        <f t="shared" si="366"/>
        <v>5.6918574800000004</v>
      </c>
      <c r="Y525" s="103">
        <f t="shared" si="367"/>
        <v>0</v>
      </c>
      <c r="Z525" s="114" t="str">
        <f t="shared" si="376"/>
        <v>A+J=</v>
      </c>
      <c r="AA525" s="108">
        <f t="shared" si="377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68"/>
        <v>44548</v>
      </c>
      <c r="B526" s="103">
        <f t="shared" si="360"/>
        <v>929.10041586</v>
      </c>
      <c r="C526" s="103">
        <f t="shared" si="374"/>
        <v>646.28103174</v>
      </c>
      <c r="D526" s="104">
        <f t="shared" si="369"/>
        <v>5944.21</v>
      </c>
      <c r="E526" s="105">
        <f t="shared" si="355"/>
        <v>6018.51</v>
      </c>
      <c r="F526" s="106">
        <f t="shared" si="356"/>
        <v>44491</v>
      </c>
      <c r="G526" s="107">
        <f t="shared" si="361"/>
        <v>1.2499558393798349E-2</v>
      </c>
      <c r="H526" s="108">
        <f t="shared" si="375"/>
        <v>44550</v>
      </c>
      <c r="I526" s="108">
        <f t="shared" si="362"/>
        <v>44550</v>
      </c>
      <c r="J526" s="109">
        <f t="shared" si="370"/>
        <v>20</v>
      </c>
      <c r="K526" s="109">
        <f t="shared" si="359"/>
        <v>20</v>
      </c>
      <c r="L526" s="8">
        <f t="shared" si="371"/>
        <v>1.01249955</v>
      </c>
      <c r="M526" s="110">
        <f t="shared" si="358"/>
        <v>1.0115996199999999</v>
      </c>
      <c r="N526" s="110">
        <f t="shared" si="353"/>
        <v>1.4106995358760086</v>
      </c>
      <c r="O526" s="103">
        <f t="shared" si="357"/>
        <v>1.42833264</v>
      </c>
      <c r="P526" s="103">
        <f t="shared" si="363"/>
        <v>923.10429223999995</v>
      </c>
      <c r="Q526" s="11">
        <f t="shared" si="378"/>
        <v>0</v>
      </c>
      <c r="R526" s="30">
        <f t="shared" si="372"/>
        <v>0</v>
      </c>
      <c r="S526" s="103">
        <f t="shared" si="364"/>
        <v>0</v>
      </c>
      <c r="T526" s="113">
        <f t="shared" si="373"/>
        <v>8.5000000000000006E-2</v>
      </c>
      <c r="U526" s="111">
        <f t="shared" si="354"/>
        <v>20</v>
      </c>
      <c r="V526" s="111">
        <v>252</v>
      </c>
      <c r="W526" s="110">
        <f t="shared" si="365"/>
        <v>1.006495608</v>
      </c>
      <c r="X526" s="103">
        <f t="shared" si="366"/>
        <v>5.9961236199999997</v>
      </c>
      <c r="Y526" s="103">
        <f t="shared" si="367"/>
        <v>0</v>
      </c>
      <c r="Z526" s="114" t="str">
        <f t="shared" si="376"/>
        <v>A+J=</v>
      </c>
      <c r="AA526" s="108">
        <f t="shared" si="377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68"/>
        <v>44549</v>
      </c>
      <c r="B527" s="103">
        <f t="shared" si="360"/>
        <v>929.10041586</v>
      </c>
      <c r="C527" s="103">
        <f t="shared" si="374"/>
        <v>646.28103174</v>
      </c>
      <c r="D527" s="104">
        <f t="shared" si="369"/>
        <v>5944.21</v>
      </c>
      <c r="E527" s="105">
        <f t="shared" si="355"/>
        <v>6018.51</v>
      </c>
      <c r="F527" s="106">
        <f t="shared" si="356"/>
        <v>44491</v>
      </c>
      <c r="G527" s="107">
        <f t="shared" si="361"/>
        <v>1.2499558393798349E-2</v>
      </c>
      <c r="H527" s="108">
        <f t="shared" si="375"/>
        <v>44550</v>
      </c>
      <c r="I527" s="108">
        <f t="shared" si="362"/>
        <v>44550</v>
      </c>
      <c r="J527" s="109">
        <f t="shared" si="370"/>
        <v>20</v>
      </c>
      <c r="K527" s="109">
        <f t="shared" si="359"/>
        <v>20</v>
      </c>
      <c r="L527" s="8">
        <f t="shared" si="371"/>
        <v>1.01249955</v>
      </c>
      <c r="M527" s="110">
        <f t="shared" si="358"/>
        <v>1.0115996199999999</v>
      </c>
      <c r="N527" s="110">
        <f t="shared" si="353"/>
        <v>1.4106995358760086</v>
      </c>
      <c r="O527" s="103">
        <f t="shared" si="357"/>
        <v>1.42833264</v>
      </c>
      <c r="P527" s="103">
        <f t="shared" si="363"/>
        <v>923.10429223999995</v>
      </c>
      <c r="Q527" s="11">
        <f t="shared" si="378"/>
        <v>0</v>
      </c>
      <c r="R527" s="30">
        <f t="shared" si="372"/>
        <v>0</v>
      </c>
      <c r="S527" s="103">
        <f t="shared" si="364"/>
        <v>0</v>
      </c>
      <c r="T527" s="113">
        <f t="shared" si="373"/>
        <v>8.5000000000000006E-2</v>
      </c>
      <c r="U527" s="111">
        <f t="shared" si="354"/>
        <v>20</v>
      </c>
      <c r="V527" s="111">
        <v>252</v>
      </c>
      <c r="W527" s="110">
        <f t="shared" si="365"/>
        <v>1.006495608</v>
      </c>
      <c r="X527" s="103">
        <f t="shared" si="366"/>
        <v>5.9961236199999997</v>
      </c>
      <c r="Y527" s="103">
        <f t="shared" si="367"/>
        <v>0</v>
      </c>
      <c r="Z527" s="114" t="str">
        <f t="shared" si="376"/>
        <v>A+J=</v>
      </c>
      <c r="AA527" s="108">
        <f t="shared" si="377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68"/>
        <v>44550</v>
      </c>
      <c r="B528" s="103">
        <f t="shared" si="360"/>
        <v>929.10041586</v>
      </c>
      <c r="C528" s="103">
        <f t="shared" si="374"/>
        <v>646.28103174</v>
      </c>
      <c r="D528" s="104">
        <f t="shared" si="369"/>
        <v>5944.21</v>
      </c>
      <c r="E528" s="105">
        <f t="shared" si="355"/>
        <v>6018.51</v>
      </c>
      <c r="F528" s="106">
        <f t="shared" si="356"/>
        <v>44491</v>
      </c>
      <c r="G528" s="107">
        <f t="shared" si="361"/>
        <v>1.2499558393798349E-2</v>
      </c>
      <c r="H528" s="108">
        <f t="shared" si="375"/>
        <v>44581</v>
      </c>
      <c r="I528" s="108">
        <f t="shared" si="362"/>
        <v>44550</v>
      </c>
      <c r="J528" s="109">
        <f t="shared" si="370"/>
        <v>20</v>
      </c>
      <c r="K528" s="109">
        <f t="shared" si="359"/>
        <v>20</v>
      </c>
      <c r="L528" s="8">
        <f t="shared" si="371"/>
        <v>1.01249955</v>
      </c>
      <c r="M528" s="110">
        <f t="shared" si="358"/>
        <v>1.0115996199999999</v>
      </c>
      <c r="N528" s="110">
        <f t="shared" si="353"/>
        <v>1.4106995358760086</v>
      </c>
      <c r="O528" s="103">
        <f t="shared" si="357"/>
        <v>1.42833264</v>
      </c>
      <c r="P528" s="103">
        <f t="shared" si="363"/>
        <v>923.10429223999995</v>
      </c>
      <c r="Q528" s="11">
        <f t="shared" si="378"/>
        <v>17</v>
      </c>
      <c r="R528" s="30">
        <f t="shared" si="372"/>
        <v>2.3293972892078647E-2</v>
      </c>
      <c r="S528" s="103">
        <f t="shared" si="364"/>
        <v>21.502766359999999</v>
      </c>
      <c r="T528" s="113">
        <f t="shared" si="373"/>
        <v>8.5000000000000006E-2</v>
      </c>
      <c r="U528" s="111">
        <f t="shared" si="354"/>
        <v>20</v>
      </c>
      <c r="V528" s="111">
        <v>252</v>
      </c>
      <c r="W528" s="110">
        <f t="shared" si="365"/>
        <v>1.006495608</v>
      </c>
      <c r="X528" s="103">
        <f t="shared" si="366"/>
        <v>5.9961236199999997</v>
      </c>
      <c r="Y528" s="103">
        <f t="shared" si="367"/>
        <v>27.498889979999998</v>
      </c>
      <c r="Z528" s="114" t="str">
        <f t="shared" si="376"/>
        <v>A+J=</v>
      </c>
      <c r="AA528" s="108">
        <f t="shared" si="377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68"/>
        <v>44551</v>
      </c>
      <c r="B529" s="103">
        <f t="shared" si="360"/>
        <v>902.26430657000003</v>
      </c>
      <c r="C529" s="103">
        <f t="shared" si="374"/>
        <v>631.22657890999994</v>
      </c>
      <c r="D529" s="104">
        <f t="shared" si="369"/>
        <v>6018.51</v>
      </c>
      <c r="E529" s="105">
        <f t="shared" si="355"/>
        <v>6075.69</v>
      </c>
      <c r="F529" s="106">
        <f t="shared" si="356"/>
        <v>44520</v>
      </c>
      <c r="G529" s="107">
        <f t="shared" si="361"/>
        <v>9.5006903702077317E-3</v>
      </c>
      <c r="H529" s="108">
        <f t="shared" si="375"/>
        <v>44581</v>
      </c>
      <c r="I529" s="108">
        <f t="shared" si="362"/>
        <v>44581</v>
      </c>
      <c r="J529" s="109">
        <f t="shared" si="370"/>
        <v>23</v>
      </c>
      <c r="K529" s="109">
        <f t="shared" si="359"/>
        <v>1</v>
      </c>
      <c r="L529" s="8">
        <f t="shared" si="371"/>
        <v>1.0004112000000001</v>
      </c>
      <c r="M529" s="110">
        <f t="shared" si="358"/>
        <v>1.01249955</v>
      </c>
      <c r="N529" s="110">
        <f t="shared" si="353"/>
        <v>1.4283326452596676</v>
      </c>
      <c r="O529" s="103">
        <f t="shared" si="357"/>
        <v>1.4289199699999999</v>
      </c>
      <c r="P529" s="103">
        <f t="shared" si="363"/>
        <v>901.97226419000003</v>
      </c>
      <c r="Q529" s="11">
        <f t="shared" si="378"/>
        <v>0</v>
      </c>
      <c r="R529" s="30">
        <f t="shared" si="372"/>
        <v>0</v>
      </c>
      <c r="S529" s="103">
        <f t="shared" si="364"/>
        <v>0</v>
      </c>
      <c r="T529" s="113">
        <f t="shared" si="373"/>
        <v>8.5000000000000006E-2</v>
      </c>
      <c r="U529" s="111">
        <f t="shared" si="354"/>
        <v>1</v>
      </c>
      <c r="V529" s="111">
        <v>252</v>
      </c>
      <c r="W529" s="110">
        <f t="shared" si="365"/>
        <v>1.0003237819999999</v>
      </c>
      <c r="X529" s="103">
        <f t="shared" si="366"/>
        <v>0.29204237999999999</v>
      </c>
      <c r="Y529" s="103">
        <f t="shared" si="367"/>
        <v>0</v>
      </c>
      <c r="Z529" s="114" t="str">
        <f t="shared" si="376"/>
        <v>A+J=</v>
      </c>
      <c r="AA529" s="108">
        <f t="shared" si="377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68"/>
        <v>44552</v>
      </c>
      <c r="B530" s="103">
        <f t="shared" si="360"/>
        <v>902.92758721000007</v>
      </c>
      <c r="C530" s="103">
        <f t="shared" si="374"/>
        <v>631.22657890999994</v>
      </c>
      <c r="D530" s="104">
        <f t="shared" si="369"/>
        <v>6018.51</v>
      </c>
      <c r="E530" s="105">
        <f t="shared" si="355"/>
        <v>6075.69</v>
      </c>
      <c r="F530" s="106">
        <f t="shared" si="356"/>
        <v>44520</v>
      </c>
      <c r="G530" s="107">
        <f t="shared" si="361"/>
        <v>9.5006903702077317E-3</v>
      </c>
      <c r="H530" s="108">
        <f t="shared" si="375"/>
        <v>44581</v>
      </c>
      <c r="I530" s="108">
        <f t="shared" si="362"/>
        <v>44581</v>
      </c>
      <c r="J530" s="109">
        <f t="shared" si="370"/>
        <v>23</v>
      </c>
      <c r="K530" s="109">
        <f t="shared" si="359"/>
        <v>2</v>
      </c>
      <c r="L530" s="8">
        <f t="shared" si="371"/>
        <v>1.0008225799999999</v>
      </c>
      <c r="M530" s="110">
        <f t="shared" si="358"/>
        <v>1.01249955</v>
      </c>
      <c r="N530" s="110">
        <f t="shared" si="353"/>
        <v>1.4283326452596676</v>
      </c>
      <c r="O530" s="103">
        <f t="shared" si="357"/>
        <v>1.42950756</v>
      </c>
      <c r="P530" s="103">
        <f t="shared" si="363"/>
        <v>902.34316662000003</v>
      </c>
      <c r="Q530" s="11">
        <f t="shared" si="378"/>
        <v>0</v>
      </c>
      <c r="R530" s="30">
        <f t="shared" si="372"/>
        <v>0</v>
      </c>
      <c r="S530" s="103">
        <f t="shared" si="364"/>
        <v>0</v>
      </c>
      <c r="T530" s="113">
        <f t="shared" si="373"/>
        <v>8.5000000000000006E-2</v>
      </c>
      <c r="U530" s="111">
        <f t="shared" si="354"/>
        <v>2</v>
      </c>
      <c r="V530" s="111">
        <v>252</v>
      </c>
      <c r="W530" s="110">
        <f t="shared" si="365"/>
        <v>1.00064767</v>
      </c>
      <c r="X530" s="103">
        <f t="shared" si="366"/>
        <v>0.58442059000000002</v>
      </c>
      <c r="Y530" s="103">
        <f t="shared" si="367"/>
        <v>0</v>
      </c>
      <c r="Z530" s="114" t="str">
        <f t="shared" si="376"/>
        <v>A+J=</v>
      </c>
      <c r="AA530" s="108">
        <f t="shared" si="377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68"/>
        <v>44553</v>
      </c>
      <c r="B531" s="103">
        <f t="shared" si="360"/>
        <v>903.59135364000008</v>
      </c>
      <c r="C531" s="103">
        <f t="shared" si="374"/>
        <v>631.22657890999994</v>
      </c>
      <c r="D531" s="104">
        <f t="shared" si="369"/>
        <v>6018.51</v>
      </c>
      <c r="E531" s="105">
        <f t="shared" si="355"/>
        <v>6075.69</v>
      </c>
      <c r="F531" s="106">
        <f t="shared" si="356"/>
        <v>44520</v>
      </c>
      <c r="G531" s="107">
        <f t="shared" si="361"/>
        <v>9.5006903702077317E-3</v>
      </c>
      <c r="H531" s="108">
        <f t="shared" si="375"/>
        <v>44581</v>
      </c>
      <c r="I531" s="108">
        <f t="shared" si="362"/>
        <v>44581</v>
      </c>
      <c r="J531" s="109">
        <f t="shared" si="370"/>
        <v>23</v>
      </c>
      <c r="K531" s="109">
        <f t="shared" si="359"/>
        <v>3</v>
      </c>
      <c r="L531" s="8">
        <f t="shared" si="371"/>
        <v>1.0012341300000001</v>
      </c>
      <c r="M531" s="110">
        <f t="shared" si="358"/>
        <v>1.01249955</v>
      </c>
      <c r="N531" s="110">
        <f t="shared" si="353"/>
        <v>1.4283326452596676</v>
      </c>
      <c r="O531" s="103">
        <f t="shared" si="357"/>
        <v>1.43009539</v>
      </c>
      <c r="P531" s="103">
        <f t="shared" si="363"/>
        <v>902.71422054000004</v>
      </c>
      <c r="Q531" s="11">
        <f t="shared" si="378"/>
        <v>0</v>
      </c>
      <c r="R531" s="30">
        <f t="shared" si="372"/>
        <v>0</v>
      </c>
      <c r="S531" s="103">
        <f t="shared" si="364"/>
        <v>0</v>
      </c>
      <c r="T531" s="113">
        <f t="shared" si="373"/>
        <v>8.5000000000000006E-2</v>
      </c>
      <c r="U531" s="111">
        <f t="shared" si="354"/>
        <v>3</v>
      </c>
      <c r="V531" s="111">
        <v>252</v>
      </c>
      <c r="W531" s="110">
        <f t="shared" si="365"/>
        <v>1.000971662</v>
      </c>
      <c r="X531" s="103">
        <f t="shared" si="366"/>
        <v>0.8771331</v>
      </c>
      <c r="Y531" s="103">
        <f t="shared" si="367"/>
        <v>0</v>
      </c>
      <c r="Z531" s="114" t="str">
        <f t="shared" si="376"/>
        <v>A+J=</v>
      </c>
      <c r="AA531" s="108">
        <f t="shared" si="377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68"/>
        <v>44554</v>
      </c>
      <c r="B532" s="103">
        <f t="shared" si="360"/>
        <v>904.25560070000006</v>
      </c>
      <c r="C532" s="103">
        <f t="shared" si="374"/>
        <v>631.22657890999994</v>
      </c>
      <c r="D532" s="104">
        <f t="shared" si="369"/>
        <v>6018.51</v>
      </c>
      <c r="E532" s="105">
        <f t="shared" si="355"/>
        <v>6075.69</v>
      </c>
      <c r="F532" s="106">
        <f t="shared" si="356"/>
        <v>44520</v>
      </c>
      <c r="G532" s="107">
        <f t="shared" si="361"/>
        <v>9.5006903702077317E-3</v>
      </c>
      <c r="H532" s="108">
        <f t="shared" si="375"/>
        <v>44581</v>
      </c>
      <c r="I532" s="108">
        <f t="shared" si="362"/>
        <v>44581</v>
      </c>
      <c r="J532" s="109">
        <f t="shared" si="370"/>
        <v>23</v>
      </c>
      <c r="K532" s="109">
        <f t="shared" si="359"/>
        <v>4</v>
      </c>
      <c r="L532" s="8">
        <f t="shared" si="371"/>
        <v>1.0016458399999999</v>
      </c>
      <c r="M532" s="110">
        <f t="shared" si="358"/>
        <v>1.01249955</v>
      </c>
      <c r="N532" s="110">
        <f t="shared" si="353"/>
        <v>1.4283326452596676</v>
      </c>
      <c r="O532" s="103">
        <f t="shared" si="357"/>
        <v>1.4306834500000001</v>
      </c>
      <c r="P532" s="103">
        <f t="shared" si="363"/>
        <v>903.08541964000005</v>
      </c>
      <c r="Q532" s="11">
        <f t="shared" si="378"/>
        <v>0</v>
      </c>
      <c r="R532" s="30">
        <f t="shared" si="372"/>
        <v>0</v>
      </c>
      <c r="S532" s="103">
        <f t="shared" si="364"/>
        <v>0</v>
      </c>
      <c r="T532" s="113">
        <f t="shared" si="373"/>
        <v>8.5000000000000006E-2</v>
      </c>
      <c r="U532" s="111">
        <f t="shared" si="354"/>
        <v>4</v>
      </c>
      <c r="V532" s="111">
        <v>252</v>
      </c>
      <c r="W532" s="110">
        <f t="shared" si="365"/>
        <v>1.001295759</v>
      </c>
      <c r="X532" s="103">
        <f t="shared" si="366"/>
        <v>1.17018106</v>
      </c>
      <c r="Y532" s="103">
        <f t="shared" si="367"/>
        <v>0</v>
      </c>
      <c r="Z532" s="114" t="str">
        <f t="shared" si="376"/>
        <v>A+J=</v>
      </c>
      <c r="AA532" s="108">
        <f t="shared" si="377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68"/>
        <v>44555</v>
      </c>
      <c r="B533" s="103">
        <f t="shared" si="360"/>
        <v>904.92034129000001</v>
      </c>
      <c r="C533" s="103">
        <f t="shared" si="374"/>
        <v>631.22657890999994</v>
      </c>
      <c r="D533" s="104">
        <f t="shared" si="369"/>
        <v>6018.51</v>
      </c>
      <c r="E533" s="105">
        <f t="shared" si="355"/>
        <v>6075.69</v>
      </c>
      <c r="F533" s="106">
        <f t="shared" si="356"/>
        <v>44520</v>
      </c>
      <c r="G533" s="107">
        <f t="shared" si="361"/>
        <v>9.5006903702077317E-3</v>
      </c>
      <c r="H533" s="108">
        <f t="shared" si="375"/>
        <v>44581</v>
      </c>
      <c r="I533" s="108">
        <f t="shared" si="362"/>
        <v>44581</v>
      </c>
      <c r="J533" s="109">
        <f t="shared" si="370"/>
        <v>23</v>
      </c>
      <c r="K533" s="109">
        <f t="shared" si="359"/>
        <v>5</v>
      </c>
      <c r="L533" s="8">
        <f t="shared" si="371"/>
        <v>1.00205773</v>
      </c>
      <c r="M533" s="110">
        <f t="shared" si="358"/>
        <v>1.01249955</v>
      </c>
      <c r="N533" s="110">
        <f t="shared" si="353"/>
        <v>1.4283326452596676</v>
      </c>
      <c r="O533" s="103">
        <f t="shared" si="357"/>
        <v>1.43127176</v>
      </c>
      <c r="P533" s="103">
        <f t="shared" si="363"/>
        <v>903.45677654999997</v>
      </c>
      <c r="Q533" s="11">
        <f t="shared" si="378"/>
        <v>0</v>
      </c>
      <c r="R533" s="30">
        <f t="shared" si="372"/>
        <v>0</v>
      </c>
      <c r="S533" s="103">
        <f t="shared" si="364"/>
        <v>0</v>
      </c>
      <c r="T533" s="113">
        <f t="shared" si="373"/>
        <v>8.5000000000000006E-2</v>
      </c>
      <c r="U533" s="111">
        <f t="shared" si="354"/>
        <v>5</v>
      </c>
      <c r="V533" s="111">
        <v>252</v>
      </c>
      <c r="W533" s="110">
        <f t="shared" si="365"/>
        <v>1.0016199610000001</v>
      </c>
      <c r="X533" s="103">
        <f t="shared" si="366"/>
        <v>1.46356474</v>
      </c>
      <c r="Y533" s="103">
        <f t="shared" si="367"/>
        <v>0</v>
      </c>
      <c r="Z533" s="114" t="str">
        <f t="shared" si="376"/>
        <v>A+J=</v>
      </c>
      <c r="AA533" s="108">
        <f t="shared" si="377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68"/>
        <v>44556</v>
      </c>
      <c r="B534" s="103">
        <f t="shared" si="360"/>
        <v>904.92034129000001</v>
      </c>
      <c r="C534" s="103">
        <f t="shared" si="374"/>
        <v>631.22657890999994</v>
      </c>
      <c r="D534" s="104">
        <f t="shared" si="369"/>
        <v>6018.51</v>
      </c>
      <c r="E534" s="105">
        <f t="shared" si="355"/>
        <v>6075.69</v>
      </c>
      <c r="F534" s="106">
        <f t="shared" si="356"/>
        <v>44520</v>
      </c>
      <c r="G534" s="107">
        <f t="shared" si="361"/>
        <v>9.5006903702077317E-3</v>
      </c>
      <c r="H534" s="108">
        <f t="shared" si="375"/>
        <v>44581</v>
      </c>
      <c r="I534" s="108">
        <f t="shared" si="362"/>
        <v>44581</v>
      </c>
      <c r="J534" s="109">
        <f t="shared" si="370"/>
        <v>23</v>
      </c>
      <c r="K534" s="109">
        <f t="shared" si="359"/>
        <v>5</v>
      </c>
      <c r="L534" s="8">
        <f t="shared" si="371"/>
        <v>1.00205773</v>
      </c>
      <c r="M534" s="110">
        <f t="shared" si="358"/>
        <v>1.01249955</v>
      </c>
      <c r="N534" s="110">
        <f t="shared" si="353"/>
        <v>1.4283326452596676</v>
      </c>
      <c r="O534" s="103">
        <f t="shared" si="357"/>
        <v>1.43127176</v>
      </c>
      <c r="P534" s="103">
        <f t="shared" si="363"/>
        <v>903.45677654999997</v>
      </c>
      <c r="Q534" s="11">
        <f t="shared" si="378"/>
        <v>0</v>
      </c>
      <c r="R534" s="30">
        <f t="shared" si="372"/>
        <v>0</v>
      </c>
      <c r="S534" s="103">
        <f t="shared" si="364"/>
        <v>0</v>
      </c>
      <c r="T534" s="113">
        <f t="shared" si="373"/>
        <v>8.5000000000000006E-2</v>
      </c>
      <c r="U534" s="111">
        <f t="shared" si="354"/>
        <v>5</v>
      </c>
      <c r="V534" s="111">
        <v>252</v>
      </c>
      <c r="W534" s="110">
        <f t="shared" si="365"/>
        <v>1.0016199610000001</v>
      </c>
      <c r="X534" s="103">
        <f t="shared" si="366"/>
        <v>1.46356474</v>
      </c>
      <c r="Y534" s="103">
        <f t="shared" si="367"/>
        <v>0</v>
      </c>
      <c r="Z534" s="114" t="str">
        <f t="shared" si="376"/>
        <v>A+J=</v>
      </c>
      <c r="AA534" s="108">
        <f t="shared" si="377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68"/>
        <v>44557</v>
      </c>
      <c r="B535" s="103">
        <f t="shared" si="360"/>
        <v>904.92034129000001</v>
      </c>
      <c r="C535" s="103">
        <f t="shared" si="374"/>
        <v>631.22657890999994</v>
      </c>
      <c r="D535" s="104">
        <f t="shared" si="369"/>
        <v>6018.51</v>
      </c>
      <c r="E535" s="105">
        <f t="shared" si="355"/>
        <v>6075.69</v>
      </c>
      <c r="F535" s="106">
        <f t="shared" si="356"/>
        <v>44520</v>
      </c>
      <c r="G535" s="107">
        <f t="shared" si="361"/>
        <v>9.5006903702077317E-3</v>
      </c>
      <c r="H535" s="108">
        <f t="shared" si="375"/>
        <v>44581</v>
      </c>
      <c r="I535" s="108">
        <f t="shared" si="362"/>
        <v>44581</v>
      </c>
      <c r="J535" s="109">
        <f t="shared" si="370"/>
        <v>23</v>
      </c>
      <c r="K535" s="109">
        <f t="shared" si="359"/>
        <v>5</v>
      </c>
      <c r="L535" s="8">
        <f t="shared" si="371"/>
        <v>1.00205773</v>
      </c>
      <c r="M535" s="110">
        <f t="shared" si="358"/>
        <v>1.01249955</v>
      </c>
      <c r="N535" s="110">
        <f t="shared" si="353"/>
        <v>1.4283326452596676</v>
      </c>
      <c r="O535" s="103">
        <f t="shared" si="357"/>
        <v>1.43127176</v>
      </c>
      <c r="P535" s="103">
        <f t="shared" si="363"/>
        <v>903.45677654999997</v>
      </c>
      <c r="Q535" s="11">
        <f t="shared" si="378"/>
        <v>0</v>
      </c>
      <c r="R535" s="30">
        <f t="shared" si="372"/>
        <v>0</v>
      </c>
      <c r="S535" s="103">
        <f t="shared" si="364"/>
        <v>0</v>
      </c>
      <c r="T535" s="113">
        <f t="shared" si="373"/>
        <v>8.5000000000000006E-2</v>
      </c>
      <c r="U535" s="111">
        <f t="shared" si="354"/>
        <v>5</v>
      </c>
      <c r="V535" s="111">
        <v>252</v>
      </c>
      <c r="W535" s="110">
        <f t="shared" si="365"/>
        <v>1.0016199610000001</v>
      </c>
      <c r="X535" s="103">
        <f t="shared" si="366"/>
        <v>1.46356474</v>
      </c>
      <c r="Y535" s="103">
        <f t="shared" si="367"/>
        <v>0</v>
      </c>
      <c r="Z535" s="114" t="str">
        <f t="shared" si="376"/>
        <v>A+J=</v>
      </c>
      <c r="AA535" s="108">
        <f t="shared" si="377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68"/>
        <v>44558</v>
      </c>
      <c r="B536" s="103">
        <f t="shared" si="360"/>
        <v>905.58556936000002</v>
      </c>
      <c r="C536" s="103">
        <f t="shared" si="374"/>
        <v>631.22657890999994</v>
      </c>
      <c r="D536" s="104">
        <f t="shared" si="369"/>
        <v>6018.51</v>
      </c>
      <c r="E536" s="105">
        <f t="shared" si="355"/>
        <v>6075.69</v>
      </c>
      <c r="F536" s="106">
        <f t="shared" si="356"/>
        <v>44520</v>
      </c>
      <c r="G536" s="107">
        <f t="shared" si="361"/>
        <v>9.5006903702077317E-3</v>
      </c>
      <c r="H536" s="108">
        <f t="shared" si="375"/>
        <v>44581</v>
      </c>
      <c r="I536" s="108">
        <f t="shared" si="362"/>
        <v>44581</v>
      </c>
      <c r="J536" s="109">
        <f t="shared" si="370"/>
        <v>23</v>
      </c>
      <c r="K536" s="109">
        <f t="shared" si="359"/>
        <v>6</v>
      </c>
      <c r="L536" s="8">
        <f t="shared" si="371"/>
        <v>1.00246978</v>
      </c>
      <c r="M536" s="110">
        <f t="shared" si="358"/>
        <v>1.01249955</v>
      </c>
      <c r="N536" s="110">
        <f t="shared" si="353"/>
        <v>1.4283326452596676</v>
      </c>
      <c r="O536" s="103">
        <f t="shared" si="357"/>
        <v>1.43186031</v>
      </c>
      <c r="P536" s="103">
        <f t="shared" si="363"/>
        <v>903.82828495000001</v>
      </c>
      <c r="Q536" s="11">
        <f t="shared" si="378"/>
        <v>0</v>
      </c>
      <c r="R536" s="30">
        <f t="shared" si="372"/>
        <v>0</v>
      </c>
      <c r="S536" s="103">
        <f t="shared" si="364"/>
        <v>0</v>
      </c>
      <c r="T536" s="113">
        <f t="shared" si="373"/>
        <v>8.5000000000000006E-2</v>
      </c>
      <c r="U536" s="111">
        <f t="shared" si="354"/>
        <v>6</v>
      </c>
      <c r="V536" s="111">
        <v>252</v>
      </c>
      <c r="W536" s="110">
        <f t="shared" si="365"/>
        <v>1.0019442679999999</v>
      </c>
      <c r="X536" s="103">
        <f t="shared" si="366"/>
        <v>1.75728441</v>
      </c>
      <c r="Y536" s="103">
        <f t="shared" si="367"/>
        <v>0</v>
      </c>
      <c r="Z536" s="114" t="str">
        <f t="shared" si="376"/>
        <v>A+J=</v>
      </c>
      <c r="AA536" s="108">
        <f t="shared" si="377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68"/>
        <v>44559</v>
      </c>
      <c r="B537" s="103">
        <f t="shared" si="360"/>
        <v>906.25129149999998</v>
      </c>
      <c r="C537" s="103">
        <f t="shared" si="374"/>
        <v>631.22657890999994</v>
      </c>
      <c r="D537" s="104">
        <f t="shared" si="369"/>
        <v>6018.51</v>
      </c>
      <c r="E537" s="105">
        <f t="shared" si="355"/>
        <v>6075.69</v>
      </c>
      <c r="F537" s="106">
        <f t="shared" si="356"/>
        <v>44520</v>
      </c>
      <c r="G537" s="107">
        <f t="shared" si="361"/>
        <v>9.5006903702077317E-3</v>
      </c>
      <c r="H537" s="108">
        <f t="shared" si="375"/>
        <v>44581</v>
      </c>
      <c r="I537" s="108">
        <f t="shared" si="362"/>
        <v>44581</v>
      </c>
      <c r="J537" s="109">
        <f t="shared" si="370"/>
        <v>23</v>
      </c>
      <c r="K537" s="109">
        <f t="shared" si="359"/>
        <v>7</v>
      </c>
      <c r="L537" s="8">
        <f t="shared" si="371"/>
        <v>1.00288201</v>
      </c>
      <c r="M537" s="110">
        <f t="shared" si="358"/>
        <v>1.01249955</v>
      </c>
      <c r="N537" s="110">
        <f t="shared" si="353"/>
        <v>1.4283326452596676</v>
      </c>
      <c r="O537" s="103">
        <f t="shared" si="357"/>
        <v>1.4324491100000001</v>
      </c>
      <c r="P537" s="103">
        <f t="shared" si="363"/>
        <v>904.19995115999996</v>
      </c>
      <c r="Q537" s="11">
        <f t="shared" si="378"/>
        <v>0</v>
      </c>
      <c r="R537" s="30">
        <f t="shared" si="372"/>
        <v>0</v>
      </c>
      <c r="S537" s="103">
        <f t="shared" si="364"/>
        <v>0</v>
      </c>
      <c r="T537" s="113">
        <f t="shared" si="373"/>
        <v>8.5000000000000006E-2</v>
      </c>
      <c r="U537" s="111">
        <f t="shared" si="354"/>
        <v>7</v>
      </c>
      <c r="V537" s="111">
        <v>252</v>
      </c>
      <c r="W537" s="110">
        <f t="shared" si="365"/>
        <v>1.00226868</v>
      </c>
      <c r="X537" s="103">
        <f t="shared" si="366"/>
        <v>2.0513403399999999</v>
      </c>
      <c r="Y537" s="103">
        <f t="shared" si="367"/>
        <v>0</v>
      </c>
      <c r="Z537" s="114" t="str">
        <f t="shared" si="376"/>
        <v>A+J=</v>
      </c>
      <c r="AA537" s="108">
        <f t="shared" si="377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68"/>
        <v>44560</v>
      </c>
      <c r="B538" s="103">
        <f t="shared" si="360"/>
        <v>906.91749533000007</v>
      </c>
      <c r="C538" s="103">
        <f t="shared" si="374"/>
        <v>631.22657890999994</v>
      </c>
      <c r="D538" s="104">
        <f t="shared" si="369"/>
        <v>6018.51</v>
      </c>
      <c r="E538" s="105">
        <f t="shared" si="355"/>
        <v>6075.69</v>
      </c>
      <c r="F538" s="106">
        <f t="shared" si="356"/>
        <v>44520</v>
      </c>
      <c r="G538" s="107">
        <f t="shared" si="361"/>
        <v>9.5006903702077317E-3</v>
      </c>
      <c r="H538" s="108">
        <f t="shared" si="375"/>
        <v>44581</v>
      </c>
      <c r="I538" s="108">
        <f t="shared" si="362"/>
        <v>44581</v>
      </c>
      <c r="J538" s="109">
        <f t="shared" si="370"/>
        <v>23</v>
      </c>
      <c r="K538" s="109">
        <f t="shared" si="359"/>
        <v>8</v>
      </c>
      <c r="L538" s="8">
        <f t="shared" si="371"/>
        <v>1.0032943999999999</v>
      </c>
      <c r="M538" s="110">
        <f t="shared" si="358"/>
        <v>1.01249955</v>
      </c>
      <c r="N538" s="110">
        <f t="shared" si="353"/>
        <v>1.4283326452596676</v>
      </c>
      <c r="O538" s="103">
        <f t="shared" si="357"/>
        <v>1.4330381400000001</v>
      </c>
      <c r="P538" s="103">
        <f t="shared" si="363"/>
        <v>904.57176255000002</v>
      </c>
      <c r="Q538" s="11">
        <f t="shared" si="378"/>
        <v>0</v>
      </c>
      <c r="R538" s="30">
        <f t="shared" si="372"/>
        <v>0</v>
      </c>
      <c r="S538" s="103">
        <f t="shared" si="364"/>
        <v>0</v>
      </c>
      <c r="T538" s="113">
        <f t="shared" si="373"/>
        <v>8.5000000000000006E-2</v>
      </c>
      <c r="U538" s="111">
        <f t="shared" si="354"/>
        <v>8</v>
      </c>
      <c r="V538" s="111">
        <v>252</v>
      </c>
      <c r="W538" s="110">
        <f t="shared" si="365"/>
        <v>1.0025931969999999</v>
      </c>
      <c r="X538" s="103">
        <f t="shared" si="366"/>
        <v>2.3457327800000001</v>
      </c>
      <c r="Y538" s="103">
        <f t="shared" si="367"/>
        <v>0</v>
      </c>
      <c r="Z538" s="114" t="str">
        <f t="shared" si="376"/>
        <v>A+J=</v>
      </c>
      <c r="AA538" s="108">
        <f t="shared" si="377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68"/>
        <v>44561</v>
      </c>
      <c r="B539" s="103">
        <f t="shared" si="360"/>
        <v>907.58418742999993</v>
      </c>
      <c r="C539" s="103">
        <f t="shared" si="374"/>
        <v>631.22657890999994</v>
      </c>
      <c r="D539" s="104">
        <f t="shared" si="369"/>
        <v>6018.51</v>
      </c>
      <c r="E539" s="105">
        <f t="shared" si="355"/>
        <v>6075.69</v>
      </c>
      <c r="F539" s="106">
        <f t="shared" si="356"/>
        <v>44520</v>
      </c>
      <c r="G539" s="107">
        <f t="shared" si="361"/>
        <v>9.5006903702077317E-3</v>
      </c>
      <c r="H539" s="108">
        <f t="shared" si="375"/>
        <v>44581</v>
      </c>
      <c r="I539" s="108">
        <f t="shared" si="362"/>
        <v>44581</v>
      </c>
      <c r="J539" s="109">
        <f t="shared" si="370"/>
        <v>23</v>
      </c>
      <c r="K539" s="109">
        <f t="shared" si="359"/>
        <v>9</v>
      </c>
      <c r="L539" s="8">
        <f t="shared" si="371"/>
        <v>1.0037069599999999</v>
      </c>
      <c r="M539" s="110">
        <f t="shared" si="358"/>
        <v>1.01249955</v>
      </c>
      <c r="N539" s="110">
        <f t="shared" si="353"/>
        <v>1.4283326452596676</v>
      </c>
      <c r="O539" s="103">
        <f t="shared" si="357"/>
        <v>1.4336274099999999</v>
      </c>
      <c r="P539" s="103">
        <f t="shared" si="363"/>
        <v>904.94372543999998</v>
      </c>
      <c r="Q539" s="11">
        <f t="shared" si="378"/>
        <v>0</v>
      </c>
      <c r="R539" s="30">
        <f t="shared" si="372"/>
        <v>0</v>
      </c>
      <c r="S539" s="103">
        <f t="shared" si="364"/>
        <v>0</v>
      </c>
      <c r="T539" s="113">
        <f t="shared" si="373"/>
        <v>8.5000000000000006E-2</v>
      </c>
      <c r="U539" s="111">
        <f t="shared" si="354"/>
        <v>9</v>
      </c>
      <c r="V539" s="111">
        <v>252</v>
      </c>
      <c r="W539" s="110">
        <f t="shared" si="365"/>
        <v>1.0029178190000001</v>
      </c>
      <c r="X539" s="103">
        <f t="shared" si="366"/>
        <v>2.6404619899999999</v>
      </c>
      <c r="Y539" s="103">
        <f t="shared" si="367"/>
        <v>0</v>
      </c>
      <c r="Z539" s="114" t="str">
        <f t="shared" si="376"/>
        <v>A+J=</v>
      </c>
      <c r="AA539" s="108">
        <f t="shared" si="377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68"/>
        <v>44562</v>
      </c>
      <c r="B540" s="103">
        <f t="shared" si="360"/>
        <v>908.25137530999996</v>
      </c>
      <c r="C540" s="103">
        <f t="shared" si="374"/>
        <v>631.22657890999994</v>
      </c>
      <c r="D540" s="104">
        <f t="shared" si="369"/>
        <v>6018.51</v>
      </c>
      <c r="E540" s="105">
        <f t="shared" si="355"/>
        <v>6075.69</v>
      </c>
      <c r="F540" s="106">
        <f t="shared" si="356"/>
        <v>44520</v>
      </c>
      <c r="G540" s="107">
        <f t="shared" si="361"/>
        <v>9.5006903702077317E-3</v>
      </c>
      <c r="H540" s="108">
        <f t="shared" si="375"/>
        <v>44581</v>
      </c>
      <c r="I540" s="108">
        <f t="shared" si="362"/>
        <v>44581</v>
      </c>
      <c r="J540" s="109">
        <f t="shared" si="370"/>
        <v>23</v>
      </c>
      <c r="K540" s="109">
        <f t="shared" si="359"/>
        <v>10</v>
      </c>
      <c r="L540" s="8">
        <f t="shared" si="371"/>
        <v>1.00411969</v>
      </c>
      <c r="M540" s="110">
        <f t="shared" si="358"/>
        <v>1.01249955</v>
      </c>
      <c r="N540" s="110">
        <f t="shared" si="353"/>
        <v>1.4283326452596676</v>
      </c>
      <c r="O540" s="103">
        <f t="shared" si="357"/>
        <v>1.4342169300000001</v>
      </c>
      <c r="P540" s="103">
        <f t="shared" si="363"/>
        <v>905.31584612999995</v>
      </c>
      <c r="Q540" s="11">
        <f t="shared" si="378"/>
        <v>0</v>
      </c>
      <c r="R540" s="30">
        <f t="shared" si="372"/>
        <v>0</v>
      </c>
      <c r="S540" s="103">
        <f t="shared" si="364"/>
        <v>0</v>
      </c>
      <c r="T540" s="113">
        <f t="shared" si="373"/>
        <v>8.5000000000000006E-2</v>
      </c>
      <c r="U540" s="111">
        <f t="shared" si="354"/>
        <v>10</v>
      </c>
      <c r="V540" s="111">
        <v>252</v>
      </c>
      <c r="W540" s="110">
        <f t="shared" si="365"/>
        <v>1.0032425469999999</v>
      </c>
      <c r="X540" s="103">
        <f t="shared" si="366"/>
        <v>2.9355291800000001</v>
      </c>
      <c r="Y540" s="103">
        <f t="shared" si="367"/>
        <v>0</v>
      </c>
      <c r="Z540" s="114" t="str">
        <f t="shared" si="376"/>
        <v>A+J=</v>
      </c>
      <c r="AA540" s="108">
        <f t="shared" si="377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68"/>
        <v>44563</v>
      </c>
      <c r="B541" s="103">
        <f t="shared" si="360"/>
        <v>908.25137530999996</v>
      </c>
      <c r="C541" s="103">
        <f t="shared" si="374"/>
        <v>631.22657890999994</v>
      </c>
      <c r="D541" s="104">
        <f t="shared" si="369"/>
        <v>6018.51</v>
      </c>
      <c r="E541" s="105">
        <f t="shared" si="355"/>
        <v>6075.69</v>
      </c>
      <c r="F541" s="106">
        <f t="shared" si="356"/>
        <v>44520</v>
      </c>
      <c r="G541" s="107">
        <f t="shared" si="361"/>
        <v>9.5006903702077317E-3</v>
      </c>
      <c r="H541" s="108">
        <f t="shared" si="375"/>
        <v>44581</v>
      </c>
      <c r="I541" s="108">
        <f t="shared" si="362"/>
        <v>44581</v>
      </c>
      <c r="J541" s="109">
        <f t="shared" si="370"/>
        <v>23</v>
      </c>
      <c r="K541" s="109">
        <f t="shared" si="359"/>
        <v>10</v>
      </c>
      <c r="L541" s="8">
        <f t="shared" si="371"/>
        <v>1.00411969</v>
      </c>
      <c r="M541" s="110">
        <f t="shared" si="358"/>
        <v>1.01249955</v>
      </c>
      <c r="N541" s="110">
        <f t="shared" si="353"/>
        <v>1.4283326452596676</v>
      </c>
      <c r="O541" s="103">
        <f t="shared" si="357"/>
        <v>1.4342169300000001</v>
      </c>
      <c r="P541" s="103">
        <f t="shared" si="363"/>
        <v>905.31584612999995</v>
      </c>
      <c r="Q541" s="11">
        <f t="shared" si="378"/>
        <v>0</v>
      </c>
      <c r="R541" s="30">
        <f t="shared" si="372"/>
        <v>0</v>
      </c>
      <c r="S541" s="103">
        <f t="shared" si="364"/>
        <v>0</v>
      </c>
      <c r="T541" s="113">
        <f t="shared" si="373"/>
        <v>8.5000000000000006E-2</v>
      </c>
      <c r="U541" s="111">
        <f t="shared" si="354"/>
        <v>10</v>
      </c>
      <c r="V541" s="111">
        <v>252</v>
      </c>
      <c r="W541" s="110">
        <f t="shared" si="365"/>
        <v>1.0032425469999999</v>
      </c>
      <c r="X541" s="103">
        <f t="shared" si="366"/>
        <v>2.9355291800000001</v>
      </c>
      <c r="Y541" s="103">
        <f t="shared" si="367"/>
        <v>0</v>
      </c>
      <c r="Z541" s="114" t="str">
        <f t="shared" si="376"/>
        <v>A+J=</v>
      </c>
      <c r="AA541" s="108">
        <f t="shared" si="377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68"/>
        <v>44564</v>
      </c>
      <c r="B542" s="103">
        <f t="shared" si="360"/>
        <v>908.25137530999996</v>
      </c>
      <c r="C542" s="103">
        <f t="shared" si="374"/>
        <v>631.22657890999994</v>
      </c>
      <c r="D542" s="104">
        <f t="shared" si="369"/>
        <v>6018.51</v>
      </c>
      <c r="E542" s="105">
        <f t="shared" si="355"/>
        <v>6075.69</v>
      </c>
      <c r="F542" s="106">
        <f t="shared" si="356"/>
        <v>44520</v>
      </c>
      <c r="G542" s="107">
        <f t="shared" si="361"/>
        <v>9.5006903702077317E-3</v>
      </c>
      <c r="H542" s="108">
        <f t="shared" si="375"/>
        <v>44581</v>
      </c>
      <c r="I542" s="108">
        <f t="shared" si="362"/>
        <v>44581</v>
      </c>
      <c r="J542" s="109">
        <f t="shared" si="370"/>
        <v>23</v>
      </c>
      <c r="K542" s="109">
        <f t="shared" si="359"/>
        <v>10</v>
      </c>
      <c r="L542" s="8">
        <f t="shared" si="371"/>
        <v>1.00411969</v>
      </c>
      <c r="M542" s="110">
        <f t="shared" si="358"/>
        <v>1.01249955</v>
      </c>
      <c r="N542" s="110">
        <f t="shared" si="353"/>
        <v>1.4283326452596676</v>
      </c>
      <c r="O542" s="103">
        <f t="shared" si="357"/>
        <v>1.4342169300000001</v>
      </c>
      <c r="P542" s="103">
        <f t="shared" si="363"/>
        <v>905.31584612999995</v>
      </c>
      <c r="Q542" s="11">
        <f t="shared" si="378"/>
        <v>0</v>
      </c>
      <c r="R542" s="30">
        <f t="shared" si="372"/>
        <v>0</v>
      </c>
      <c r="S542" s="103">
        <f t="shared" si="364"/>
        <v>0</v>
      </c>
      <c r="T542" s="113">
        <f t="shared" si="373"/>
        <v>8.5000000000000006E-2</v>
      </c>
      <c r="U542" s="111">
        <f t="shared" si="354"/>
        <v>10</v>
      </c>
      <c r="V542" s="111">
        <v>252</v>
      </c>
      <c r="W542" s="110">
        <f t="shared" si="365"/>
        <v>1.0032425469999999</v>
      </c>
      <c r="X542" s="103">
        <f t="shared" si="366"/>
        <v>2.9355291800000001</v>
      </c>
      <c r="Y542" s="103">
        <f t="shared" si="367"/>
        <v>0</v>
      </c>
      <c r="Z542" s="114" t="str">
        <f t="shared" si="376"/>
        <v>A+J=</v>
      </c>
      <c r="AA542" s="108">
        <f t="shared" si="377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68"/>
        <v>44565</v>
      </c>
      <c r="B543" s="103">
        <f t="shared" si="360"/>
        <v>908.91905741999994</v>
      </c>
      <c r="C543" s="103">
        <f t="shared" si="374"/>
        <v>631.22657890999994</v>
      </c>
      <c r="D543" s="104">
        <f t="shared" si="369"/>
        <v>6018.51</v>
      </c>
      <c r="E543" s="105">
        <f t="shared" si="355"/>
        <v>6075.69</v>
      </c>
      <c r="F543" s="106">
        <f t="shared" si="356"/>
        <v>44520</v>
      </c>
      <c r="G543" s="107">
        <f t="shared" si="361"/>
        <v>9.5006903702077317E-3</v>
      </c>
      <c r="H543" s="108">
        <f t="shared" si="375"/>
        <v>44581</v>
      </c>
      <c r="I543" s="108">
        <f t="shared" si="362"/>
        <v>44581</v>
      </c>
      <c r="J543" s="109">
        <f t="shared" si="370"/>
        <v>23</v>
      </c>
      <c r="K543" s="109">
        <f t="shared" si="359"/>
        <v>11</v>
      </c>
      <c r="L543" s="8">
        <f t="shared" si="371"/>
        <v>1.0045326000000001</v>
      </c>
      <c r="M543" s="110">
        <f t="shared" si="358"/>
        <v>1.01249955</v>
      </c>
      <c r="N543" s="110">
        <f t="shared" ref="N543:N606" si="379">IF(I543&gt;I542,N542*M543,N542)</f>
        <v>1.4283326452596676</v>
      </c>
      <c r="O543" s="103">
        <f t="shared" si="357"/>
        <v>1.4348067</v>
      </c>
      <c r="P543" s="103">
        <f t="shared" si="363"/>
        <v>905.68812462999995</v>
      </c>
      <c r="Q543" s="11">
        <f t="shared" si="378"/>
        <v>0</v>
      </c>
      <c r="R543" s="30">
        <f t="shared" si="372"/>
        <v>0</v>
      </c>
      <c r="S543" s="103">
        <f t="shared" si="364"/>
        <v>0</v>
      </c>
      <c r="T543" s="113">
        <f t="shared" si="373"/>
        <v>8.5000000000000006E-2</v>
      </c>
      <c r="U543" s="111">
        <f t="shared" si="354"/>
        <v>11</v>
      </c>
      <c r="V543" s="111">
        <v>252</v>
      </c>
      <c r="W543" s="110">
        <f t="shared" si="365"/>
        <v>1.0035673789999999</v>
      </c>
      <c r="X543" s="103">
        <f t="shared" si="366"/>
        <v>3.2309327900000002</v>
      </c>
      <c r="Y543" s="103">
        <f t="shared" si="367"/>
        <v>0</v>
      </c>
      <c r="Z543" s="114" t="str">
        <f t="shared" si="376"/>
        <v>A+J=</v>
      </c>
      <c r="AA543" s="108">
        <f t="shared" si="377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68"/>
        <v>44566</v>
      </c>
      <c r="B544" s="103">
        <f t="shared" si="360"/>
        <v>909.58722317999991</v>
      </c>
      <c r="C544" s="103">
        <f t="shared" si="374"/>
        <v>631.22657890999994</v>
      </c>
      <c r="D544" s="104">
        <f t="shared" si="369"/>
        <v>6018.51</v>
      </c>
      <c r="E544" s="105">
        <f t="shared" si="355"/>
        <v>6075.69</v>
      </c>
      <c r="F544" s="106">
        <f t="shared" si="356"/>
        <v>44520</v>
      </c>
      <c r="G544" s="107">
        <f t="shared" si="361"/>
        <v>9.5006903702077317E-3</v>
      </c>
      <c r="H544" s="108">
        <f t="shared" si="375"/>
        <v>44581</v>
      </c>
      <c r="I544" s="108">
        <f t="shared" si="362"/>
        <v>44581</v>
      </c>
      <c r="J544" s="109">
        <f t="shared" si="370"/>
        <v>23</v>
      </c>
      <c r="K544" s="109">
        <f t="shared" si="359"/>
        <v>12</v>
      </c>
      <c r="L544" s="8">
        <f t="shared" si="371"/>
        <v>1.0049456699999999</v>
      </c>
      <c r="M544" s="110">
        <f t="shared" si="358"/>
        <v>1.01249955</v>
      </c>
      <c r="N544" s="110">
        <f t="shared" si="379"/>
        <v>1.4283326452596676</v>
      </c>
      <c r="O544" s="103">
        <f t="shared" si="357"/>
        <v>1.4353967000000001</v>
      </c>
      <c r="P544" s="103">
        <f t="shared" si="363"/>
        <v>906.06054830999994</v>
      </c>
      <c r="Q544" s="11">
        <f t="shared" si="378"/>
        <v>0</v>
      </c>
      <c r="R544" s="30">
        <f t="shared" si="372"/>
        <v>0</v>
      </c>
      <c r="S544" s="103">
        <f t="shared" si="364"/>
        <v>0</v>
      </c>
      <c r="T544" s="113">
        <f t="shared" si="373"/>
        <v>8.5000000000000006E-2</v>
      </c>
      <c r="U544" s="111">
        <f t="shared" si="354"/>
        <v>12</v>
      </c>
      <c r="V544" s="111">
        <v>252</v>
      </c>
      <c r="W544" s="110">
        <f t="shared" si="365"/>
        <v>1.003892317</v>
      </c>
      <c r="X544" s="103">
        <f t="shared" si="366"/>
        <v>3.5266748699999999</v>
      </c>
      <c r="Y544" s="103">
        <f t="shared" si="367"/>
        <v>0</v>
      </c>
      <c r="Z544" s="114" t="str">
        <f t="shared" si="376"/>
        <v>A+J=</v>
      </c>
      <c r="AA544" s="108">
        <f t="shared" si="377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68"/>
        <v>44567</v>
      </c>
      <c r="B545" s="103">
        <f t="shared" si="360"/>
        <v>910.25588370999992</v>
      </c>
      <c r="C545" s="103">
        <f t="shared" si="374"/>
        <v>631.22657890999994</v>
      </c>
      <c r="D545" s="104">
        <f t="shared" si="369"/>
        <v>6018.51</v>
      </c>
      <c r="E545" s="105">
        <f t="shared" si="355"/>
        <v>6075.69</v>
      </c>
      <c r="F545" s="106">
        <f t="shared" si="356"/>
        <v>44520</v>
      </c>
      <c r="G545" s="107">
        <f t="shared" si="361"/>
        <v>9.5006903702077317E-3</v>
      </c>
      <c r="H545" s="108">
        <f t="shared" si="375"/>
        <v>44581</v>
      </c>
      <c r="I545" s="108">
        <f t="shared" si="362"/>
        <v>44581</v>
      </c>
      <c r="J545" s="109">
        <f t="shared" si="370"/>
        <v>23</v>
      </c>
      <c r="K545" s="109">
        <f t="shared" si="359"/>
        <v>13</v>
      </c>
      <c r="L545" s="8">
        <f t="shared" si="371"/>
        <v>1.00535891</v>
      </c>
      <c r="M545" s="110">
        <f t="shared" si="358"/>
        <v>1.01249955</v>
      </c>
      <c r="N545" s="110">
        <f t="shared" si="379"/>
        <v>1.4283326452596676</v>
      </c>
      <c r="O545" s="103">
        <f t="shared" si="357"/>
        <v>1.43598695</v>
      </c>
      <c r="P545" s="103">
        <f t="shared" si="363"/>
        <v>906.43312979999996</v>
      </c>
      <c r="Q545" s="11">
        <f t="shared" si="378"/>
        <v>0</v>
      </c>
      <c r="R545" s="30">
        <f t="shared" si="372"/>
        <v>0</v>
      </c>
      <c r="S545" s="103">
        <f t="shared" si="364"/>
        <v>0</v>
      </c>
      <c r="T545" s="113">
        <f t="shared" si="373"/>
        <v>8.5000000000000006E-2</v>
      </c>
      <c r="U545" s="111">
        <f t="shared" si="354"/>
        <v>13</v>
      </c>
      <c r="V545" s="111">
        <v>252</v>
      </c>
      <c r="W545" s="110">
        <f t="shared" si="365"/>
        <v>1.0042173590000001</v>
      </c>
      <c r="X545" s="103">
        <f t="shared" si="366"/>
        <v>3.8227539099999999</v>
      </c>
      <c r="Y545" s="103">
        <f t="shared" si="367"/>
        <v>0</v>
      </c>
      <c r="Z545" s="114" t="str">
        <f t="shared" si="376"/>
        <v>A+J=</v>
      </c>
      <c r="AA545" s="108">
        <f t="shared" si="377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68"/>
        <v>44568</v>
      </c>
      <c r="B546" s="103">
        <f t="shared" si="360"/>
        <v>910.92502932000002</v>
      </c>
      <c r="C546" s="103">
        <f t="shared" si="374"/>
        <v>631.22657890999994</v>
      </c>
      <c r="D546" s="104">
        <f t="shared" si="369"/>
        <v>6018.51</v>
      </c>
      <c r="E546" s="105">
        <f t="shared" si="355"/>
        <v>6075.69</v>
      </c>
      <c r="F546" s="106">
        <f t="shared" si="356"/>
        <v>44520</v>
      </c>
      <c r="G546" s="107">
        <f t="shared" si="361"/>
        <v>9.5006903702077317E-3</v>
      </c>
      <c r="H546" s="108">
        <f t="shared" si="375"/>
        <v>44581</v>
      </c>
      <c r="I546" s="108">
        <f t="shared" si="362"/>
        <v>44581</v>
      </c>
      <c r="J546" s="109">
        <f t="shared" si="370"/>
        <v>23</v>
      </c>
      <c r="K546" s="109">
        <f t="shared" si="359"/>
        <v>14</v>
      </c>
      <c r="L546" s="8">
        <f t="shared" si="371"/>
        <v>1.0057723199999999</v>
      </c>
      <c r="M546" s="110">
        <f t="shared" si="358"/>
        <v>1.01249955</v>
      </c>
      <c r="N546" s="110">
        <f t="shared" si="379"/>
        <v>1.4283326452596676</v>
      </c>
      <c r="O546" s="103">
        <f t="shared" si="357"/>
        <v>1.43657743</v>
      </c>
      <c r="P546" s="103">
        <f t="shared" si="363"/>
        <v>906.80585646999998</v>
      </c>
      <c r="Q546" s="11">
        <f t="shared" si="378"/>
        <v>0</v>
      </c>
      <c r="R546" s="30">
        <f t="shared" si="372"/>
        <v>0</v>
      </c>
      <c r="S546" s="103">
        <f t="shared" si="364"/>
        <v>0</v>
      </c>
      <c r="T546" s="113">
        <f t="shared" si="373"/>
        <v>8.5000000000000006E-2</v>
      </c>
      <c r="U546" s="111">
        <f t="shared" si="354"/>
        <v>14</v>
      </c>
      <c r="V546" s="111">
        <v>252</v>
      </c>
      <c r="W546" s="110">
        <f t="shared" si="365"/>
        <v>1.0045425079999999</v>
      </c>
      <c r="X546" s="103">
        <f t="shared" si="366"/>
        <v>4.11917285</v>
      </c>
      <c r="Y546" s="103">
        <f t="shared" si="367"/>
        <v>0</v>
      </c>
      <c r="Z546" s="114" t="str">
        <f t="shared" si="376"/>
        <v>A+J=</v>
      </c>
      <c r="AA546" s="108">
        <f t="shared" si="377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68"/>
        <v>44569</v>
      </c>
      <c r="B547" s="103">
        <f t="shared" si="360"/>
        <v>911.59467024000003</v>
      </c>
      <c r="C547" s="103">
        <f t="shared" si="374"/>
        <v>631.22657890999994</v>
      </c>
      <c r="D547" s="104">
        <f t="shared" si="369"/>
        <v>6018.51</v>
      </c>
      <c r="E547" s="105">
        <f t="shared" si="355"/>
        <v>6075.69</v>
      </c>
      <c r="F547" s="106">
        <f t="shared" si="356"/>
        <v>44520</v>
      </c>
      <c r="G547" s="107">
        <f t="shared" si="361"/>
        <v>9.5006903702077317E-3</v>
      </c>
      <c r="H547" s="108">
        <f t="shared" si="375"/>
        <v>44581</v>
      </c>
      <c r="I547" s="108">
        <f t="shared" si="362"/>
        <v>44581</v>
      </c>
      <c r="J547" s="109">
        <f t="shared" si="370"/>
        <v>23</v>
      </c>
      <c r="K547" s="109">
        <f t="shared" si="359"/>
        <v>15</v>
      </c>
      <c r="L547" s="8">
        <f t="shared" si="371"/>
        <v>1.0061859</v>
      </c>
      <c r="M547" s="110">
        <f t="shared" si="358"/>
        <v>1.01249955</v>
      </c>
      <c r="N547" s="110">
        <f t="shared" si="379"/>
        <v>1.4283326452596676</v>
      </c>
      <c r="O547" s="103">
        <f t="shared" si="357"/>
        <v>1.4371681599999999</v>
      </c>
      <c r="P547" s="103">
        <f t="shared" si="363"/>
        <v>907.17874095000002</v>
      </c>
      <c r="Q547" s="11">
        <f t="shared" si="378"/>
        <v>0</v>
      </c>
      <c r="R547" s="30">
        <f t="shared" si="372"/>
        <v>0</v>
      </c>
      <c r="S547" s="103">
        <f t="shared" si="364"/>
        <v>0</v>
      </c>
      <c r="T547" s="113">
        <f t="shared" si="373"/>
        <v>8.5000000000000006E-2</v>
      </c>
      <c r="U547" s="111">
        <f t="shared" si="354"/>
        <v>15</v>
      </c>
      <c r="V547" s="111">
        <v>252</v>
      </c>
      <c r="W547" s="110">
        <f t="shared" si="365"/>
        <v>1.0048677610000001</v>
      </c>
      <c r="X547" s="103">
        <f t="shared" si="366"/>
        <v>4.4159292900000002</v>
      </c>
      <c r="Y547" s="103">
        <f t="shared" si="367"/>
        <v>0</v>
      </c>
      <c r="Z547" s="114" t="str">
        <f t="shared" si="376"/>
        <v>A+J=</v>
      </c>
      <c r="AA547" s="108">
        <f t="shared" si="377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68"/>
        <v>44570</v>
      </c>
      <c r="B548" s="103">
        <f t="shared" si="360"/>
        <v>911.59467024000003</v>
      </c>
      <c r="C548" s="103">
        <f t="shared" si="374"/>
        <v>631.22657890999994</v>
      </c>
      <c r="D548" s="104">
        <f t="shared" si="369"/>
        <v>6018.51</v>
      </c>
      <c r="E548" s="105">
        <f t="shared" si="355"/>
        <v>6075.69</v>
      </c>
      <c r="F548" s="106">
        <f t="shared" si="356"/>
        <v>44520</v>
      </c>
      <c r="G548" s="107">
        <f t="shared" si="361"/>
        <v>9.5006903702077317E-3</v>
      </c>
      <c r="H548" s="108">
        <f t="shared" si="375"/>
        <v>44581</v>
      </c>
      <c r="I548" s="108">
        <f t="shared" si="362"/>
        <v>44581</v>
      </c>
      <c r="J548" s="109">
        <f t="shared" si="370"/>
        <v>23</v>
      </c>
      <c r="K548" s="109">
        <f t="shared" si="359"/>
        <v>15</v>
      </c>
      <c r="L548" s="8">
        <f t="shared" si="371"/>
        <v>1.0061859</v>
      </c>
      <c r="M548" s="110">
        <f t="shared" si="358"/>
        <v>1.01249955</v>
      </c>
      <c r="N548" s="110">
        <f t="shared" si="379"/>
        <v>1.4283326452596676</v>
      </c>
      <c r="O548" s="103">
        <f t="shared" si="357"/>
        <v>1.4371681599999999</v>
      </c>
      <c r="P548" s="103">
        <f t="shared" si="363"/>
        <v>907.17874095000002</v>
      </c>
      <c r="Q548" s="11">
        <f t="shared" si="378"/>
        <v>0</v>
      </c>
      <c r="R548" s="30">
        <f t="shared" si="372"/>
        <v>0</v>
      </c>
      <c r="S548" s="103">
        <f t="shared" si="364"/>
        <v>0</v>
      </c>
      <c r="T548" s="113">
        <f t="shared" si="373"/>
        <v>8.5000000000000006E-2</v>
      </c>
      <c r="U548" s="111">
        <f t="shared" si="354"/>
        <v>15</v>
      </c>
      <c r="V548" s="111">
        <v>252</v>
      </c>
      <c r="W548" s="110">
        <f t="shared" si="365"/>
        <v>1.0048677610000001</v>
      </c>
      <c r="X548" s="103">
        <f t="shared" si="366"/>
        <v>4.4159292900000002</v>
      </c>
      <c r="Y548" s="103">
        <f t="shared" si="367"/>
        <v>0</v>
      </c>
      <c r="Z548" s="114" t="str">
        <f t="shared" si="376"/>
        <v>A+J=</v>
      </c>
      <c r="AA548" s="108">
        <f t="shared" si="377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68"/>
        <v>44571</v>
      </c>
      <c r="B549" s="103">
        <f t="shared" si="360"/>
        <v>911.59467024000003</v>
      </c>
      <c r="C549" s="103">
        <f t="shared" si="374"/>
        <v>631.22657890999994</v>
      </c>
      <c r="D549" s="104">
        <f t="shared" si="369"/>
        <v>6018.51</v>
      </c>
      <c r="E549" s="105">
        <f t="shared" si="355"/>
        <v>6075.69</v>
      </c>
      <c r="F549" s="106">
        <f t="shared" si="356"/>
        <v>44520</v>
      </c>
      <c r="G549" s="107">
        <f t="shared" si="361"/>
        <v>9.5006903702077317E-3</v>
      </c>
      <c r="H549" s="108">
        <f t="shared" si="375"/>
        <v>44581</v>
      </c>
      <c r="I549" s="108">
        <f t="shared" si="362"/>
        <v>44581</v>
      </c>
      <c r="J549" s="109">
        <f t="shared" si="370"/>
        <v>23</v>
      </c>
      <c r="K549" s="109">
        <f t="shared" si="359"/>
        <v>15</v>
      </c>
      <c r="L549" s="8">
        <f t="shared" si="371"/>
        <v>1.0061859</v>
      </c>
      <c r="M549" s="110">
        <f t="shared" si="358"/>
        <v>1.01249955</v>
      </c>
      <c r="N549" s="110">
        <f t="shared" si="379"/>
        <v>1.4283326452596676</v>
      </c>
      <c r="O549" s="103">
        <f t="shared" si="357"/>
        <v>1.4371681599999999</v>
      </c>
      <c r="P549" s="103">
        <f t="shared" si="363"/>
        <v>907.17874095000002</v>
      </c>
      <c r="Q549" s="11">
        <f t="shared" si="378"/>
        <v>0</v>
      </c>
      <c r="R549" s="30">
        <f t="shared" si="372"/>
        <v>0</v>
      </c>
      <c r="S549" s="103">
        <f t="shared" si="364"/>
        <v>0</v>
      </c>
      <c r="T549" s="113">
        <f t="shared" si="373"/>
        <v>8.5000000000000006E-2</v>
      </c>
      <c r="U549" s="111">
        <f t="shared" ref="U549:U612" si="380">IF(Q548&gt;0,1,IF(K549=K548,U548,U548+1))</f>
        <v>15</v>
      </c>
      <c r="V549" s="111">
        <v>252</v>
      </c>
      <c r="W549" s="110">
        <f t="shared" si="365"/>
        <v>1.0048677610000001</v>
      </c>
      <c r="X549" s="103">
        <f t="shared" si="366"/>
        <v>4.4159292900000002</v>
      </c>
      <c r="Y549" s="103">
        <f t="shared" si="367"/>
        <v>0</v>
      </c>
      <c r="Z549" s="114" t="str">
        <f t="shared" si="376"/>
        <v>A+J=</v>
      </c>
      <c r="AA549" s="108">
        <f t="shared" si="377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68"/>
        <v>44572</v>
      </c>
      <c r="B550" s="103">
        <f t="shared" si="360"/>
        <v>912.26480762999995</v>
      </c>
      <c r="C550" s="103">
        <f t="shared" si="374"/>
        <v>631.22657890999994</v>
      </c>
      <c r="D550" s="104">
        <f t="shared" si="369"/>
        <v>6018.51</v>
      </c>
      <c r="E550" s="105">
        <f t="shared" si="355"/>
        <v>6075.69</v>
      </c>
      <c r="F550" s="106">
        <f t="shared" si="356"/>
        <v>44520</v>
      </c>
      <c r="G550" s="107">
        <f t="shared" si="361"/>
        <v>9.5006903702077317E-3</v>
      </c>
      <c r="H550" s="108">
        <f t="shared" si="375"/>
        <v>44581</v>
      </c>
      <c r="I550" s="108">
        <f t="shared" si="362"/>
        <v>44581</v>
      </c>
      <c r="J550" s="109">
        <f t="shared" si="370"/>
        <v>23</v>
      </c>
      <c r="K550" s="109">
        <f t="shared" si="359"/>
        <v>16</v>
      </c>
      <c r="L550" s="8">
        <f t="shared" si="371"/>
        <v>1.0065996500000001</v>
      </c>
      <c r="M550" s="110">
        <f t="shared" si="358"/>
        <v>1.01249955</v>
      </c>
      <c r="N550" s="110">
        <f t="shared" si="379"/>
        <v>1.4283326452596676</v>
      </c>
      <c r="O550" s="103">
        <f t="shared" si="357"/>
        <v>1.43775914</v>
      </c>
      <c r="P550" s="103">
        <f t="shared" si="363"/>
        <v>907.55178322999996</v>
      </c>
      <c r="Q550" s="11">
        <f t="shared" si="378"/>
        <v>0</v>
      </c>
      <c r="R550" s="30">
        <f t="shared" si="372"/>
        <v>0</v>
      </c>
      <c r="S550" s="103">
        <f t="shared" si="364"/>
        <v>0</v>
      </c>
      <c r="T550" s="113">
        <f t="shared" si="373"/>
        <v>8.5000000000000006E-2</v>
      </c>
      <c r="U550" s="111">
        <f t="shared" si="380"/>
        <v>16</v>
      </c>
      <c r="V550" s="111">
        <v>252</v>
      </c>
      <c r="W550" s="110">
        <f t="shared" si="365"/>
        <v>1.0051931190000001</v>
      </c>
      <c r="X550" s="103">
        <f t="shared" si="366"/>
        <v>4.7130244000000001</v>
      </c>
      <c r="Y550" s="103">
        <f t="shared" si="367"/>
        <v>0</v>
      </c>
      <c r="Z550" s="114" t="str">
        <f t="shared" si="376"/>
        <v>A+J=</v>
      </c>
      <c r="AA550" s="108">
        <f t="shared" si="377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68"/>
        <v>44573</v>
      </c>
      <c r="B551" s="103">
        <f t="shared" si="360"/>
        <v>912.93544269000006</v>
      </c>
      <c r="C551" s="103">
        <f t="shared" si="374"/>
        <v>631.22657890999994</v>
      </c>
      <c r="D551" s="104">
        <f t="shared" si="369"/>
        <v>6018.51</v>
      </c>
      <c r="E551" s="105">
        <f t="shared" si="355"/>
        <v>6075.69</v>
      </c>
      <c r="F551" s="106">
        <f t="shared" si="356"/>
        <v>44520</v>
      </c>
      <c r="G551" s="107">
        <f t="shared" si="361"/>
        <v>9.5006903702077317E-3</v>
      </c>
      <c r="H551" s="108">
        <f t="shared" si="375"/>
        <v>44581</v>
      </c>
      <c r="I551" s="108">
        <f t="shared" si="362"/>
        <v>44581</v>
      </c>
      <c r="J551" s="109">
        <f t="shared" si="370"/>
        <v>23</v>
      </c>
      <c r="K551" s="109">
        <f t="shared" si="359"/>
        <v>17</v>
      </c>
      <c r="L551" s="8">
        <f t="shared" si="371"/>
        <v>1.00701358</v>
      </c>
      <c r="M551" s="110">
        <f t="shared" si="358"/>
        <v>1.01249955</v>
      </c>
      <c r="N551" s="110">
        <f t="shared" si="379"/>
        <v>1.4283326452596676</v>
      </c>
      <c r="O551" s="103">
        <f t="shared" si="357"/>
        <v>1.43835037</v>
      </c>
      <c r="P551" s="103">
        <f t="shared" si="363"/>
        <v>907.92498332000002</v>
      </c>
      <c r="Q551" s="11">
        <f t="shared" si="378"/>
        <v>0</v>
      </c>
      <c r="R551" s="30">
        <f t="shared" si="372"/>
        <v>0</v>
      </c>
      <c r="S551" s="103">
        <f t="shared" si="364"/>
        <v>0</v>
      </c>
      <c r="T551" s="113">
        <f t="shared" si="373"/>
        <v>8.5000000000000006E-2</v>
      </c>
      <c r="U551" s="111">
        <f t="shared" si="380"/>
        <v>17</v>
      </c>
      <c r="V551" s="111">
        <v>252</v>
      </c>
      <c r="W551" s="110">
        <f t="shared" si="365"/>
        <v>1.005518583</v>
      </c>
      <c r="X551" s="103">
        <f t="shared" si="366"/>
        <v>5.0104593700000004</v>
      </c>
      <c r="Y551" s="103">
        <f t="shared" si="367"/>
        <v>0</v>
      </c>
      <c r="Z551" s="114" t="str">
        <f t="shared" si="376"/>
        <v>A+J=</v>
      </c>
      <c r="AA551" s="108">
        <f t="shared" si="377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68"/>
        <v>44574</v>
      </c>
      <c r="B552" s="103">
        <f t="shared" si="360"/>
        <v>913.60655664000001</v>
      </c>
      <c r="C552" s="103">
        <f t="shared" si="374"/>
        <v>631.22657890999994</v>
      </c>
      <c r="D552" s="104">
        <f t="shared" si="369"/>
        <v>6018.51</v>
      </c>
      <c r="E552" s="105">
        <f t="shared" ref="E552:E615" si="381">IF($K552=1,VLOOKUP($A551,$AO$10:$AS$165,4),E551)</f>
        <v>6075.69</v>
      </c>
      <c r="F552" s="106">
        <f t="shared" ref="F552:F615" si="382">IF($K552=1,VLOOKUP($A551,$AO$10:$AS$165,5),F551)</f>
        <v>44520</v>
      </c>
      <c r="G552" s="107">
        <f t="shared" si="361"/>
        <v>9.5006903702077317E-3</v>
      </c>
      <c r="H552" s="108">
        <f t="shared" si="375"/>
        <v>44581</v>
      </c>
      <c r="I552" s="108">
        <f t="shared" si="362"/>
        <v>44581</v>
      </c>
      <c r="J552" s="109">
        <f t="shared" si="370"/>
        <v>23</v>
      </c>
      <c r="K552" s="109">
        <f t="shared" si="359"/>
        <v>18</v>
      </c>
      <c r="L552" s="8">
        <f t="shared" si="371"/>
        <v>1.00742767</v>
      </c>
      <c r="M552" s="110">
        <f t="shared" si="358"/>
        <v>1.01249955</v>
      </c>
      <c r="N552" s="110">
        <f t="shared" si="379"/>
        <v>1.4283326452596676</v>
      </c>
      <c r="O552" s="103">
        <f t="shared" si="357"/>
        <v>1.4389418199999999</v>
      </c>
      <c r="P552" s="103">
        <f t="shared" si="363"/>
        <v>908.29832227999998</v>
      </c>
      <c r="Q552" s="11">
        <f t="shared" si="378"/>
        <v>0</v>
      </c>
      <c r="R552" s="30">
        <f t="shared" si="372"/>
        <v>0</v>
      </c>
      <c r="S552" s="103">
        <f t="shared" si="364"/>
        <v>0</v>
      </c>
      <c r="T552" s="113">
        <f t="shared" si="373"/>
        <v>8.5000000000000006E-2</v>
      </c>
      <c r="U552" s="111">
        <f t="shared" si="380"/>
        <v>18</v>
      </c>
      <c r="V552" s="111">
        <v>252</v>
      </c>
      <c r="W552" s="110">
        <f t="shared" si="365"/>
        <v>1.005844153</v>
      </c>
      <c r="X552" s="103">
        <f t="shared" si="366"/>
        <v>5.3082343600000002</v>
      </c>
      <c r="Y552" s="103">
        <f t="shared" si="367"/>
        <v>0</v>
      </c>
      <c r="Z552" s="114" t="str">
        <f t="shared" si="376"/>
        <v>A+J=</v>
      </c>
      <c r="AA552" s="108">
        <f t="shared" si="377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68"/>
        <v>44575</v>
      </c>
      <c r="B553" s="103">
        <f t="shared" si="360"/>
        <v>914.27816696999992</v>
      </c>
      <c r="C553" s="103">
        <f t="shared" si="374"/>
        <v>631.22657890999994</v>
      </c>
      <c r="D553" s="104">
        <f t="shared" si="369"/>
        <v>6018.51</v>
      </c>
      <c r="E553" s="105">
        <f t="shared" si="381"/>
        <v>6075.69</v>
      </c>
      <c r="F553" s="106">
        <f t="shared" si="382"/>
        <v>44520</v>
      </c>
      <c r="G553" s="107">
        <f t="shared" si="361"/>
        <v>9.5006903702077317E-3</v>
      </c>
      <c r="H553" s="108">
        <f t="shared" si="375"/>
        <v>44581</v>
      </c>
      <c r="I553" s="108">
        <f t="shared" si="362"/>
        <v>44581</v>
      </c>
      <c r="J553" s="109">
        <f t="shared" si="370"/>
        <v>23</v>
      </c>
      <c r="K553" s="109">
        <f t="shared" si="359"/>
        <v>19</v>
      </c>
      <c r="L553" s="8">
        <f t="shared" si="371"/>
        <v>1.0078419300000001</v>
      </c>
      <c r="M553" s="110">
        <f t="shared" si="358"/>
        <v>1.01249955</v>
      </c>
      <c r="N553" s="110">
        <f t="shared" si="379"/>
        <v>1.4283326452596676</v>
      </c>
      <c r="O553" s="103">
        <f t="shared" ref="O553:O616" si="383">TRUNC(TRUNC((L553*N553),15),8)</f>
        <v>1.4395335199999999</v>
      </c>
      <c r="P553" s="103">
        <f t="shared" si="363"/>
        <v>908.67181904999995</v>
      </c>
      <c r="Q553" s="11">
        <f t="shared" si="378"/>
        <v>0</v>
      </c>
      <c r="R553" s="30">
        <f t="shared" si="372"/>
        <v>0</v>
      </c>
      <c r="S553" s="103">
        <f t="shared" si="364"/>
        <v>0</v>
      </c>
      <c r="T553" s="113">
        <f t="shared" si="373"/>
        <v>8.5000000000000006E-2</v>
      </c>
      <c r="U553" s="111">
        <f t="shared" si="380"/>
        <v>19</v>
      </c>
      <c r="V553" s="111">
        <v>252</v>
      </c>
      <c r="W553" s="110">
        <f t="shared" si="365"/>
        <v>1.0061698269999999</v>
      </c>
      <c r="X553" s="103">
        <f t="shared" si="366"/>
        <v>5.6063479200000002</v>
      </c>
      <c r="Y553" s="103">
        <f t="shared" si="367"/>
        <v>0</v>
      </c>
      <c r="Z553" s="114" t="str">
        <f t="shared" si="376"/>
        <v>A+J=</v>
      </c>
      <c r="AA553" s="108">
        <f t="shared" si="377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68"/>
        <v>44576</v>
      </c>
      <c r="B554" s="103">
        <f t="shared" si="360"/>
        <v>914.95027667000011</v>
      </c>
      <c r="C554" s="103">
        <f t="shared" si="374"/>
        <v>631.22657890999994</v>
      </c>
      <c r="D554" s="104">
        <f t="shared" si="369"/>
        <v>6018.51</v>
      </c>
      <c r="E554" s="105">
        <f t="shared" si="381"/>
        <v>6075.69</v>
      </c>
      <c r="F554" s="106">
        <f t="shared" si="382"/>
        <v>44520</v>
      </c>
      <c r="G554" s="107">
        <f t="shared" si="361"/>
        <v>9.5006903702077317E-3</v>
      </c>
      <c r="H554" s="108">
        <f t="shared" si="375"/>
        <v>44581</v>
      </c>
      <c r="I554" s="108">
        <f t="shared" si="362"/>
        <v>44581</v>
      </c>
      <c r="J554" s="109">
        <f t="shared" si="370"/>
        <v>23</v>
      </c>
      <c r="K554" s="109">
        <f t="shared" si="359"/>
        <v>20</v>
      </c>
      <c r="L554" s="8">
        <f t="shared" si="371"/>
        <v>1.0082563600000001</v>
      </c>
      <c r="M554" s="110">
        <f t="shared" ref="M554:M617" si="384">IF(I554&gt;I553,L553,M553)</f>
        <v>1.01249955</v>
      </c>
      <c r="N554" s="110">
        <f t="shared" si="379"/>
        <v>1.4283326452596676</v>
      </c>
      <c r="O554" s="103">
        <f t="shared" si="383"/>
        <v>1.4401254699999999</v>
      </c>
      <c r="P554" s="103">
        <f t="shared" si="363"/>
        <v>909.04547362000005</v>
      </c>
      <c r="Q554" s="11">
        <f t="shared" si="378"/>
        <v>0</v>
      </c>
      <c r="R554" s="30">
        <f t="shared" si="372"/>
        <v>0</v>
      </c>
      <c r="S554" s="103">
        <f t="shared" si="364"/>
        <v>0</v>
      </c>
      <c r="T554" s="113">
        <f t="shared" si="373"/>
        <v>8.5000000000000006E-2</v>
      </c>
      <c r="U554" s="111">
        <f t="shared" si="380"/>
        <v>20</v>
      </c>
      <c r="V554" s="111">
        <v>252</v>
      </c>
      <c r="W554" s="110">
        <f t="shared" si="365"/>
        <v>1.006495608</v>
      </c>
      <c r="X554" s="103">
        <f t="shared" si="366"/>
        <v>5.9048030499999999</v>
      </c>
      <c r="Y554" s="103">
        <f t="shared" si="367"/>
        <v>0</v>
      </c>
      <c r="Z554" s="114" t="str">
        <f t="shared" si="376"/>
        <v>A+J=</v>
      </c>
      <c r="AA554" s="108">
        <f t="shared" si="377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68"/>
        <v>44577</v>
      </c>
      <c r="B555" s="103">
        <f t="shared" si="360"/>
        <v>914.95027667000011</v>
      </c>
      <c r="C555" s="103">
        <f t="shared" si="374"/>
        <v>631.22657890999994</v>
      </c>
      <c r="D555" s="104">
        <f t="shared" si="369"/>
        <v>6018.51</v>
      </c>
      <c r="E555" s="105">
        <f t="shared" si="381"/>
        <v>6075.69</v>
      </c>
      <c r="F555" s="106">
        <f t="shared" si="382"/>
        <v>44520</v>
      </c>
      <c r="G555" s="107">
        <f t="shared" si="361"/>
        <v>9.5006903702077317E-3</v>
      </c>
      <c r="H555" s="108">
        <f t="shared" si="375"/>
        <v>44581</v>
      </c>
      <c r="I555" s="108">
        <f t="shared" si="362"/>
        <v>44581</v>
      </c>
      <c r="J555" s="109">
        <f t="shared" si="370"/>
        <v>23</v>
      </c>
      <c r="K555" s="109">
        <f t="shared" si="359"/>
        <v>20</v>
      </c>
      <c r="L555" s="8">
        <f t="shared" si="371"/>
        <v>1.0082563600000001</v>
      </c>
      <c r="M555" s="110">
        <f t="shared" si="384"/>
        <v>1.01249955</v>
      </c>
      <c r="N555" s="110">
        <f t="shared" si="379"/>
        <v>1.4283326452596676</v>
      </c>
      <c r="O555" s="103">
        <f t="shared" si="383"/>
        <v>1.4401254699999999</v>
      </c>
      <c r="P555" s="103">
        <f t="shared" si="363"/>
        <v>909.04547362000005</v>
      </c>
      <c r="Q555" s="11">
        <f t="shared" si="378"/>
        <v>0</v>
      </c>
      <c r="R555" s="30">
        <f t="shared" si="372"/>
        <v>0</v>
      </c>
      <c r="S555" s="103">
        <f t="shared" si="364"/>
        <v>0</v>
      </c>
      <c r="T555" s="113">
        <f t="shared" si="373"/>
        <v>8.5000000000000006E-2</v>
      </c>
      <c r="U555" s="111">
        <f t="shared" si="380"/>
        <v>20</v>
      </c>
      <c r="V555" s="111">
        <v>252</v>
      </c>
      <c r="W555" s="110">
        <f t="shared" si="365"/>
        <v>1.006495608</v>
      </c>
      <c r="X555" s="103">
        <f t="shared" si="366"/>
        <v>5.9048030499999999</v>
      </c>
      <c r="Y555" s="103">
        <f t="shared" si="367"/>
        <v>0</v>
      </c>
      <c r="Z555" s="114" t="str">
        <f t="shared" si="376"/>
        <v>A+J=</v>
      </c>
      <c r="AA555" s="108">
        <f t="shared" si="377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68"/>
        <v>44578</v>
      </c>
      <c r="B556" s="103">
        <f t="shared" si="360"/>
        <v>914.95027667000011</v>
      </c>
      <c r="C556" s="103">
        <f t="shared" si="374"/>
        <v>631.22657890999994</v>
      </c>
      <c r="D556" s="104">
        <f t="shared" si="369"/>
        <v>6018.51</v>
      </c>
      <c r="E556" s="105">
        <f t="shared" si="381"/>
        <v>6075.69</v>
      </c>
      <c r="F556" s="106">
        <f t="shared" si="382"/>
        <v>44520</v>
      </c>
      <c r="G556" s="107">
        <f t="shared" si="361"/>
        <v>9.5006903702077317E-3</v>
      </c>
      <c r="H556" s="108">
        <f t="shared" si="375"/>
        <v>44581</v>
      </c>
      <c r="I556" s="108">
        <f t="shared" si="362"/>
        <v>44581</v>
      </c>
      <c r="J556" s="109">
        <f t="shared" si="370"/>
        <v>23</v>
      </c>
      <c r="K556" s="109">
        <f t="shared" ref="K556:K619" si="385">(J556-(NETWORKDAYS(A556,I556,AD$171:AD$502)-1))</f>
        <v>20</v>
      </c>
      <c r="L556" s="8">
        <f t="shared" si="371"/>
        <v>1.0082563600000001</v>
      </c>
      <c r="M556" s="110">
        <f t="shared" si="384"/>
        <v>1.01249955</v>
      </c>
      <c r="N556" s="110">
        <f t="shared" si="379"/>
        <v>1.4283326452596676</v>
      </c>
      <c r="O556" s="103">
        <f t="shared" si="383"/>
        <v>1.4401254699999999</v>
      </c>
      <c r="P556" s="103">
        <f t="shared" si="363"/>
        <v>909.04547362000005</v>
      </c>
      <c r="Q556" s="11">
        <f t="shared" si="378"/>
        <v>0</v>
      </c>
      <c r="R556" s="30">
        <f t="shared" si="372"/>
        <v>0</v>
      </c>
      <c r="S556" s="103">
        <f t="shared" si="364"/>
        <v>0</v>
      </c>
      <c r="T556" s="113">
        <f t="shared" si="373"/>
        <v>8.5000000000000006E-2</v>
      </c>
      <c r="U556" s="111">
        <f t="shared" si="380"/>
        <v>20</v>
      </c>
      <c r="V556" s="111">
        <v>252</v>
      </c>
      <c r="W556" s="110">
        <f t="shared" si="365"/>
        <v>1.006495608</v>
      </c>
      <c r="X556" s="103">
        <f t="shared" si="366"/>
        <v>5.9048030499999999</v>
      </c>
      <c r="Y556" s="103">
        <f t="shared" si="367"/>
        <v>0</v>
      </c>
      <c r="Z556" s="114" t="str">
        <f t="shared" si="376"/>
        <v>A+J=</v>
      </c>
      <c r="AA556" s="108">
        <f t="shared" si="377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68"/>
        <v>44579</v>
      </c>
      <c r="B557" s="103">
        <f t="shared" si="360"/>
        <v>915.62288329</v>
      </c>
      <c r="C557" s="103">
        <f t="shared" si="374"/>
        <v>631.22657890999994</v>
      </c>
      <c r="D557" s="104">
        <f t="shared" si="369"/>
        <v>6018.51</v>
      </c>
      <c r="E557" s="105">
        <f t="shared" si="381"/>
        <v>6075.69</v>
      </c>
      <c r="F557" s="106">
        <f t="shared" si="382"/>
        <v>44520</v>
      </c>
      <c r="G557" s="107">
        <f t="shared" si="361"/>
        <v>9.5006903702077317E-3</v>
      </c>
      <c r="H557" s="108">
        <f t="shared" si="375"/>
        <v>44581</v>
      </c>
      <c r="I557" s="108">
        <f t="shared" si="362"/>
        <v>44581</v>
      </c>
      <c r="J557" s="109">
        <f t="shared" si="370"/>
        <v>23</v>
      </c>
      <c r="K557" s="109">
        <f t="shared" si="385"/>
        <v>21</v>
      </c>
      <c r="L557" s="8">
        <f t="shared" si="371"/>
        <v>1.0086709700000001</v>
      </c>
      <c r="M557" s="110">
        <f t="shared" si="384"/>
        <v>1.01249955</v>
      </c>
      <c r="N557" s="110">
        <f t="shared" si="379"/>
        <v>1.4283326452596676</v>
      </c>
      <c r="O557" s="103">
        <f t="shared" si="383"/>
        <v>1.44071767</v>
      </c>
      <c r="P557" s="103">
        <f t="shared" si="363"/>
        <v>909.41928600000006</v>
      </c>
      <c r="Q557" s="11">
        <f t="shared" si="378"/>
        <v>0</v>
      </c>
      <c r="R557" s="30">
        <f t="shared" si="372"/>
        <v>0</v>
      </c>
      <c r="S557" s="103">
        <f t="shared" si="364"/>
        <v>0</v>
      </c>
      <c r="T557" s="113">
        <f t="shared" si="373"/>
        <v>8.5000000000000006E-2</v>
      </c>
      <c r="U557" s="111">
        <f t="shared" si="380"/>
        <v>21</v>
      </c>
      <c r="V557" s="111">
        <v>252</v>
      </c>
      <c r="W557" s="110">
        <f t="shared" si="365"/>
        <v>1.0068214929999999</v>
      </c>
      <c r="X557" s="103">
        <f t="shared" si="366"/>
        <v>6.2035972900000003</v>
      </c>
      <c r="Y557" s="103">
        <f t="shared" si="367"/>
        <v>0</v>
      </c>
      <c r="Z557" s="114" t="str">
        <f t="shared" si="376"/>
        <v>A+J=</v>
      </c>
      <c r="AA557" s="108">
        <f t="shared" si="377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68"/>
        <v>44580</v>
      </c>
      <c r="B558" s="103">
        <f t="shared" si="360"/>
        <v>916.29597712999998</v>
      </c>
      <c r="C558" s="103">
        <f t="shared" si="374"/>
        <v>631.22657890999994</v>
      </c>
      <c r="D558" s="104">
        <f t="shared" si="369"/>
        <v>6018.51</v>
      </c>
      <c r="E558" s="105">
        <f t="shared" si="381"/>
        <v>6075.69</v>
      </c>
      <c r="F558" s="106">
        <f t="shared" si="382"/>
        <v>44520</v>
      </c>
      <c r="G558" s="107">
        <f t="shared" si="361"/>
        <v>9.5006903702077317E-3</v>
      </c>
      <c r="H558" s="108">
        <f t="shared" si="375"/>
        <v>44581</v>
      </c>
      <c r="I558" s="108">
        <f t="shared" si="362"/>
        <v>44581</v>
      </c>
      <c r="J558" s="109">
        <f t="shared" si="370"/>
        <v>23</v>
      </c>
      <c r="K558" s="109">
        <f t="shared" si="385"/>
        <v>22</v>
      </c>
      <c r="L558" s="8">
        <f t="shared" si="371"/>
        <v>1.00908574</v>
      </c>
      <c r="M558" s="110">
        <f t="shared" si="384"/>
        <v>1.01249955</v>
      </c>
      <c r="N558" s="110">
        <f t="shared" si="379"/>
        <v>1.4283326452596676</v>
      </c>
      <c r="O558" s="103">
        <f t="shared" si="383"/>
        <v>1.4413100999999999</v>
      </c>
      <c r="P558" s="103">
        <f t="shared" si="363"/>
        <v>909.79324356999996</v>
      </c>
      <c r="Q558" s="11">
        <f t="shared" si="378"/>
        <v>0</v>
      </c>
      <c r="R558" s="30">
        <f t="shared" si="372"/>
        <v>0</v>
      </c>
      <c r="S558" s="103">
        <f t="shared" si="364"/>
        <v>0</v>
      </c>
      <c r="T558" s="113">
        <f t="shared" si="373"/>
        <v>8.5000000000000006E-2</v>
      </c>
      <c r="U558" s="111">
        <f t="shared" si="380"/>
        <v>22</v>
      </c>
      <c r="V558" s="111">
        <v>252</v>
      </c>
      <c r="W558" s="110">
        <f t="shared" si="365"/>
        <v>1.007147485</v>
      </c>
      <c r="X558" s="103">
        <f t="shared" si="366"/>
        <v>6.5027335600000002</v>
      </c>
      <c r="Y558" s="103">
        <f t="shared" si="367"/>
        <v>0</v>
      </c>
      <c r="Z558" s="114" t="str">
        <f t="shared" si="376"/>
        <v>A+J=</v>
      </c>
      <c r="AA558" s="108">
        <f t="shared" si="377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68"/>
        <v>44581</v>
      </c>
      <c r="B559" s="103">
        <f t="shared" si="360"/>
        <v>916.96957477000001</v>
      </c>
      <c r="C559" s="103">
        <f t="shared" si="374"/>
        <v>631.22657890999994</v>
      </c>
      <c r="D559" s="104">
        <f t="shared" si="369"/>
        <v>6018.51</v>
      </c>
      <c r="E559" s="105">
        <f t="shared" si="381"/>
        <v>6075.69</v>
      </c>
      <c r="F559" s="106">
        <f t="shared" si="382"/>
        <v>44520</v>
      </c>
      <c r="G559" s="107">
        <f t="shared" si="361"/>
        <v>9.5006903702077317E-3</v>
      </c>
      <c r="H559" s="108">
        <f t="shared" si="375"/>
        <v>44613</v>
      </c>
      <c r="I559" s="108">
        <f t="shared" si="362"/>
        <v>44581</v>
      </c>
      <c r="J559" s="109">
        <f t="shared" si="370"/>
        <v>23</v>
      </c>
      <c r="K559" s="109">
        <f t="shared" si="385"/>
        <v>23</v>
      </c>
      <c r="L559" s="8">
        <f t="shared" si="371"/>
        <v>1.0095006900000001</v>
      </c>
      <c r="M559" s="110">
        <f t="shared" si="384"/>
        <v>1.01249955</v>
      </c>
      <c r="N559" s="110">
        <f t="shared" si="379"/>
        <v>1.4283326452596676</v>
      </c>
      <c r="O559" s="103">
        <f t="shared" si="383"/>
        <v>1.4419027900000001</v>
      </c>
      <c r="P559" s="103">
        <f t="shared" si="363"/>
        <v>910.16736524999999</v>
      </c>
      <c r="Q559" s="11">
        <f t="shared" si="378"/>
        <v>18</v>
      </c>
      <c r="R559" s="30">
        <f t="shared" si="372"/>
        <v>3.0265768090282558E-2</v>
      </c>
      <c r="S559" s="103">
        <f t="shared" si="364"/>
        <v>27.546914399999999</v>
      </c>
      <c r="T559" s="113">
        <f t="shared" si="373"/>
        <v>8.5000000000000006E-2</v>
      </c>
      <c r="U559" s="111">
        <f t="shared" si="380"/>
        <v>23</v>
      </c>
      <c r="V559" s="111">
        <v>252</v>
      </c>
      <c r="W559" s="110">
        <f t="shared" si="365"/>
        <v>1.007473581</v>
      </c>
      <c r="X559" s="103">
        <f t="shared" si="366"/>
        <v>6.8022095199999999</v>
      </c>
      <c r="Y559" s="103">
        <f t="shared" si="367"/>
        <v>34.349123919999997</v>
      </c>
      <c r="Z559" s="114" t="str">
        <f t="shared" si="376"/>
        <v>A+J=</v>
      </c>
      <c r="AA559" s="108">
        <f t="shared" si="377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68"/>
        <v>44582</v>
      </c>
      <c r="B560" s="103">
        <f t="shared" si="360"/>
        <v>883.19815114000005</v>
      </c>
      <c r="C560" s="103">
        <f t="shared" si="374"/>
        <v>612.12202166999998</v>
      </c>
      <c r="D560" s="104">
        <f t="shared" si="369"/>
        <v>6075.69</v>
      </c>
      <c r="E560" s="105">
        <f t="shared" si="381"/>
        <v>6120.04</v>
      </c>
      <c r="F560" s="106">
        <f t="shared" si="382"/>
        <v>44550</v>
      </c>
      <c r="G560" s="107">
        <f t="shared" si="361"/>
        <v>7.2995824342585447E-3</v>
      </c>
      <c r="H560" s="108">
        <f t="shared" si="375"/>
        <v>44613</v>
      </c>
      <c r="I560" s="108">
        <f t="shared" si="362"/>
        <v>44613</v>
      </c>
      <c r="J560" s="109">
        <f t="shared" si="370"/>
        <v>22</v>
      </c>
      <c r="K560" s="109">
        <f t="shared" si="385"/>
        <v>1</v>
      </c>
      <c r="L560" s="8">
        <f t="shared" si="371"/>
        <v>1.00033064</v>
      </c>
      <c r="M560" s="110">
        <f t="shared" si="384"/>
        <v>1.0095006900000001</v>
      </c>
      <c r="N560" s="110">
        <f t="shared" si="379"/>
        <v>1.4419027909391597</v>
      </c>
      <c r="O560" s="103">
        <f t="shared" si="383"/>
        <v>1.4423795399999999</v>
      </c>
      <c r="P560" s="103">
        <f t="shared" si="363"/>
        <v>882.91228004000004</v>
      </c>
      <c r="Q560" s="11">
        <f t="shared" si="378"/>
        <v>0</v>
      </c>
      <c r="R560" s="30">
        <f t="shared" si="372"/>
        <v>0</v>
      </c>
      <c r="S560" s="103">
        <f t="shared" si="364"/>
        <v>0</v>
      </c>
      <c r="T560" s="113">
        <f t="shared" si="373"/>
        <v>8.5000000000000006E-2</v>
      </c>
      <c r="U560" s="111">
        <f t="shared" si="380"/>
        <v>1</v>
      </c>
      <c r="V560" s="111">
        <v>252</v>
      </c>
      <c r="W560" s="110">
        <f t="shared" si="365"/>
        <v>1.0003237819999999</v>
      </c>
      <c r="X560" s="103">
        <f t="shared" si="366"/>
        <v>0.28587109999999999</v>
      </c>
      <c r="Y560" s="103">
        <f t="shared" si="367"/>
        <v>0</v>
      </c>
      <c r="Z560" s="114" t="str">
        <f t="shared" si="376"/>
        <v>A+J=</v>
      </c>
      <c r="AA560" s="108">
        <f t="shared" si="377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68"/>
        <v>44583</v>
      </c>
      <c r="B561" s="103">
        <f t="shared" si="360"/>
        <v>883.77623813999992</v>
      </c>
      <c r="C561" s="103">
        <f t="shared" si="374"/>
        <v>612.12202166999998</v>
      </c>
      <c r="D561" s="104">
        <f t="shared" si="369"/>
        <v>6075.69</v>
      </c>
      <c r="E561" s="105">
        <f t="shared" si="381"/>
        <v>6120.04</v>
      </c>
      <c r="F561" s="106">
        <f t="shared" si="382"/>
        <v>44550</v>
      </c>
      <c r="G561" s="107">
        <f t="shared" si="361"/>
        <v>7.2995824342585447E-3</v>
      </c>
      <c r="H561" s="108">
        <f t="shared" si="375"/>
        <v>44613</v>
      </c>
      <c r="I561" s="108">
        <f t="shared" si="362"/>
        <v>44613</v>
      </c>
      <c r="J561" s="109">
        <f t="shared" si="370"/>
        <v>22</v>
      </c>
      <c r="K561" s="109">
        <f t="shared" si="385"/>
        <v>2</v>
      </c>
      <c r="L561" s="8">
        <f t="shared" si="371"/>
        <v>1.0006614</v>
      </c>
      <c r="M561" s="110">
        <f t="shared" si="384"/>
        <v>1.0095006900000001</v>
      </c>
      <c r="N561" s="110">
        <f t="shared" si="379"/>
        <v>1.4419027909391597</v>
      </c>
      <c r="O561" s="103">
        <f t="shared" si="383"/>
        <v>1.44285646</v>
      </c>
      <c r="P561" s="103">
        <f t="shared" si="363"/>
        <v>883.20421326999997</v>
      </c>
      <c r="Q561" s="11">
        <f t="shared" si="378"/>
        <v>0</v>
      </c>
      <c r="R561" s="30">
        <f t="shared" si="372"/>
        <v>0</v>
      </c>
      <c r="S561" s="103">
        <f t="shared" si="364"/>
        <v>0</v>
      </c>
      <c r="T561" s="113">
        <f t="shared" si="373"/>
        <v>8.5000000000000006E-2</v>
      </c>
      <c r="U561" s="111">
        <f t="shared" si="380"/>
        <v>2</v>
      </c>
      <c r="V561" s="111">
        <v>252</v>
      </c>
      <c r="W561" s="110">
        <f t="shared" si="365"/>
        <v>1.00064767</v>
      </c>
      <c r="X561" s="103">
        <f t="shared" si="366"/>
        <v>0.57202487000000002</v>
      </c>
      <c r="Y561" s="103">
        <f t="shared" si="367"/>
        <v>0</v>
      </c>
      <c r="Z561" s="114" t="str">
        <f t="shared" si="376"/>
        <v>A+J=</v>
      </c>
      <c r="AA561" s="108">
        <f t="shared" si="377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68"/>
        <v>44584</v>
      </c>
      <c r="B562" s="103">
        <f t="shared" si="360"/>
        <v>883.77623813999992</v>
      </c>
      <c r="C562" s="103">
        <f t="shared" si="374"/>
        <v>612.12202166999998</v>
      </c>
      <c r="D562" s="104">
        <f t="shared" si="369"/>
        <v>6075.69</v>
      </c>
      <c r="E562" s="105">
        <f t="shared" si="381"/>
        <v>6120.04</v>
      </c>
      <c r="F562" s="106">
        <f t="shared" si="382"/>
        <v>44550</v>
      </c>
      <c r="G562" s="107">
        <f t="shared" si="361"/>
        <v>7.2995824342585447E-3</v>
      </c>
      <c r="H562" s="108">
        <f t="shared" si="375"/>
        <v>44613</v>
      </c>
      <c r="I562" s="108">
        <f t="shared" si="362"/>
        <v>44613</v>
      </c>
      <c r="J562" s="109">
        <f t="shared" si="370"/>
        <v>22</v>
      </c>
      <c r="K562" s="109">
        <f t="shared" si="385"/>
        <v>2</v>
      </c>
      <c r="L562" s="8">
        <f t="shared" si="371"/>
        <v>1.0006614</v>
      </c>
      <c r="M562" s="110">
        <f t="shared" si="384"/>
        <v>1.0095006900000001</v>
      </c>
      <c r="N562" s="110">
        <f t="shared" si="379"/>
        <v>1.4419027909391597</v>
      </c>
      <c r="O562" s="103">
        <f t="shared" si="383"/>
        <v>1.44285646</v>
      </c>
      <c r="P562" s="103">
        <f t="shared" si="363"/>
        <v>883.20421326999997</v>
      </c>
      <c r="Q562" s="11">
        <f t="shared" si="378"/>
        <v>0</v>
      </c>
      <c r="R562" s="30">
        <f t="shared" si="372"/>
        <v>0</v>
      </c>
      <c r="S562" s="103">
        <f t="shared" si="364"/>
        <v>0</v>
      </c>
      <c r="T562" s="113">
        <f t="shared" si="373"/>
        <v>8.5000000000000006E-2</v>
      </c>
      <c r="U562" s="111">
        <f t="shared" si="380"/>
        <v>2</v>
      </c>
      <c r="V562" s="111">
        <v>252</v>
      </c>
      <c r="W562" s="110">
        <f t="shared" si="365"/>
        <v>1.00064767</v>
      </c>
      <c r="X562" s="103">
        <f t="shared" si="366"/>
        <v>0.57202487000000002</v>
      </c>
      <c r="Y562" s="103">
        <f t="shared" si="367"/>
        <v>0</v>
      </c>
      <c r="Z562" s="114" t="str">
        <f t="shared" si="376"/>
        <v>A+J=</v>
      </c>
      <c r="AA562" s="108">
        <f t="shared" si="377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68"/>
        <v>44585</v>
      </c>
      <c r="B563" s="103">
        <f t="shared" si="360"/>
        <v>883.77623813999992</v>
      </c>
      <c r="C563" s="103">
        <f t="shared" si="374"/>
        <v>612.12202166999998</v>
      </c>
      <c r="D563" s="104">
        <f t="shared" si="369"/>
        <v>6075.69</v>
      </c>
      <c r="E563" s="105">
        <f t="shared" si="381"/>
        <v>6120.04</v>
      </c>
      <c r="F563" s="106">
        <f t="shared" si="382"/>
        <v>44550</v>
      </c>
      <c r="G563" s="107">
        <f t="shared" si="361"/>
        <v>7.2995824342585447E-3</v>
      </c>
      <c r="H563" s="108">
        <f t="shared" si="375"/>
        <v>44613</v>
      </c>
      <c r="I563" s="108">
        <f t="shared" si="362"/>
        <v>44613</v>
      </c>
      <c r="J563" s="109">
        <f t="shared" si="370"/>
        <v>22</v>
      </c>
      <c r="K563" s="109">
        <f t="shared" si="385"/>
        <v>2</v>
      </c>
      <c r="L563" s="8">
        <f t="shared" si="371"/>
        <v>1.0006614</v>
      </c>
      <c r="M563" s="110">
        <f t="shared" si="384"/>
        <v>1.0095006900000001</v>
      </c>
      <c r="N563" s="110">
        <f t="shared" si="379"/>
        <v>1.4419027909391597</v>
      </c>
      <c r="O563" s="103">
        <f t="shared" si="383"/>
        <v>1.44285646</v>
      </c>
      <c r="P563" s="103">
        <f t="shared" si="363"/>
        <v>883.20421326999997</v>
      </c>
      <c r="Q563" s="11">
        <f t="shared" si="378"/>
        <v>0</v>
      </c>
      <c r="R563" s="30">
        <f t="shared" si="372"/>
        <v>0</v>
      </c>
      <c r="S563" s="103">
        <f t="shared" si="364"/>
        <v>0</v>
      </c>
      <c r="T563" s="113">
        <f t="shared" si="373"/>
        <v>8.5000000000000006E-2</v>
      </c>
      <c r="U563" s="111">
        <f t="shared" si="380"/>
        <v>2</v>
      </c>
      <c r="V563" s="111">
        <v>252</v>
      </c>
      <c r="W563" s="110">
        <f t="shared" si="365"/>
        <v>1.00064767</v>
      </c>
      <c r="X563" s="103">
        <f t="shared" si="366"/>
        <v>0.57202487000000002</v>
      </c>
      <c r="Y563" s="103">
        <f t="shared" si="367"/>
        <v>0</v>
      </c>
      <c r="Z563" s="114" t="str">
        <f t="shared" si="376"/>
        <v>A+J=</v>
      </c>
      <c r="AA563" s="108">
        <f t="shared" si="377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68"/>
        <v>44586</v>
      </c>
      <c r="B564" s="103">
        <f t="shared" si="360"/>
        <v>884.3547041600001</v>
      </c>
      <c r="C564" s="103">
        <f t="shared" si="374"/>
        <v>612.12202166999998</v>
      </c>
      <c r="D564" s="104">
        <f t="shared" si="369"/>
        <v>6075.69</v>
      </c>
      <c r="E564" s="105">
        <f t="shared" si="381"/>
        <v>6120.04</v>
      </c>
      <c r="F564" s="106">
        <f t="shared" si="382"/>
        <v>44550</v>
      </c>
      <c r="G564" s="107">
        <f t="shared" si="361"/>
        <v>7.2995824342585447E-3</v>
      </c>
      <c r="H564" s="108">
        <f t="shared" si="375"/>
        <v>44613</v>
      </c>
      <c r="I564" s="108">
        <f t="shared" si="362"/>
        <v>44613</v>
      </c>
      <c r="J564" s="109">
        <f t="shared" si="370"/>
        <v>22</v>
      </c>
      <c r="K564" s="109">
        <f t="shared" si="385"/>
        <v>3</v>
      </c>
      <c r="L564" s="8">
        <f t="shared" si="371"/>
        <v>1.00099227</v>
      </c>
      <c r="M564" s="110">
        <f t="shared" si="384"/>
        <v>1.0095006900000001</v>
      </c>
      <c r="N564" s="110">
        <f t="shared" si="379"/>
        <v>1.4419027909391597</v>
      </c>
      <c r="O564" s="103">
        <f t="shared" si="383"/>
        <v>1.44333354</v>
      </c>
      <c r="P564" s="103">
        <f t="shared" si="363"/>
        <v>883.49624444000005</v>
      </c>
      <c r="Q564" s="11">
        <f t="shared" si="378"/>
        <v>0</v>
      </c>
      <c r="R564" s="30">
        <f t="shared" si="372"/>
        <v>0</v>
      </c>
      <c r="S564" s="103">
        <f t="shared" si="364"/>
        <v>0</v>
      </c>
      <c r="T564" s="113">
        <f t="shared" si="373"/>
        <v>8.5000000000000006E-2</v>
      </c>
      <c r="U564" s="111">
        <f t="shared" si="380"/>
        <v>3</v>
      </c>
      <c r="V564" s="111">
        <v>252</v>
      </c>
      <c r="W564" s="110">
        <f t="shared" si="365"/>
        <v>1.000971662</v>
      </c>
      <c r="X564" s="103">
        <f t="shared" si="366"/>
        <v>0.85845972000000004</v>
      </c>
      <c r="Y564" s="103">
        <f t="shared" si="367"/>
        <v>0</v>
      </c>
      <c r="Z564" s="114" t="str">
        <f t="shared" si="376"/>
        <v>A+J=</v>
      </c>
      <c r="AA564" s="108">
        <f t="shared" si="377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68"/>
        <v>44587</v>
      </c>
      <c r="B565" s="103">
        <f t="shared" si="360"/>
        <v>884.93355028999997</v>
      </c>
      <c r="C565" s="103">
        <f t="shared" si="374"/>
        <v>612.12202166999998</v>
      </c>
      <c r="D565" s="104">
        <f t="shared" si="369"/>
        <v>6075.69</v>
      </c>
      <c r="E565" s="105">
        <f t="shared" si="381"/>
        <v>6120.04</v>
      </c>
      <c r="F565" s="106">
        <f t="shared" si="382"/>
        <v>44550</v>
      </c>
      <c r="G565" s="107">
        <f t="shared" si="361"/>
        <v>7.2995824342585447E-3</v>
      </c>
      <c r="H565" s="108">
        <f t="shared" si="375"/>
        <v>44613</v>
      </c>
      <c r="I565" s="108">
        <f t="shared" si="362"/>
        <v>44613</v>
      </c>
      <c r="J565" s="109">
        <f t="shared" si="370"/>
        <v>22</v>
      </c>
      <c r="K565" s="109">
        <f t="shared" si="385"/>
        <v>4</v>
      </c>
      <c r="L565" s="8">
        <f t="shared" si="371"/>
        <v>1.00132325</v>
      </c>
      <c r="M565" s="110">
        <f t="shared" si="384"/>
        <v>1.0095006900000001</v>
      </c>
      <c r="N565" s="110">
        <f t="shared" si="379"/>
        <v>1.4419027909391597</v>
      </c>
      <c r="O565" s="103">
        <f t="shared" si="383"/>
        <v>1.44381078</v>
      </c>
      <c r="P565" s="103">
        <f t="shared" si="363"/>
        <v>883.78837355999997</v>
      </c>
      <c r="Q565" s="11">
        <f t="shared" si="378"/>
        <v>0</v>
      </c>
      <c r="R565" s="30">
        <f t="shared" si="372"/>
        <v>0</v>
      </c>
      <c r="S565" s="103">
        <f t="shared" si="364"/>
        <v>0</v>
      </c>
      <c r="T565" s="113">
        <f t="shared" si="373"/>
        <v>8.5000000000000006E-2</v>
      </c>
      <c r="U565" s="111">
        <f t="shared" si="380"/>
        <v>4</v>
      </c>
      <c r="V565" s="111">
        <v>252</v>
      </c>
      <c r="W565" s="110">
        <f t="shared" si="365"/>
        <v>1.001295759</v>
      </c>
      <c r="X565" s="103">
        <f t="shared" si="366"/>
        <v>1.14517673</v>
      </c>
      <c r="Y565" s="103">
        <f t="shared" si="367"/>
        <v>0</v>
      </c>
      <c r="Z565" s="114" t="str">
        <f t="shared" si="376"/>
        <v>A+J=</v>
      </c>
      <c r="AA565" s="108">
        <f t="shared" si="377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68"/>
        <v>44588</v>
      </c>
      <c r="B566" s="103">
        <f t="shared" si="360"/>
        <v>885.51277056999993</v>
      </c>
      <c r="C566" s="103">
        <f t="shared" si="374"/>
        <v>612.12202166999998</v>
      </c>
      <c r="D566" s="104">
        <f t="shared" si="369"/>
        <v>6075.69</v>
      </c>
      <c r="E566" s="105">
        <f t="shared" si="381"/>
        <v>6120.04</v>
      </c>
      <c r="F566" s="106">
        <f t="shared" si="382"/>
        <v>44550</v>
      </c>
      <c r="G566" s="107">
        <f t="shared" si="361"/>
        <v>7.2995824342585447E-3</v>
      </c>
      <c r="H566" s="108">
        <f t="shared" si="375"/>
        <v>44613</v>
      </c>
      <c r="I566" s="108">
        <f t="shared" si="362"/>
        <v>44613</v>
      </c>
      <c r="J566" s="109">
        <f t="shared" si="370"/>
        <v>22</v>
      </c>
      <c r="K566" s="109">
        <f t="shared" si="385"/>
        <v>5</v>
      </c>
      <c r="L566" s="8">
        <f t="shared" si="371"/>
        <v>1.00165433</v>
      </c>
      <c r="M566" s="110">
        <f t="shared" si="384"/>
        <v>1.0095006900000001</v>
      </c>
      <c r="N566" s="110">
        <f t="shared" si="379"/>
        <v>1.4419027909391597</v>
      </c>
      <c r="O566" s="103">
        <f t="shared" si="383"/>
        <v>1.4442881700000001</v>
      </c>
      <c r="P566" s="103">
        <f t="shared" si="363"/>
        <v>884.08059448999995</v>
      </c>
      <c r="Q566" s="11">
        <f t="shared" si="378"/>
        <v>0</v>
      </c>
      <c r="R566" s="30">
        <f t="shared" si="372"/>
        <v>0</v>
      </c>
      <c r="S566" s="103">
        <f t="shared" si="364"/>
        <v>0</v>
      </c>
      <c r="T566" s="113">
        <f t="shared" si="373"/>
        <v>8.5000000000000006E-2</v>
      </c>
      <c r="U566" s="111">
        <f t="shared" si="380"/>
        <v>5</v>
      </c>
      <c r="V566" s="111">
        <v>252</v>
      </c>
      <c r="W566" s="110">
        <f t="shared" si="365"/>
        <v>1.0016199610000001</v>
      </c>
      <c r="X566" s="103">
        <f t="shared" si="366"/>
        <v>1.4321760800000001</v>
      </c>
      <c r="Y566" s="103">
        <f t="shared" si="367"/>
        <v>0</v>
      </c>
      <c r="Z566" s="114" t="str">
        <f t="shared" si="376"/>
        <v>A+J=</v>
      </c>
      <c r="AA566" s="108">
        <f t="shared" si="377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68"/>
        <v>44589</v>
      </c>
      <c r="B567" s="103">
        <f t="shared" si="360"/>
        <v>886.09237743999995</v>
      </c>
      <c r="C567" s="103">
        <f t="shared" si="374"/>
        <v>612.12202166999998</v>
      </c>
      <c r="D567" s="104">
        <f t="shared" si="369"/>
        <v>6075.69</v>
      </c>
      <c r="E567" s="105">
        <f t="shared" si="381"/>
        <v>6120.04</v>
      </c>
      <c r="F567" s="106">
        <f t="shared" si="382"/>
        <v>44550</v>
      </c>
      <c r="G567" s="107">
        <f t="shared" si="361"/>
        <v>7.2995824342585447E-3</v>
      </c>
      <c r="H567" s="108">
        <f t="shared" si="375"/>
        <v>44613</v>
      </c>
      <c r="I567" s="108">
        <f t="shared" si="362"/>
        <v>44613</v>
      </c>
      <c r="J567" s="109">
        <f t="shared" si="370"/>
        <v>22</v>
      </c>
      <c r="K567" s="109">
        <f t="shared" si="385"/>
        <v>6</v>
      </c>
      <c r="L567" s="8">
        <f t="shared" si="371"/>
        <v>1.00198553</v>
      </c>
      <c r="M567" s="110">
        <f t="shared" si="384"/>
        <v>1.0095006900000001</v>
      </c>
      <c r="N567" s="110">
        <f t="shared" si="379"/>
        <v>1.4419027909391597</v>
      </c>
      <c r="O567" s="103">
        <f t="shared" si="383"/>
        <v>1.4447657300000001</v>
      </c>
      <c r="P567" s="103">
        <f t="shared" si="363"/>
        <v>884.37291947999995</v>
      </c>
      <c r="Q567" s="11">
        <f t="shared" si="378"/>
        <v>0</v>
      </c>
      <c r="R567" s="30">
        <f t="shared" si="372"/>
        <v>0</v>
      </c>
      <c r="S567" s="103">
        <f t="shared" si="364"/>
        <v>0</v>
      </c>
      <c r="T567" s="113">
        <f t="shared" si="373"/>
        <v>8.5000000000000006E-2</v>
      </c>
      <c r="U567" s="111">
        <f t="shared" si="380"/>
        <v>6</v>
      </c>
      <c r="V567" s="111">
        <v>252</v>
      </c>
      <c r="W567" s="110">
        <f t="shared" si="365"/>
        <v>1.0019442679999999</v>
      </c>
      <c r="X567" s="103">
        <f t="shared" si="366"/>
        <v>1.71945796</v>
      </c>
      <c r="Y567" s="103">
        <f t="shared" si="367"/>
        <v>0</v>
      </c>
      <c r="Z567" s="114" t="str">
        <f t="shared" si="376"/>
        <v>A+J=</v>
      </c>
      <c r="AA567" s="108">
        <f t="shared" si="377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68"/>
        <v>44590</v>
      </c>
      <c r="B568" s="103">
        <f t="shared" si="360"/>
        <v>886.67235270999993</v>
      </c>
      <c r="C568" s="103">
        <f t="shared" si="374"/>
        <v>612.12202166999998</v>
      </c>
      <c r="D568" s="104">
        <f t="shared" si="369"/>
        <v>6075.69</v>
      </c>
      <c r="E568" s="105">
        <f t="shared" si="381"/>
        <v>6120.04</v>
      </c>
      <c r="F568" s="106">
        <f t="shared" si="382"/>
        <v>44550</v>
      </c>
      <c r="G568" s="107">
        <f t="shared" si="361"/>
        <v>7.2995824342585447E-3</v>
      </c>
      <c r="H568" s="108">
        <f t="shared" si="375"/>
        <v>44613</v>
      </c>
      <c r="I568" s="108">
        <f t="shared" si="362"/>
        <v>44613</v>
      </c>
      <c r="J568" s="109">
        <f t="shared" si="370"/>
        <v>22</v>
      </c>
      <c r="K568" s="109">
        <f t="shared" si="385"/>
        <v>7</v>
      </c>
      <c r="L568" s="8">
        <f t="shared" si="371"/>
        <v>1.00231683</v>
      </c>
      <c r="M568" s="110">
        <f t="shared" si="384"/>
        <v>1.0095006900000001</v>
      </c>
      <c r="N568" s="110">
        <f t="shared" si="379"/>
        <v>1.4419027909391597</v>
      </c>
      <c r="O568" s="103">
        <f t="shared" si="383"/>
        <v>1.4452434300000001</v>
      </c>
      <c r="P568" s="103">
        <f t="shared" si="363"/>
        <v>884.66533016999995</v>
      </c>
      <c r="Q568" s="11">
        <f t="shared" si="378"/>
        <v>0</v>
      </c>
      <c r="R568" s="30">
        <f t="shared" si="372"/>
        <v>0</v>
      </c>
      <c r="S568" s="103">
        <f t="shared" si="364"/>
        <v>0</v>
      </c>
      <c r="T568" s="113">
        <f t="shared" si="373"/>
        <v>8.5000000000000006E-2</v>
      </c>
      <c r="U568" s="111">
        <f t="shared" si="380"/>
        <v>7</v>
      </c>
      <c r="V568" s="111">
        <v>252</v>
      </c>
      <c r="W568" s="110">
        <f t="shared" si="365"/>
        <v>1.00226868</v>
      </c>
      <c r="X568" s="103">
        <f t="shared" si="366"/>
        <v>2.0070225399999999</v>
      </c>
      <c r="Y568" s="103">
        <f t="shared" si="367"/>
        <v>0</v>
      </c>
      <c r="Z568" s="114" t="str">
        <f t="shared" si="376"/>
        <v>A+J=</v>
      </c>
      <c r="AA568" s="108">
        <f t="shared" si="377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68"/>
        <v>44591</v>
      </c>
      <c r="B569" s="103">
        <f t="shared" si="360"/>
        <v>886.67235270999993</v>
      </c>
      <c r="C569" s="103">
        <f t="shared" si="374"/>
        <v>612.12202166999998</v>
      </c>
      <c r="D569" s="104">
        <f t="shared" si="369"/>
        <v>6075.69</v>
      </c>
      <c r="E569" s="105">
        <f t="shared" si="381"/>
        <v>6120.04</v>
      </c>
      <c r="F569" s="106">
        <f t="shared" si="382"/>
        <v>44550</v>
      </c>
      <c r="G569" s="107">
        <f t="shared" si="361"/>
        <v>7.2995824342585447E-3</v>
      </c>
      <c r="H569" s="108">
        <f t="shared" si="375"/>
        <v>44613</v>
      </c>
      <c r="I569" s="108">
        <f t="shared" si="362"/>
        <v>44613</v>
      </c>
      <c r="J569" s="109">
        <f t="shared" si="370"/>
        <v>22</v>
      </c>
      <c r="K569" s="109">
        <f t="shared" si="385"/>
        <v>7</v>
      </c>
      <c r="L569" s="8">
        <f t="shared" si="371"/>
        <v>1.00231683</v>
      </c>
      <c r="M569" s="110">
        <f t="shared" si="384"/>
        <v>1.0095006900000001</v>
      </c>
      <c r="N569" s="110">
        <f t="shared" si="379"/>
        <v>1.4419027909391597</v>
      </c>
      <c r="O569" s="103">
        <f t="shared" si="383"/>
        <v>1.4452434300000001</v>
      </c>
      <c r="P569" s="103">
        <f t="shared" si="363"/>
        <v>884.66533016999995</v>
      </c>
      <c r="Q569" s="11">
        <f t="shared" si="378"/>
        <v>0</v>
      </c>
      <c r="R569" s="30">
        <f t="shared" si="372"/>
        <v>0</v>
      </c>
      <c r="S569" s="103">
        <f t="shared" si="364"/>
        <v>0</v>
      </c>
      <c r="T569" s="113">
        <f t="shared" si="373"/>
        <v>8.5000000000000006E-2</v>
      </c>
      <c r="U569" s="111">
        <f t="shared" si="380"/>
        <v>7</v>
      </c>
      <c r="V569" s="111">
        <v>252</v>
      </c>
      <c r="W569" s="110">
        <f t="shared" si="365"/>
        <v>1.00226868</v>
      </c>
      <c r="X569" s="103">
        <f t="shared" si="366"/>
        <v>2.0070225399999999</v>
      </c>
      <c r="Y569" s="103">
        <f t="shared" si="367"/>
        <v>0</v>
      </c>
      <c r="Z569" s="114" t="str">
        <f t="shared" si="376"/>
        <v>A+J=</v>
      </c>
      <c r="AA569" s="108">
        <f t="shared" si="377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68"/>
        <v>44592</v>
      </c>
      <c r="B570" s="103">
        <f t="shared" si="360"/>
        <v>886.67235270999993</v>
      </c>
      <c r="C570" s="103">
        <f t="shared" si="374"/>
        <v>612.12202166999998</v>
      </c>
      <c r="D570" s="104">
        <f t="shared" si="369"/>
        <v>6075.69</v>
      </c>
      <c r="E570" s="105">
        <f t="shared" si="381"/>
        <v>6120.04</v>
      </c>
      <c r="F570" s="106">
        <f t="shared" si="382"/>
        <v>44550</v>
      </c>
      <c r="G570" s="107">
        <f t="shared" si="361"/>
        <v>7.2995824342585447E-3</v>
      </c>
      <c r="H570" s="108">
        <f t="shared" si="375"/>
        <v>44613</v>
      </c>
      <c r="I570" s="108">
        <f t="shared" si="362"/>
        <v>44613</v>
      </c>
      <c r="J570" s="109">
        <f t="shared" si="370"/>
        <v>22</v>
      </c>
      <c r="K570" s="109">
        <f t="shared" si="385"/>
        <v>7</v>
      </c>
      <c r="L570" s="8">
        <f t="shared" si="371"/>
        <v>1.00231683</v>
      </c>
      <c r="M570" s="110">
        <f t="shared" si="384"/>
        <v>1.0095006900000001</v>
      </c>
      <c r="N570" s="110">
        <f t="shared" si="379"/>
        <v>1.4419027909391597</v>
      </c>
      <c r="O570" s="103">
        <f t="shared" si="383"/>
        <v>1.4452434300000001</v>
      </c>
      <c r="P570" s="103">
        <f t="shared" si="363"/>
        <v>884.66533016999995</v>
      </c>
      <c r="Q570" s="11">
        <f t="shared" si="378"/>
        <v>0</v>
      </c>
      <c r="R570" s="30">
        <f t="shared" si="372"/>
        <v>0</v>
      </c>
      <c r="S570" s="103">
        <f t="shared" si="364"/>
        <v>0</v>
      </c>
      <c r="T570" s="113">
        <f t="shared" si="373"/>
        <v>8.5000000000000006E-2</v>
      </c>
      <c r="U570" s="111">
        <f t="shared" si="380"/>
        <v>7</v>
      </c>
      <c r="V570" s="111">
        <v>252</v>
      </c>
      <c r="W570" s="110">
        <f t="shared" si="365"/>
        <v>1.00226868</v>
      </c>
      <c r="X570" s="103">
        <f t="shared" si="366"/>
        <v>2.0070225399999999</v>
      </c>
      <c r="Y570" s="103">
        <f t="shared" si="367"/>
        <v>0</v>
      </c>
      <c r="Z570" s="114" t="str">
        <f t="shared" si="376"/>
        <v>A+J=</v>
      </c>
      <c r="AA570" s="108">
        <f t="shared" si="377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68"/>
        <v>44593</v>
      </c>
      <c r="B571" s="103">
        <f t="shared" si="360"/>
        <v>887.25272108000001</v>
      </c>
      <c r="C571" s="103">
        <f t="shared" si="374"/>
        <v>612.12202166999998</v>
      </c>
      <c r="D571" s="104">
        <f t="shared" si="369"/>
        <v>6075.69</v>
      </c>
      <c r="E571" s="105">
        <f t="shared" si="381"/>
        <v>6120.04</v>
      </c>
      <c r="F571" s="106">
        <f t="shared" si="382"/>
        <v>44550</v>
      </c>
      <c r="G571" s="107">
        <f t="shared" si="361"/>
        <v>7.2995824342585447E-3</v>
      </c>
      <c r="H571" s="108">
        <f t="shared" si="375"/>
        <v>44613</v>
      </c>
      <c r="I571" s="108">
        <f t="shared" si="362"/>
        <v>44613</v>
      </c>
      <c r="J571" s="109">
        <f t="shared" si="370"/>
        <v>22</v>
      </c>
      <c r="K571" s="109">
        <f t="shared" si="385"/>
        <v>8</v>
      </c>
      <c r="L571" s="8">
        <f t="shared" si="371"/>
        <v>1.00264825</v>
      </c>
      <c r="M571" s="110">
        <f t="shared" si="384"/>
        <v>1.0095006900000001</v>
      </c>
      <c r="N571" s="110">
        <f t="shared" si="379"/>
        <v>1.4419027909391597</v>
      </c>
      <c r="O571" s="103">
        <f t="shared" si="383"/>
        <v>1.4457213099999999</v>
      </c>
      <c r="P571" s="103">
        <f t="shared" si="363"/>
        <v>884.95785104000004</v>
      </c>
      <c r="Q571" s="11">
        <f t="shared" si="378"/>
        <v>0</v>
      </c>
      <c r="R571" s="30">
        <f t="shared" si="372"/>
        <v>0</v>
      </c>
      <c r="S571" s="103">
        <f t="shared" si="364"/>
        <v>0</v>
      </c>
      <c r="T571" s="113">
        <f t="shared" si="373"/>
        <v>8.5000000000000006E-2</v>
      </c>
      <c r="U571" s="111">
        <f t="shared" si="380"/>
        <v>8</v>
      </c>
      <c r="V571" s="111">
        <v>252</v>
      </c>
      <c r="W571" s="110">
        <f t="shared" si="365"/>
        <v>1.0025931969999999</v>
      </c>
      <c r="X571" s="103">
        <f t="shared" si="366"/>
        <v>2.2948700400000002</v>
      </c>
      <c r="Y571" s="103">
        <f t="shared" si="367"/>
        <v>0</v>
      </c>
      <c r="Z571" s="114" t="str">
        <f t="shared" si="376"/>
        <v>A+J=</v>
      </c>
      <c r="AA571" s="108">
        <f t="shared" si="377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68"/>
        <v>44594</v>
      </c>
      <c r="B572" s="103">
        <f t="shared" si="360"/>
        <v>887.83345207000002</v>
      </c>
      <c r="C572" s="103">
        <f t="shared" si="374"/>
        <v>612.12202166999998</v>
      </c>
      <c r="D572" s="104">
        <f t="shared" si="369"/>
        <v>6075.69</v>
      </c>
      <c r="E572" s="105">
        <f t="shared" si="381"/>
        <v>6120.04</v>
      </c>
      <c r="F572" s="106">
        <f t="shared" si="382"/>
        <v>44550</v>
      </c>
      <c r="G572" s="107">
        <f t="shared" si="361"/>
        <v>7.2995824342585447E-3</v>
      </c>
      <c r="H572" s="108">
        <f t="shared" si="375"/>
        <v>44613</v>
      </c>
      <c r="I572" s="108">
        <f t="shared" si="362"/>
        <v>44613</v>
      </c>
      <c r="J572" s="109">
        <f t="shared" si="370"/>
        <v>22</v>
      </c>
      <c r="K572" s="109">
        <f t="shared" si="385"/>
        <v>9</v>
      </c>
      <c r="L572" s="8">
        <f t="shared" si="371"/>
        <v>1.00297977</v>
      </c>
      <c r="M572" s="110">
        <f t="shared" si="384"/>
        <v>1.0095006900000001</v>
      </c>
      <c r="N572" s="110">
        <f t="shared" si="379"/>
        <v>1.4419027909391597</v>
      </c>
      <c r="O572" s="103">
        <f t="shared" si="383"/>
        <v>1.4461993200000001</v>
      </c>
      <c r="P572" s="103">
        <f t="shared" si="363"/>
        <v>885.25045149000005</v>
      </c>
      <c r="Q572" s="11">
        <f t="shared" si="378"/>
        <v>0</v>
      </c>
      <c r="R572" s="30">
        <f t="shared" si="372"/>
        <v>0</v>
      </c>
      <c r="S572" s="103">
        <f t="shared" si="364"/>
        <v>0</v>
      </c>
      <c r="T572" s="113">
        <f t="shared" si="373"/>
        <v>8.5000000000000006E-2</v>
      </c>
      <c r="U572" s="111">
        <f t="shared" si="380"/>
        <v>9</v>
      </c>
      <c r="V572" s="111">
        <v>252</v>
      </c>
      <c r="W572" s="110">
        <f t="shared" si="365"/>
        <v>1.0029178190000001</v>
      </c>
      <c r="X572" s="103">
        <f t="shared" si="366"/>
        <v>2.5830005800000002</v>
      </c>
      <c r="Y572" s="103">
        <f t="shared" si="367"/>
        <v>0</v>
      </c>
      <c r="Z572" s="114" t="str">
        <f t="shared" si="376"/>
        <v>A+J=</v>
      </c>
      <c r="AA572" s="108">
        <f t="shared" si="377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68"/>
        <v>44595</v>
      </c>
      <c r="B573" s="103">
        <f t="shared" si="360"/>
        <v>888.41458358</v>
      </c>
      <c r="C573" s="103">
        <f t="shared" si="374"/>
        <v>612.12202166999998</v>
      </c>
      <c r="D573" s="104">
        <f t="shared" si="369"/>
        <v>6075.69</v>
      </c>
      <c r="E573" s="105">
        <f t="shared" si="381"/>
        <v>6120.04</v>
      </c>
      <c r="F573" s="106">
        <f t="shared" si="382"/>
        <v>44550</v>
      </c>
      <c r="G573" s="107">
        <f t="shared" si="361"/>
        <v>7.2995824342585447E-3</v>
      </c>
      <c r="H573" s="108">
        <f t="shared" si="375"/>
        <v>44613</v>
      </c>
      <c r="I573" s="108">
        <f t="shared" si="362"/>
        <v>44613</v>
      </c>
      <c r="J573" s="109">
        <f t="shared" si="370"/>
        <v>22</v>
      </c>
      <c r="K573" s="109">
        <f t="shared" si="385"/>
        <v>10</v>
      </c>
      <c r="L573" s="8">
        <f t="shared" si="371"/>
        <v>1.00331141</v>
      </c>
      <c r="M573" s="110">
        <f t="shared" si="384"/>
        <v>1.0095006900000001</v>
      </c>
      <c r="N573" s="110">
        <f t="shared" si="379"/>
        <v>1.4419027909391597</v>
      </c>
      <c r="O573" s="103">
        <f t="shared" si="383"/>
        <v>1.4466775199999999</v>
      </c>
      <c r="P573" s="103">
        <f t="shared" si="363"/>
        <v>885.54316824</v>
      </c>
      <c r="Q573" s="11">
        <f t="shared" si="378"/>
        <v>0</v>
      </c>
      <c r="R573" s="30">
        <f t="shared" si="372"/>
        <v>0</v>
      </c>
      <c r="S573" s="103">
        <f t="shared" si="364"/>
        <v>0</v>
      </c>
      <c r="T573" s="113">
        <f t="shared" si="373"/>
        <v>8.5000000000000006E-2</v>
      </c>
      <c r="U573" s="111">
        <f t="shared" si="380"/>
        <v>10</v>
      </c>
      <c r="V573" s="111">
        <v>252</v>
      </c>
      <c r="W573" s="110">
        <f t="shared" si="365"/>
        <v>1.0032425469999999</v>
      </c>
      <c r="X573" s="103">
        <f t="shared" si="366"/>
        <v>2.87141534</v>
      </c>
      <c r="Y573" s="103">
        <f t="shared" si="367"/>
        <v>0</v>
      </c>
      <c r="Z573" s="114" t="str">
        <f t="shared" si="376"/>
        <v>A+J=</v>
      </c>
      <c r="AA573" s="108">
        <f t="shared" si="377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68"/>
        <v>44596</v>
      </c>
      <c r="B574" s="103">
        <f t="shared" si="360"/>
        <v>888.99607718000004</v>
      </c>
      <c r="C574" s="103">
        <f t="shared" si="374"/>
        <v>612.12202166999998</v>
      </c>
      <c r="D574" s="104">
        <f t="shared" si="369"/>
        <v>6075.69</v>
      </c>
      <c r="E574" s="105">
        <f t="shared" si="381"/>
        <v>6120.04</v>
      </c>
      <c r="F574" s="106">
        <f t="shared" si="382"/>
        <v>44550</v>
      </c>
      <c r="G574" s="107">
        <f t="shared" si="361"/>
        <v>7.2995824342585447E-3</v>
      </c>
      <c r="H574" s="108">
        <f t="shared" si="375"/>
        <v>44613</v>
      </c>
      <c r="I574" s="108">
        <f t="shared" si="362"/>
        <v>44613</v>
      </c>
      <c r="J574" s="109">
        <f t="shared" si="370"/>
        <v>22</v>
      </c>
      <c r="K574" s="109">
        <f t="shared" si="385"/>
        <v>11</v>
      </c>
      <c r="L574" s="8">
        <f t="shared" si="371"/>
        <v>1.00364315</v>
      </c>
      <c r="M574" s="110">
        <f t="shared" si="384"/>
        <v>1.0095006900000001</v>
      </c>
      <c r="N574" s="110">
        <f t="shared" si="379"/>
        <v>1.4419027909391597</v>
      </c>
      <c r="O574" s="103">
        <f t="shared" si="383"/>
        <v>1.4471558499999999</v>
      </c>
      <c r="P574" s="103">
        <f t="shared" si="363"/>
        <v>885.83596456999999</v>
      </c>
      <c r="Q574" s="11">
        <f t="shared" si="378"/>
        <v>0</v>
      </c>
      <c r="R574" s="30">
        <f t="shared" si="372"/>
        <v>0</v>
      </c>
      <c r="S574" s="103">
        <f t="shared" si="364"/>
        <v>0</v>
      </c>
      <c r="T574" s="113">
        <f t="shared" si="373"/>
        <v>8.5000000000000006E-2</v>
      </c>
      <c r="U574" s="111">
        <f t="shared" si="380"/>
        <v>11</v>
      </c>
      <c r="V574" s="111">
        <v>252</v>
      </c>
      <c r="W574" s="110">
        <f t="shared" si="365"/>
        <v>1.0035673789999999</v>
      </c>
      <c r="X574" s="103">
        <f t="shared" si="366"/>
        <v>3.1601126100000001</v>
      </c>
      <c r="Y574" s="103">
        <f t="shared" si="367"/>
        <v>0</v>
      </c>
      <c r="Z574" s="114" t="str">
        <f t="shared" si="376"/>
        <v>A+J=</v>
      </c>
      <c r="AA574" s="108">
        <f t="shared" si="377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68"/>
        <v>44597</v>
      </c>
      <c r="B575" s="103">
        <f t="shared" si="360"/>
        <v>889.57795939999994</v>
      </c>
      <c r="C575" s="103">
        <f t="shared" si="374"/>
        <v>612.12202166999998</v>
      </c>
      <c r="D575" s="104">
        <f t="shared" si="369"/>
        <v>6075.69</v>
      </c>
      <c r="E575" s="105">
        <f t="shared" si="381"/>
        <v>6120.04</v>
      </c>
      <c r="F575" s="106">
        <f t="shared" si="382"/>
        <v>44550</v>
      </c>
      <c r="G575" s="107">
        <f t="shared" si="361"/>
        <v>7.2995824342585447E-3</v>
      </c>
      <c r="H575" s="108">
        <f t="shared" si="375"/>
        <v>44613</v>
      </c>
      <c r="I575" s="108">
        <f t="shared" si="362"/>
        <v>44613</v>
      </c>
      <c r="J575" s="109">
        <f t="shared" si="370"/>
        <v>22</v>
      </c>
      <c r="K575" s="109">
        <f t="shared" si="385"/>
        <v>12</v>
      </c>
      <c r="L575" s="8">
        <f t="shared" si="371"/>
        <v>1.0039750000000001</v>
      </c>
      <c r="M575" s="110">
        <f t="shared" si="384"/>
        <v>1.0095006900000001</v>
      </c>
      <c r="N575" s="110">
        <f t="shared" si="379"/>
        <v>1.4419027909391597</v>
      </c>
      <c r="O575" s="103">
        <f t="shared" si="383"/>
        <v>1.44763435</v>
      </c>
      <c r="P575" s="103">
        <f t="shared" si="363"/>
        <v>886.12886495999999</v>
      </c>
      <c r="Q575" s="11">
        <f t="shared" si="378"/>
        <v>0</v>
      </c>
      <c r="R575" s="30">
        <f t="shared" si="372"/>
        <v>0</v>
      </c>
      <c r="S575" s="103">
        <f t="shared" si="364"/>
        <v>0</v>
      </c>
      <c r="T575" s="113">
        <f t="shared" si="373"/>
        <v>8.5000000000000006E-2</v>
      </c>
      <c r="U575" s="111">
        <f t="shared" si="380"/>
        <v>12</v>
      </c>
      <c r="V575" s="111">
        <v>252</v>
      </c>
      <c r="W575" s="110">
        <f t="shared" si="365"/>
        <v>1.003892317</v>
      </c>
      <c r="X575" s="103">
        <f t="shared" si="366"/>
        <v>3.4490944400000001</v>
      </c>
      <c r="Y575" s="103">
        <f t="shared" si="367"/>
        <v>0</v>
      </c>
      <c r="Z575" s="114" t="str">
        <f t="shared" si="376"/>
        <v>A+J=</v>
      </c>
      <c r="AA575" s="108">
        <f t="shared" si="377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68"/>
        <v>44598</v>
      </c>
      <c r="B576" s="103">
        <f t="shared" si="360"/>
        <v>889.57795939999994</v>
      </c>
      <c r="C576" s="103">
        <f t="shared" si="374"/>
        <v>612.12202166999998</v>
      </c>
      <c r="D576" s="104">
        <f t="shared" si="369"/>
        <v>6075.69</v>
      </c>
      <c r="E576" s="105">
        <f t="shared" si="381"/>
        <v>6120.04</v>
      </c>
      <c r="F576" s="106">
        <f t="shared" si="382"/>
        <v>44550</v>
      </c>
      <c r="G576" s="107">
        <f t="shared" si="361"/>
        <v>7.2995824342585447E-3</v>
      </c>
      <c r="H576" s="108">
        <f t="shared" si="375"/>
        <v>44613</v>
      </c>
      <c r="I576" s="108">
        <f t="shared" si="362"/>
        <v>44613</v>
      </c>
      <c r="J576" s="109">
        <f t="shared" si="370"/>
        <v>22</v>
      </c>
      <c r="K576" s="109">
        <f t="shared" si="385"/>
        <v>12</v>
      </c>
      <c r="L576" s="8">
        <f t="shared" si="371"/>
        <v>1.0039750000000001</v>
      </c>
      <c r="M576" s="110">
        <f t="shared" si="384"/>
        <v>1.0095006900000001</v>
      </c>
      <c r="N576" s="110">
        <f t="shared" si="379"/>
        <v>1.4419027909391597</v>
      </c>
      <c r="O576" s="103">
        <f t="shared" si="383"/>
        <v>1.44763435</v>
      </c>
      <c r="P576" s="103">
        <f t="shared" si="363"/>
        <v>886.12886495999999</v>
      </c>
      <c r="Q576" s="11">
        <f t="shared" si="378"/>
        <v>0</v>
      </c>
      <c r="R576" s="30">
        <f t="shared" si="372"/>
        <v>0</v>
      </c>
      <c r="S576" s="103">
        <f t="shared" si="364"/>
        <v>0</v>
      </c>
      <c r="T576" s="113">
        <f t="shared" si="373"/>
        <v>8.5000000000000006E-2</v>
      </c>
      <c r="U576" s="111">
        <f t="shared" si="380"/>
        <v>12</v>
      </c>
      <c r="V576" s="111">
        <v>252</v>
      </c>
      <c r="W576" s="110">
        <f t="shared" si="365"/>
        <v>1.003892317</v>
      </c>
      <c r="X576" s="103">
        <f t="shared" si="366"/>
        <v>3.4490944400000001</v>
      </c>
      <c r="Y576" s="103">
        <f t="shared" si="367"/>
        <v>0</v>
      </c>
      <c r="Z576" s="114" t="str">
        <f t="shared" si="376"/>
        <v>A+J=</v>
      </c>
      <c r="AA576" s="108">
        <f t="shared" si="377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68"/>
        <v>44599</v>
      </c>
      <c r="B577" s="103">
        <f t="shared" si="360"/>
        <v>889.57795939999994</v>
      </c>
      <c r="C577" s="103">
        <f t="shared" si="374"/>
        <v>612.12202166999998</v>
      </c>
      <c r="D577" s="104">
        <f t="shared" si="369"/>
        <v>6075.69</v>
      </c>
      <c r="E577" s="105">
        <f t="shared" si="381"/>
        <v>6120.04</v>
      </c>
      <c r="F577" s="106">
        <f t="shared" si="382"/>
        <v>44550</v>
      </c>
      <c r="G577" s="107">
        <f t="shared" si="361"/>
        <v>7.2995824342585447E-3</v>
      </c>
      <c r="H577" s="108">
        <f t="shared" si="375"/>
        <v>44613</v>
      </c>
      <c r="I577" s="108">
        <f t="shared" si="362"/>
        <v>44613</v>
      </c>
      <c r="J577" s="109">
        <f t="shared" si="370"/>
        <v>22</v>
      </c>
      <c r="K577" s="109">
        <f t="shared" si="385"/>
        <v>12</v>
      </c>
      <c r="L577" s="8">
        <f t="shared" si="371"/>
        <v>1.0039750000000001</v>
      </c>
      <c r="M577" s="110">
        <f t="shared" si="384"/>
        <v>1.0095006900000001</v>
      </c>
      <c r="N577" s="110">
        <f t="shared" si="379"/>
        <v>1.4419027909391597</v>
      </c>
      <c r="O577" s="103">
        <f t="shared" si="383"/>
        <v>1.44763435</v>
      </c>
      <c r="P577" s="103">
        <f t="shared" si="363"/>
        <v>886.12886495999999</v>
      </c>
      <c r="Q577" s="11">
        <f t="shared" si="378"/>
        <v>0</v>
      </c>
      <c r="R577" s="30">
        <f t="shared" si="372"/>
        <v>0</v>
      </c>
      <c r="S577" s="103">
        <f t="shared" si="364"/>
        <v>0</v>
      </c>
      <c r="T577" s="113">
        <f t="shared" si="373"/>
        <v>8.5000000000000006E-2</v>
      </c>
      <c r="U577" s="111">
        <f t="shared" si="380"/>
        <v>12</v>
      </c>
      <c r="V577" s="111">
        <v>252</v>
      </c>
      <c r="W577" s="110">
        <f t="shared" si="365"/>
        <v>1.003892317</v>
      </c>
      <c r="X577" s="103">
        <f t="shared" si="366"/>
        <v>3.4490944400000001</v>
      </c>
      <c r="Y577" s="103">
        <f t="shared" si="367"/>
        <v>0</v>
      </c>
      <c r="Z577" s="114" t="str">
        <f t="shared" si="376"/>
        <v>A+J=</v>
      </c>
      <c r="AA577" s="108">
        <f t="shared" si="377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68"/>
        <v>44600</v>
      </c>
      <c r="B578" s="103">
        <f t="shared" si="360"/>
        <v>890.16022864000001</v>
      </c>
      <c r="C578" s="103">
        <f t="shared" si="374"/>
        <v>612.12202166999998</v>
      </c>
      <c r="D578" s="104">
        <f t="shared" si="369"/>
        <v>6075.69</v>
      </c>
      <c r="E578" s="105">
        <f t="shared" si="381"/>
        <v>6120.04</v>
      </c>
      <c r="F578" s="106">
        <f t="shared" si="382"/>
        <v>44550</v>
      </c>
      <c r="G578" s="107">
        <f t="shared" si="361"/>
        <v>7.2995824342585447E-3</v>
      </c>
      <c r="H578" s="108">
        <f t="shared" si="375"/>
        <v>44613</v>
      </c>
      <c r="I578" s="108">
        <f t="shared" si="362"/>
        <v>44613</v>
      </c>
      <c r="J578" s="109">
        <f t="shared" si="370"/>
        <v>22</v>
      </c>
      <c r="K578" s="109">
        <f t="shared" si="385"/>
        <v>13</v>
      </c>
      <c r="L578" s="8">
        <f t="shared" si="371"/>
        <v>1.00430697</v>
      </c>
      <c r="M578" s="110">
        <f t="shared" si="384"/>
        <v>1.0095006900000001</v>
      </c>
      <c r="N578" s="110">
        <f t="shared" si="379"/>
        <v>1.4419027909391597</v>
      </c>
      <c r="O578" s="103">
        <f t="shared" si="383"/>
        <v>1.4481130200000001</v>
      </c>
      <c r="P578" s="103">
        <f t="shared" si="363"/>
        <v>886.42186939999999</v>
      </c>
      <c r="Q578" s="11">
        <f t="shared" si="378"/>
        <v>0</v>
      </c>
      <c r="R578" s="30">
        <f t="shared" si="372"/>
        <v>0</v>
      </c>
      <c r="S578" s="103">
        <f t="shared" si="364"/>
        <v>0</v>
      </c>
      <c r="T578" s="113">
        <f t="shared" si="373"/>
        <v>8.5000000000000006E-2</v>
      </c>
      <c r="U578" s="111">
        <f t="shared" si="380"/>
        <v>13</v>
      </c>
      <c r="V578" s="111">
        <v>252</v>
      </c>
      <c r="W578" s="110">
        <f t="shared" si="365"/>
        <v>1.0042173590000001</v>
      </c>
      <c r="X578" s="103">
        <f t="shared" si="366"/>
        <v>3.7383592399999999</v>
      </c>
      <c r="Y578" s="103">
        <f t="shared" si="367"/>
        <v>0</v>
      </c>
      <c r="Z578" s="114" t="str">
        <f t="shared" si="376"/>
        <v>A+J=</v>
      </c>
      <c r="AA578" s="108">
        <f t="shared" si="377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68"/>
        <v>44601</v>
      </c>
      <c r="B579" s="103">
        <f t="shared" si="360"/>
        <v>890.74286933999997</v>
      </c>
      <c r="C579" s="103">
        <f t="shared" si="374"/>
        <v>612.12202166999998</v>
      </c>
      <c r="D579" s="104">
        <f t="shared" si="369"/>
        <v>6075.69</v>
      </c>
      <c r="E579" s="105">
        <f t="shared" si="381"/>
        <v>6120.04</v>
      </c>
      <c r="F579" s="106">
        <f t="shared" si="382"/>
        <v>44550</v>
      </c>
      <c r="G579" s="107">
        <f t="shared" si="361"/>
        <v>7.2995824342585447E-3</v>
      </c>
      <c r="H579" s="108">
        <f t="shared" si="375"/>
        <v>44613</v>
      </c>
      <c r="I579" s="108">
        <f t="shared" si="362"/>
        <v>44613</v>
      </c>
      <c r="J579" s="109">
        <f t="shared" si="370"/>
        <v>22</v>
      </c>
      <c r="K579" s="109">
        <f t="shared" si="385"/>
        <v>14</v>
      </c>
      <c r="L579" s="8">
        <f t="shared" si="371"/>
        <v>1.00463904</v>
      </c>
      <c r="M579" s="110">
        <f t="shared" si="384"/>
        <v>1.0095006900000001</v>
      </c>
      <c r="N579" s="110">
        <f t="shared" si="379"/>
        <v>1.4419027909391597</v>
      </c>
      <c r="O579" s="103">
        <f t="shared" si="383"/>
        <v>1.44859183</v>
      </c>
      <c r="P579" s="103">
        <f t="shared" si="363"/>
        <v>886.71495955</v>
      </c>
      <c r="Q579" s="11">
        <f t="shared" si="378"/>
        <v>0</v>
      </c>
      <c r="R579" s="30">
        <f t="shared" si="372"/>
        <v>0</v>
      </c>
      <c r="S579" s="103">
        <f t="shared" si="364"/>
        <v>0</v>
      </c>
      <c r="T579" s="113">
        <f t="shared" si="373"/>
        <v>8.5000000000000006E-2</v>
      </c>
      <c r="U579" s="111">
        <f t="shared" si="380"/>
        <v>14</v>
      </c>
      <c r="V579" s="111">
        <v>252</v>
      </c>
      <c r="W579" s="110">
        <f t="shared" si="365"/>
        <v>1.0045425079999999</v>
      </c>
      <c r="X579" s="103">
        <f t="shared" si="366"/>
        <v>4.0279097899999998</v>
      </c>
      <c r="Y579" s="103">
        <f t="shared" si="367"/>
        <v>0</v>
      </c>
      <c r="Z579" s="114" t="str">
        <f t="shared" si="376"/>
        <v>A+J=</v>
      </c>
      <c r="AA579" s="108">
        <f t="shared" si="377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68"/>
        <v>44602</v>
      </c>
      <c r="B580" s="103">
        <f t="shared" si="360"/>
        <v>891.32589129000007</v>
      </c>
      <c r="C580" s="103">
        <f t="shared" si="374"/>
        <v>612.12202166999998</v>
      </c>
      <c r="D580" s="104">
        <f t="shared" si="369"/>
        <v>6075.69</v>
      </c>
      <c r="E580" s="105">
        <f t="shared" si="381"/>
        <v>6120.04</v>
      </c>
      <c r="F580" s="106">
        <f t="shared" si="382"/>
        <v>44550</v>
      </c>
      <c r="G580" s="107">
        <f t="shared" si="361"/>
        <v>7.2995824342585447E-3</v>
      </c>
      <c r="H580" s="108">
        <f t="shared" si="375"/>
        <v>44613</v>
      </c>
      <c r="I580" s="108">
        <f t="shared" si="362"/>
        <v>44613</v>
      </c>
      <c r="J580" s="109">
        <f t="shared" si="370"/>
        <v>22</v>
      </c>
      <c r="K580" s="109">
        <f t="shared" si="385"/>
        <v>15</v>
      </c>
      <c r="L580" s="8">
        <f t="shared" si="371"/>
        <v>1.0049712200000001</v>
      </c>
      <c r="M580" s="110">
        <f t="shared" si="384"/>
        <v>1.0095006900000001</v>
      </c>
      <c r="N580" s="110">
        <f t="shared" si="379"/>
        <v>1.4419027909391597</v>
      </c>
      <c r="O580" s="103">
        <f t="shared" si="383"/>
        <v>1.4490708000000001</v>
      </c>
      <c r="P580" s="103">
        <f t="shared" si="363"/>
        <v>887.00814763000005</v>
      </c>
      <c r="Q580" s="11">
        <f t="shared" si="378"/>
        <v>0</v>
      </c>
      <c r="R580" s="30">
        <f t="shared" si="372"/>
        <v>0</v>
      </c>
      <c r="S580" s="103">
        <f t="shared" si="364"/>
        <v>0</v>
      </c>
      <c r="T580" s="113">
        <f t="shared" si="373"/>
        <v>8.5000000000000006E-2</v>
      </c>
      <c r="U580" s="111">
        <f t="shared" si="380"/>
        <v>15</v>
      </c>
      <c r="V580" s="111">
        <v>252</v>
      </c>
      <c r="W580" s="110">
        <f t="shared" si="365"/>
        <v>1.0048677610000001</v>
      </c>
      <c r="X580" s="103">
        <f t="shared" si="366"/>
        <v>4.3177436599999997</v>
      </c>
      <c r="Y580" s="103">
        <f t="shared" si="367"/>
        <v>0</v>
      </c>
      <c r="Z580" s="114" t="str">
        <f t="shared" si="376"/>
        <v>A+J=</v>
      </c>
      <c r="AA580" s="108">
        <f t="shared" si="377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68"/>
        <v>44603</v>
      </c>
      <c r="B581" s="103">
        <f t="shared" si="360"/>
        <v>891.90929559000006</v>
      </c>
      <c r="C581" s="103">
        <f t="shared" si="374"/>
        <v>612.12202166999998</v>
      </c>
      <c r="D581" s="104">
        <f t="shared" si="369"/>
        <v>6075.69</v>
      </c>
      <c r="E581" s="105">
        <f t="shared" si="381"/>
        <v>6120.04</v>
      </c>
      <c r="F581" s="106">
        <f t="shared" si="382"/>
        <v>44550</v>
      </c>
      <c r="G581" s="107">
        <f t="shared" si="361"/>
        <v>7.2995824342585447E-3</v>
      </c>
      <c r="H581" s="108">
        <f t="shared" si="375"/>
        <v>44613</v>
      </c>
      <c r="I581" s="108">
        <f t="shared" si="362"/>
        <v>44613</v>
      </c>
      <c r="J581" s="109">
        <f t="shared" si="370"/>
        <v>22</v>
      </c>
      <c r="K581" s="109">
        <f t="shared" si="385"/>
        <v>16</v>
      </c>
      <c r="L581" s="8">
        <f t="shared" si="371"/>
        <v>1.0053035100000001</v>
      </c>
      <c r="M581" s="110">
        <f t="shared" si="384"/>
        <v>1.0095006900000001</v>
      </c>
      <c r="N581" s="110">
        <f t="shared" si="379"/>
        <v>1.4419027909391597</v>
      </c>
      <c r="O581" s="103">
        <f t="shared" si="383"/>
        <v>1.4495499300000001</v>
      </c>
      <c r="P581" s="103">
        <f t="shared" si="363"/>
        <v>887.30143366000004</v>
      </c>
      <c r="Q581" s="11">
        <f t="shared" si="378"/>
        <v>0</v>
      </c>
      <c r="R581" s="30">
        <f t="shared" si="372"/>
        <v>0</v>
      </c>
      <c r="S581" s="103">
        <f t="shared" si="364"/>
        <v>0</v>
      </c>
      <c r="T581" s="113">
        <f t="shared" si="373"/>
        <v>8.5000000000000006E-2</v>
      </c>
      <c r="U581" s="111">
        <f t="shared" si="380"/>
        <v>16</v>
      </c>
      <c r="V581" s="111">
        <v>252</v>
      </c>
      <c r="W581" s="110">
        <f t="shared" si="365"/>
        <v>1.0051931190000001</v>
      </c>
      <c r="X581" s="103">
        <f t="shared" si="366"/>
        <v>4.6078619300000003</v>
      </c>
      <c r="Y581" s="103">
        <f t="shared" si="367"/>
        <v>0</v>
      </c>
      <c r="Z581" s="114" t="str">
        <f t="shared" si="376"/>
        <v>A+J=</v>
      </c>
      <c r="AA581" s="108">
        <f t="shared" si="377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68"/>
        <v>44604</v>
      </c>
      <c r="B582" s="103">
        <f t="shared" si="360"/>
        <v>892.49308944000006</v>
      </c>
      <c r="C582" s="103">
        <f t="shared" si="374"/>
        <v>612.12202166999998</v>
      </c>
      <c r="D582" s="104">
        <f t="shared" si="369"/>
        <v>6075.69</v>
      </c>
      <c r="E582" s="105">
        <f t="shared" si="381"/>
        <v>6120.04</v>
      </c>
      <c r="F582" s="106">
        <f t="shared" si="382"/>
        <v>44550</v>
      </c>
      <c r="G582" s="107">
        <f t="shared" si="361"/>
        <v>7.2995824342585447E-3</v>
      </c>
      <c r="H582" s="108">
        <f t="shared" si="375"/>
        <v>44613</v>
      </c>
      <c r="I582" s="108">
        <f t="shared" si="362"/>
        <v>44613</v>
      </c>
      <c r="J582" s="109">
        <f t="shared" si="370"/>
        <v>22</v>
      </c>
      <c r="K582" s="109">
        <f t="shared" si="385"/>
        <v>17</v>
      </c>
      <c r="L582" s="8">
        <f t="shared" si="371"/>
        <v>1.00563592</v>
      </c>
      <c r="M582" s="110">
        <f t="shared" si="384"/>
        <v>1.0095006900000001</v>
      </c>
      <c r="N582" s="110">
        <f t="shared" si="379"/>
        <v>1.4419027909391597</v>
      </c>
      <c r="O582" s="103">
        <f t="shared" si="383"/>
        <v>1.4500292299999999</v>
      </c>
      <c r="P582" s="103">
        <f t="shared" si="363"/>
        <v>887.59482374000004</v>
      </c>
      <c r="Q582" s="11">
        <f t="shared" si="378"/>
        <v>0</v>
      </c>
      <c r="R582" s="30">
        <f t="shared" si="372"/>
        <v>0</v>
      </c>
      <c r="S582" s="103">
        <f t="shared" si="364"/>
        <v>0</v>
      </c>
      <c r="T582" s="113">
        <f t="shared" si="373"/>
        <v>8.5000000000000006E-2</v>
      </c>
      <c r="U582" s="111">
        <f t="shared" si="380"/>
        <v>17</v>
      </c>
      <c r="V582" s="111">
        <v>252</v>
      </c>
      <c r="W582" s="110">
        <f t="shared" si="365"/>
        <v>1.005518583</v>
      </c>
      <c r="X582" s="103">
        <f t="shared" si="366"/>
        <v>4.8982656999999996</v>
      </c>
      <c r="Y582" s="103">
        <f t="shared" si="367"/>
        <v>0</v>
      </c>
      <c r="Z582" s="114" t="str">
        <f t="shared" si="376"/>
        <v>A+J=</v>
      </c>
      <c r="AA582" s="108">
        <f t="shared" si="377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68"/>
        <v>44605</v>
      </c>
      <c r="B583" s="103">
        <f t="shared" si="360"/>
        <v>892.49308944000006</v>
      </c>
      <c r="C583" s="103">
        <f t="shared" si="374"/>
        <v>612.12202166999998</v>
      </c>
      <c r="D583" s="104">
        <f t="shared" si="369"/>
        <v>6075.69</v>
      </c>
      <c r="E583" s="105">
        <f t="shared" si="381"/>
        <v>6120.04</v>
      </c>
      <c r="F583" s="106">
        <f t="shared" si="382"/>
        <v>44550</v>
      </c>
      <c r="G583" s="107">
        <f t="shared" si="361"/>
        <v>7.2995824342585447E-3</v>
      </c>
      <c r="H583" s="108">
        <f t="shared" si="375"/>
        <v>44613</v>
      </c>
      <c r="I583" s="108">
        <f t="shared" si="362"/>
        <v>44613</v>
      </c>
      <c r="J583" s="109">
        <f t="shared" si="370"/>
        <v>22</v>
      </c>
      <c r="K583" s="109">
        <f t="shared" si="385"/>
        <v>17</v>
      </c>
      <c r="L583" s="8">
        <f t="shared" si="371"/>
        <v>1.00563592</v>
      </c>
      <c r="M583" s="110">
        <f t="shared" si="384"/>
        <v>1.0095006900000001</v>
      </c>
      <c r="N583" s="110">
        <f t="shared" si="379"/>
        <v>1.4419027909391597</v>
      </c>
      <c r="O583" s="103">
        <f t="shared" si="383"/>
        <v>1.4500292299999999</v>
      </c>
      <c r="P583" s="103">
        <f t="shared" si="363"/>
        <v>887.59482374000004</v>
      </c>
      <c r="Q583" s="11">
        <f t="shared" si="378"/>
        <v>0</v>
      </c>
      <c r="R583" s="30">
        <f t="shared" si="372"/>
        <v>0</v>
      </c>
      <c r="S583" s="103">
        <f t="shared" si="364"/>
        <v>0</v>
      </c>
      <c r="T583" s="113">
        <f t="shared" si="373"/>
        <v>8.5000000000000006E-2</v>
      </c>
      <c r="U583" s="111">
        <f t="shared" si="380"/>
        <v>17</v>
      </c>
      <c r="V583" s="111">
        <v>252</v>
      </c>
      <c r="W583" s="110">
        <f t="shared" si="365"/>
        <v>1.005518583</v>
      </c>
      <c r="X583" s="103">
        <f t="shared" si="366"/>
        <v>4.8982656999999996</v>
      </c>
      <c r="Y583" s="103">
        <f t="shared" si="367"/>
        <v>0</v>
      </c>
      <c r="Z583" s="114" t="str">
        <f t="shared" si="376"/>
        <v>A+J=</v>
      </c>
      <c r="AA583" s="108">
        <f t="shared" si="377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68"/>
        <v>44606</v>
      </c>
      <c r="B584" s="103">
        <f t="shared" si="360"/>
        <v>892.49308944000006</v>
      </c>
      <c r="C584" s="103">
        <f t="shared" si="374"/>
        <v>612.12202166999998</v>
      </c>
      <c r="D584" s="104">
        <f t="shared" si="369"/>
        <v>6075.69</v>
      </c>
      <c r="E584" s="105">
        <f t="shared" si="381"/>
        <v>6120.04</v>
      </c>
      <c r="F584" s="106">
        <f t="shared" si="382"/>
        <v>44550</v>
      </c>
      <c r="G584" s="107">
        <f t="shared" si="361"/>
        <v>7.2995824342585447E-3</v>
      </c>
      <c r="H584" s="108">
        <f t="shared" si="375"/>
        <v>44613</v>
      </c>
      <c r="I584" s="108">
        <f t="shared" si="362"/>
        <v>44613</v>
      </c>
      <c r="J584" s="109">
        <f t="shared" si="370"/>
        <v>22</v>
      </c>
      <c r="K584" s="109">
        <f t="shared" si="385"/>
        <v>17</v>
      </c>
      <c r="L584" s="8">
        <f t="shared" si="371"/>
        <v>1.00563592</v>
      </c>
      <c r="M584" s="110">
        <f t="shared" si="384"/>
        <v>1.0095006900000001</v>
      </c>
      <c r="N584" s="110">
        <f t="shared" si="379"/>
        <v>1.4419027909391597</v>
      </c>
      <c r="O584" s="103">
        <f t="shared" si="383"/>
        <v>1.4500292299999999</v>
      </c>
      <c r="P584" s="103">
        <f t="shared" si="363"/>
        <v>887.59482374000004</v>
      </c>
      <c r="Q584" s="11">
        <f t="shared" si="378"/>
        <v>0</v>
      </c>
      <c r="R584" s="30">
        <f t="shared" si="372"/>
        <v>0</v>
      </c>
      <c r="S584" s="103">
        <f t="shared" si="364"/>
        <v>0</v>
      </c>
      <c r="T584" s="113">
        <f t="shared" si="373"/>
        <v>8.5000000000000006E-2</v>
      </c>
      <c r="U584" s="111">
        <f t="shared" si="380"/>
        <v>17</v>
      </c>
      <c r="V584" s="111">
        <v>252</v>
      </c>
      <c r="W584" s="110">
        <f t="shared" si="365"/>
        <v>1.005518583</v>
      </c>
      <c r="X584" s="103">
        <f t="shared" si="366"/>
        <v>4.8982656999999996</v>
      </c>
      <c r="Y584" s="103">
        <f t="shared" si="367"/>
        <v>0</v>
      </c>
      <c r="Z584" s="114" t="str">
        <f t="shared" si="376"/>
        <v>A+J=</v>
      </c>
      <c r="AA584" s="108">
        <f t="shared" si="377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68"/>
        <v>44607</v>
      </c>
      <c r="B585" s="103">
        <f t="shared" si="360"/>
        <v>893.07726075000005</v>
      </c>
      <c r="C585" s="103">
        <f t="shared" si="374"/>
        <v>612.12202166999998</v>
      </c>
      <c r="D585" s="104">
        <f t="shared" si="369"/>
        <v>6075.69</v>
      </c>
      <c r="E585" s="105">
        <f t="shared" si="381"/>
        <v>6120.04</v>
      </c>
      <c r="F585" s="106">
        <f t="shared" si="382"/>
        <v>44550</v>
      </c>
      <c r="G585" s="107">
        <f t="shared" si="361"/>
        <v>7.2995824342585447E-3</v>
      </c>
      <c r="H585" s="108">
        <f t="shared" si="375"/>
        <v>44613</v>
      </c>
      <c r="I585" s="108">
        <f t="shared" si="362"/>
        <v>44613</v>
      </c>
      <c r="J585" s="109">
        <f t="shared" si="370"/>
        <v>22</v>
      </c>
      <c r="K585" s="109">
        <f t="shared" si="385"/>
        <v>18</v>
      </c>
      <c r="L585" s="8">
        <f t="shared" si="371"/>
        <v>1.00596843</v>
      </c>
      <c r="M585" s="110">
        <f t="shared" si="384"/>
        <v>1.0095006900000001</v>
      </c>
      <c r="N585" s="110">
        <f t="shared" si="379"/>
        <v>1.4419027909391597</v>
      </c>
      <c r="O585" s="103">
        <f t="shared" si="383"/>
        <v>1.45050868</v>
      </c>
      <c r="P585" s="103">
        <f t="shared" si="363"/>
        <v>887.88830565000001</v>
      </c>
      <c r="Q585" s="11">
        <f t="shared" si="378"/>
        <v>0</v>
      </c>
      <c r="R585" s="30">
        <f t="shared" si="372"/>
        <v>0</v>
      </c>
      <c r="S585" s="103">
        <f t="shared" si="364"/>
        <v>0</v>
      </c>
      <c r="T585" s="113">
        <f t="shared" si="373"/>
        <v>8.5000000000000006E-2</v>
      </c>
      <c r="U585" s="111">
        <f t="shared" si="380"/>
        <v>18</v>
      </c>
      <c r="V585" s="111">
        <v>252</v>
      </c>
      <c r="W585" s="110">
        <f t="shared" si="365"/>
        <v>1.005844153</v>
      </c>
      <c r="X585" s="103">
        <f t="shared" si="366"/>
        <v>5.1889551000000003</v>
      </c>
      <c r="Y585" s="103">
        <f t="shared" si="367"/>
        <v>0</v>
      </c>
      <c r="Z585" s="114" t="str">
        <f t="shared" si="376"/>
        <v>A+J=</v>
      </c>
      <c r="AA585" s="108">
        <f t="shared" si="377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68"/>
        <v>44608</v>
      </c>
      <c r="B586" s="103">
        <f t="shared" ref="B586:B649" si="386">(P586+X586)</f>
        <v>893.66181405999998</v>
      </c>
      <c r="C586" s="103">
        <f t="shared" si="374"/>
        <v>612.12202166999998</v>
      </c>
      <c r="D586" s="104">
        <f t="shared" si="369"/>
        <v>6075.69</v>
      </c>
      <c r="E586" s="105">
        <f t="shared" si="381"/>
        <v>6120.04</v>
      </c>
      <c r="F586" s="106">
        <f t="shared" si="382"/>
        <v>44550</v>
      </c>
      <c r="G586" s="107">
        <f t="shared" ref="G586:G649" si="387">(E586/D586)-1</f>
        <v>7.2995824342585447E-3</v>
      </c>
      <c r="H586" s="108">
        <f t="shared" si="375"/>
        <v>44613</v>
      </c>
      <c r="I586" s="108">
        <f t="shared" ref="I586:I649" si="388">IF(A586&gt;I585,H586,I585)</f>
        <v>44613</v>
      </c>
      <c r="J586" s="109">
        <f t="shared" si="370"/>
        <v>22</v>
      </c>
      <c r="K586" s="109">
        <f t="shared" si="385"/>
        <v>19</v>
      </c>
      <c r="L586" s="8">
        <f t="shared" si="371"/>
        <v>1.00630105</v>
      </c>
      <c r="M586" s="110">
        <f t="shared" si="384"/>
        <v>1.0095006900000001</v>
      </c>
      <c r="N586" s="110">
        <f t="shared" si="379"/>
        <v>1.4419027909391597</v>
      </c>
      <c r="O586" s="103">
        <f t="shared" si="383"/>
        <v>1.45098829</v>
      </c>
      <c r="P586" s="103">
        <f t="shared" ref="P586:P649" si="389">TRUNC(C586*O586,8)</f>
        <v>888.18188549000001</v>
      </c>
      <c r="Q586" s="11">
        <f t="shared" si="378"/>
        <v>0</v>
      </c>
      <c r="R586" s="30">
        <f t="shared" si="372"/>
        <v>0</v>
      </c>
      <c r="S586" s="103">
        <f t="shared" ref="S586:S649" si="390">IF(R586&gt;0,TRUNC(R586*P586,8),0)</f>
        <v>0</v>
      </c>
      <c r="T586" s="113">
        <f t="shared" si="373"/>
        <v>8.5000000000000006E-2</v>
      </c>
      <c r="U586" s="111">
        <f t="shared" si="380"/>
        <v>19</v>
      </c>
      <c r="V586" s="111">
        <v>252</v>
      </c>
      <c r="W586" s="110">
        <f t="shared" ref="W586:W649" si="391">ROUND((1+T586)^TRUNC((U586/V586),9),9)</f>
        <v>1.0061698269999999</v>
      </c>
      <c r="X586" s="103">
        <f t="shared" ref="X586:X649" si="392">TRUNC((P586*(W586-1)),8)</f>
        <v>5.4799285700000002</v>
      </c>
      <c r="Y586" s="103">
        <f t="shared" ref="Y586:Y649" si="393">IF(Q586&gt;0,S586+X586,0)</f>
        <v>0</v>
      </c>
      <c r="Z586" s="114" t="str">
        <f t="shared" si="376"/>
        <v>A+J=</v>
      </c>
      <c r="AA586" s="108">
        <f t="shared" si="377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94">(A586+1)</f>
        <v>44609</v>
      </c>
      <c r="B587" s="103">
        <f t="shared" si="386"/>
        <v>894.24674607999998</v>
      </c>
      <c r="C587" s="103">
        <f t="shared" si="374"/>
        <v>612.12202166999998</v>
      </c>
      <c r="D587" s="104">
        <f t="shared" ref="D587:D650" si="395">IF(E587=E586,D586,E586)</f>
        <v>6075.69</v>
      </c>
      <c r="E587" s="105">
        <f t="shared" si="381"/>
        <v>6120.04</v>
      </c>
      <c r="F587" s="106">
        <f t="shared" si="382"/>
        <v>44550</v>
      </c>
      <c r="G587" s="107">
        <f t="shared" si="387"/>
        <v>7.2995824342585447E-3</v>
      </c>
      <c r="H587" s="108">
        <f t="shared" si="375"/>
        <v>44613</v>
      </c>
      <c r="I587" s="108">
        <f t="shared" si="388"/>
        <v>44613</v>
      </c>
      <c r="J587" s="109">
        <f t="shared" ref="J587:J650" si="396">IF(I587=I586,J586,NETWORKDAYS(I586,I587,$AD$171:$AD$502)-1)</f>
        <v>22</v>
      </c>
      <c r="K587" s="109">
        <f t="shared" si="385"/>
        <v>20</v>
      </c>
      <c r="L587" s="8">
        <f t="shared" ref="L587:L650" si="397">IF(E587&lt;D587,1,TRUNC((E587/D587)^TRUNC((K587/J587),9),8))</f>
        <v>1.00663378</v>
      </c>
      <c r="M587" s="110">
        <f t="shared" si="384"/>
        <v>1.0095006900000001</v>
      </c>
      <c r="N587" s="110">
        <f t="shared" si="379"/>
        <v>1.4419027909391597</v>
      </c>
      <c r="O587" s="103">
        <f t="shared" si="383"/>
        <v>1.4514680499999999</v>
      </c>
      <c r="P587" s="103">
        <f t="shared" si="389"/>
        <v>888.47555714999999</v>
      </c>
      <c r="Q587" s="11">
        <f t="shared" si="378"/>
        <v>0</v>
      </c>
      <c r="R587" s="30">
        <f t="shared" ref="R587:R650" si="398">IF(Q587&gt;0,VLOOKUP($A587,$AD$10:$AI$165,6),0)</f>
        <v>0</v>
      </c>
      <c r="S587" s="103">
        <f t="shared" si="390"/>
        <v>0</v>
      </c>
      <c r="T587" s="113">
        <f t="shared" ref="T587:T650" si="399">(T586)</f>
        <v>8.5000000000000006E-2</v>
      </c>
      <c r="U587" s="111">
        <f t="shared" si="380"/>
        <v>20</v>
      </c>
      <c r="V587" s="111">
        <v>252</v>
      </c>
      <c r="W587" s="110">
        <f t="shared" si="391"/>
        <v>1.006495608</v>
      </c>
      <c r="X587" s="103">
        <f t="shared" si="392"/>
        <v>5.7711889300000001</v>
      </c>
      <c r="Y587" s="103">
        <f t="shared" si="393"/>
        <v>0</v>
      </c>
      <c r="Z587" s="114" t="str">
        <f t="shared" si="376"/>
        <v>A+J=</v>
      </c>
      <c r="AA587" s="108">
        <f t="shared" si="377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394"/>
        <v>44610</v>
      </c>
      <c r="B588" s="103">
        <f t="shared" si="386"/>
        <v>894.83207281</v>
      </c>
      <c r="C588" s="103">
        <f t="shared" ref="C588:C651" si="400">TRUNC(IF(Q587&gt;0,VLOOKUP(A587,$AD$12:$AE$165,2),C587),8)</f>
        <v>612.12202166999998</v>
      </c>
      <c r="D588" s="104">
        <f t="shared" si="395"/>
        <v>6075.69</v>
      </c>
      <c r="E588" s="105">
        <f t="shared" si="381"/>
        <v>6120.04</v>
      </c>
      <c r="F588" s="106">
        <f t="shared" si="382"/>
        <v>44550</v>
      </c>
      <c r="G588" s="107">
        <f t="shared" si="387"/>
        <v>7.2995824342585447E-3</v>
      </c>
      <c r="H588" s="108">
        <f t="shared" ref="H588:H651" si="401">IF(DAY(A588)=H$9,VLOOKUP(A588,AH$118:AN$450,4),H587)</f>
        <v>44613</v>
      </c>
      <c r="I588" s="108">
        <f t="shared" si="388"/>
        <v>44613</v>
      </c>
      <c r="J588" s="109">
        <f t="shared" si="396"/>
        <v>22</v>
      </c>
      <c r="K588" s="109">
        <f t="shared" si="385"/>
        <v>21</v>
      </c>
      <c r="L588" s="8">
        <f t="shared" si="397"/>
        <v>1.00696663</v>
      </c>
      <c r="M588" s="110">
        <f t="shared" si="384"/>
        <v>1.0095006900000001</v>
      </c>
      <c r="N588" s="110">
        <f t="shared" si="379"/>
        <v>1.4419027909391597</v>
      </c>
      <c r="O588" s="103">
        <f t="shared" si="383"/>
        <v>1.4519479900000001</v>
      </c>
      <c r="P588" s="103">
        <f t="shared" si="389"/>
        <v>888.76933899000005</v>
      </c>
      <c r="Q588" s="11">
        <f t="shared" si="378"/>
        <v>0</v>
      </c>
      <c r="R588" s="30">
        <f t="shared" si="398"/>
        <v>0</v>
      </c>
      <c r="S588" s="103">
        <f t="shared" si="390"/>
        <v>0</v>
      </c>
      <c r="T588" s="113">
        <f t="shared" si="399"/>
        <v>8.5000000000000006E-2</v>
      </c>
      <c r="U588" s="111">
        <f t="shared" si="380"/>
        <v>21</v>
      </c>
      <c r="V588" s="111">
        <v>252</v>
      </c>
      <c r="W588" s="110">
        <f t="shared" si="391"/>
        <v>1.0068214929999999</v>
      </c>
      <c r="X588" s="103">
        <f t="shared" si="392"/>
        <v>6.0627338200000001</v>
      </c>
      <c r="Y588" s="103">
        <f t="shared" si="393"/>
        <v>0</v>
      </c>
      <c r="Z588" s="114" t="str">
        <f t="shared" ref="Z588:Z651" si="402">IF($Q587&gt;0,VLOOKUP($A587,$AD$10:$AM$165,9),Z587)</f>
        <v>A+J=</v>
      </c>
      <c r="AA588" s="108">
        <f t="shared" ref="AA588:AA651" si="403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394"/>
        <v>44611</v>
      </c>
      <c r="B589" s="103">
        <f t="shared" si="386"/>
        <v>895.41777246000004</v>
      </c>
      <c r="C589" s="103">
        <f t="shared" si="400"/>
        <v>612.12202166999998</v>
      </c>
      <c r="D589" s="104">
        <f t="shared" si="395"/>
        <v>6075.69</v>
      </c>
      <c r="E589" s="105">
        <f t="shared" si="381"/>
        <v>6120.04</v>
      </c>
      <c r="F589" s="106">
        <f t="shared" si="382"/>
        <v>44550</v>
      </c>
      <c r="G589" s="107">
        <f t="shared" si="387"/>
        <v>7.2995824342585447E-3</v>
      </c>
      <c r="H589" s="108">
        <f t="shared" si="401"/>
        <v>44613</v>
      </c>
      <c r="I589" s="108">
        <f t="shared" si="388"/>
        <v>44613</v>
      </c>
      <c r="J589" s="109">
        <f t="shared" si="396"/>
        <v>22</v>
      </c>
      <c r="K589" s="109">
        <f t="shared" si="385"/>
        <v>22</v>
      </c>
      <c r="L589" s="8">
        <f t="shared" si="397"/>
        <v>1.00729958</v>
      </c>
      <c r="M589" s="110">
        <f t="shared" si="384"/>
        <v>1.0095006900000001</v>
      </c>
      <c r="N589" s="110">
        <f t="shared" si="379"/>
        <v>1.4419027909391597</v>
      </c>
      <c r="O589" s="103">
        <f t="shared" si="383"/>
        <v>1.4524280700000001</v>
      </c>
      <c r="P589" s="103">
        <f t="shared" si="389"/>
        <v>889.06320653</v>
      </c>
      <c r="Q589" s="11">
        <f t="shared" ref="Q589:Q652" si="404">IF(VLOOKUP(A589,AD$10:AK$165,8)=VLOOKUP(A588,AD$10:AK$165,8),0,VLOOKUP(A589,AD$10:AK$165,8))</f>
        <v>0</v>
      </c>
      <c r="R589" s="30">
        <f t="shared" si="398"/>
        <v>0</v>
      </c>
      <c r="S589" s="103">
        <f t="shared" si="390"/>
        <v>0</v>
      </c>
      <c r="T589" s="113">
        <f t="shared" si="399"/>
        <v>8.5000000000000006E-2</v>
      </c>
      <c r="U589" s="111">
        <f t="shared" si="380"/>
        <v>22</v>
      </c>
      <c r="V589" s="111">
        <v>252</v>
      </c>
      <c r="W589" s="110">
        <f t="shared" si="391"/>
        <v>1.007147485</v>
      </c>
      <c r="X589" s="103">
        <f t="shared" si="392"/>
        <v>6.3545659299999997</v>
      </c>
      <c r="Y589" s="103">
        <f t="shared" si="393"/>
        <v>0</v>
      </c>
      <c r="Z589" s="114" t="str">
        <f t="shared" si="402"/>
        <v>A+J=</v>
      </c>
      <c r="AA589" s="108">
        <f t="shared" si="403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394"/>
        <v>44612</v>
      </c>
      <c r="B590" s="103">
        <f t="shared" si="386"/>
        <v>895.41777246000004</v>
      </c>
      <c r="C590" s="103">
        <f t="shared" si="400"/>
        <v>612.12202166999998</v>
      </c>
      <c r="D590" s="104">
        <f t="shared" si="395"/>
        <v>6075.69</v>
      </c>
      <c r="E590" s="105">
        <f t="shared" si="381"/>
        <v>6120.04</v>
      </c>
      <c r="F590" s="106">
        <f t="shared" si="382"/>
        <v>44550</v>
      </c>
      <c r="G590" s="107">
        <f t="shared" si="387"/>
        <v>7.2995824342585447E-3</v>
      </c>
      <c r="H590" s="108">
        <f t="shared" si="401"/>
        <v>44641</v>
      </c>
      <c r="I590" s="108">
        <f t="shared" si="388"/>
        <v>44613</v>
      </c>
      <c r="J590" s="109">
        <f t="shared" si="396"/>
        <v>22</v>
      </c>
      <c r="K590" s="109">
        <f t="shared" si="385"/>
        <v>22</v>
      </c>
      <c r="L590" s="8">
        <f t="shared" si="397"/>
        <v>1.00729958</v>
      </c>
      <c r="M590" s="110">
        <f t="shared" si="384"/>
        <v>1.0095006900000001</v>
      </c>
      <c r="N590" s="110">
        <f t="shared" si="379"/>
        <v>1.4419027909391597</v>
      </c>
      <c r="O590" s="103">
        <f t="shared" si="383"/>
        <v>1.4524280700000001</v>
      </c>
      <c r="P590" s="103">
        <f t="shared" si="389"/>
        <v>889.06320653</v>
      </c>
      <c r="Q590" s="11">
        <f t="shared" si="404"/>
        <v>0</v>
      </c>
      <c r="R590" s="30">
        <f t="shared" si="398"/>
        <v>0</v>
      </c>
      <c r="S590" s="103">
        <f t="shared" si="390"/>
        <v>0</v>
      </c>
      <c r="T590" s="113">
        <f t="shared" si="399"/>
        <v>8.5000000000000006E-2</v>
      </c>
      <c r="U590" s="111">
        <f t="shared" si="380"/>
        <v>22</v>
      </c>
      <c r="V590" s="111">
        <v>252</v>
      </c>
      <c r="W590" s="110">
        <f t="shared" si="391"/>
        <v>1.007147485</v>
      </c>
      <c r="X590" s="103">
        <f t="shared" si="392"/>
        <v>6.3545659299999997</v>
      </c>
      <c r="Y590" s="103">
        <f t="shared" si="393"/>
        <v>0</v>
      </c>
      <c r="Z590" s="114" t="str">
        <f t="shared" si="402"/>
        <v>A+J=</v>
      </c>
      <c r="AA590" s="108">
        <f t="shared" si="403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394"/>
        <v>44613</v>
      </c>
      <c r="B591" s="103">
        <f t="shared" si="386"/>
        <v>895.41777246000004</v>
      </c>
      <c r="C591" s="103">
        <f t="shared" si="400"/>
        <v>612.12202166999998</v>
      </c>
      <c r="D591" s="104">
        <f t="shared" si="395"/>
        <v>6075.69</v>
      </c>
      <c r="E591" s="105">
        <f t="shared" si="381"/>
        <v>6120.04</v>
      </c>
      <c r="F591" s="106">
        <f t="shared" si="382"/>
        <v>44550</v>
      </c>
      <c r="G591" s="107">
        <f t="shared" si="387"/>
        <v>7.2995824342585447E-3</v>
      </c>
      <c r="H591" s="108">
        <f t="shared" si="401"/>
        <v>44641</v>
      </c>
      <c r="I591" s="108">
        <f t="shared" si="388"/>
        <v>44613</v>
      </c>
      <c r="J591" s="109">
        <f t="shared" si="396"/>
        <v>22</v>
      </c>
      <c r="K591" s="109">
        <f t="shared" si="385"/>
        <v>22</v>
      </c>
      <c r="L591" s="8">
        <f t="shared" si="397"/>
        <v>1.00729958</v>
      </c>
      <c r="M591" s="110">
        <f t="shared" si="384"/>
        <v>1.0095006900000001</v>
      </c>
      <c r="N591" s="110">
        <f t="shared" si="379"/>
        <v>1.4419027909391597</v>
      </c>
      <c r="O591" s="103">
        <f t="shared" si="383"/>
        <v>1.4524280700000001</v>
      </c>
      <c r="P591" s="103">
        <f t="shared" si="389"/>
        <v>889.06320653</v>
      </c>
      <c r="Q591" s="11">
        <f t="shared" si="404"/>
        <v>19</v>
      </c>
      <c r="R591" s="30">
        <f t="shared" si="398"/>
        <v>2.3616312041467337E-2</v>
      </c>
      <c r="S591" s="103">
        <f t="shared" si="390"/>
        <v>20.996394110000001</v>
      </c>
      <c r="T591" s="113">
        <f t="shared" si="399"/>
        <v>8.5000000000000006E-2</v>
      </c>
      <c r="U591" s="111">
        <f t="shared" si="380"/>
        <v>22</v>
      </c>
      <c r="V591" s="111">
        <v>252</v>
      </c>
      <c r="W591" s="110">
        <f t="shared" si="391"/>
        <v>1.007147485</v>
      </c>
      <c r="X591" s="103">
        <f t="shared" si="392"/>
        <v>6.3545659299999997</v>
      </c>
      <c r="Y591" s="103">
        <f t="shared" si="393"/>
        <v>27.35096004</v>
      </c>
      <c r="Z591" s="114" t="str">
        <f t="shared" si="402"/>
        <v>A+J=</v>
      </c>
      <c r="AA591" s="108">
        <f t="shared" si="403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394"/>
        <v>44614</v>
      </c>
      <c r="B592" s="103">
        <f t="shared" si="386"/>
        <v>868.60773046999998</v>
      </c>
      <c r="C592" s="103">
        <f t="shared" si="400"/>
        <v>597.66595700000005</v>
      </c>
      <c r="D592" s="104">
        <f t="shared" si="395"/>
        <v>6120.04</v>
      </c>
      <c r="E592" s="105">
        <f t="shared" si="381"/>
        <v>6153.09</v>
      </c>
      <c r="F592" s="106">
        <f t="shared" si="382"/>
        <v>44582</v>
      </c>
      <c r="G592" s="107">
        <f t="shared" si="387"/>
        <v>5.4002915013626751E-3</v>
      </c>
      <c r="H592" s="108">
        <f t="shared" si="401"/>
        <v>44641</v>
      </c>
      <c r="I592" s="108">
        <f t="shared" si="388"/>
        <v>44641</v>
      </c>
      <c r="J592" s="109">
        <f t="shared" si="396"/>
        <v>18</v>
      </c>
      <c r="K592" s="109">
        <f t="shared" si="385"/>
        <v>1</v>
      </c>
      <c r="L592" s="8">
        <f t="shared" si="397"/>
        <v>1.0002992500000001</v>
      </c>
      <c r="M592" s="110">
        <f t="shared" si="384"/>
        <v>1.00729958</v>
      </c>
      <c r="N592" s="110">
        <f t="shared" si="379"/>
        <v>1.4524280757138435</v>
      </c>
      <c r="O592" s="103">
        <f t="shared" si="383"/>
        <v>1.45286271</v>
      </c>
      <c r="P592" s="103">
        <f t="shared" si="389"/>
        <v>868.32658196</v>
      </c>
      <c r="Q592" s="11">
        <f t="shared" si="404"/>
        <v>0</v>
      </c>
      <c r="R592" s="30">
        <f t="shared" si="398"/>
        <v>0</v>
      </c>
      <c r="S592" s="103">
        <f t="shared" si="390"/>
        <v>0</v>
      </c>
      <c r="T592" s="113">
        <f t="shared" si="399"/>
        <v>8.5000000000000006E-2</v>
      </c>
      <c r="U592" s="111">
        <f t="shared" si="380"/>
        <v>1</v>
      </c>
      <c r="V592" s="111">
        <v>252</v>
      </c>
      <c r="W592" s="110">
        <f t="shared" si="391"/>
        <v>1.0003237819999999</v>
      </c>
      <c r="X592" s="103">
        <f t="shared" si="392"/>
        <v>0.28114851000000002</v>
      </c>
      <c r="Y592" s="103">
        <f t="shared" si="393"/>
        <v>0</v>
      </c>
      <c r="Z592" s="114" t="str">
        <f t="shared" si="402"/>
        <v>A+J=</v>
      </c>
      <c r="AA592" s="108">
        <f t="shared" si="403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394"/>
        <v>44615</v>
      </c>
      <c r="B593" s="103">
        <f t="shared" si="386"/>
        <v>869.14898655000002</v>
      </c>
      <c r="C593" s="103">
        <f t="shared" si="400"/>
        <v>597.66595700000005</v>
      </c>
      <c r="D593" s="104">
        <f t="shared" si="395"/>
        <v>6120.04</v>
      </c>
      <c r="E593" s="105">
        <f t="shared" si="381"/>
        <v>6153.09</v>
      </c>
      <c r="F593" s="106">
        <f t="shared" si="382"/>
        <v>44582</v>
      </c>
      <c r="G593" s="107">
        <f t="shared" si="387"/>
        <v>5.4002915013626751E-3</v>
      </c>
      <c r="H593" s="108">
        <f t="shared" si="401"/>
        <v>44641</v>
      </c>
      <c r="I593" s="108">
        <f t="shared" si="388"/>
        <v>44641</v>
      </c>
      <c r="J593" s="109">
        <f t="shared" si="396"/>
        <v>18</v>
      </c>
      <c r="K593" s="109">
        <f t="shared" si="385"/>
        <v>2</v>
      </c>
      <c r="L593" s="8">
        <f t="shared" si="397"/>
        <v>1.0005985900000001</v>
      </c>
      <c r="M593" s="110">
        <f t="shared" si="384"/>
        <v>1.00729958</v>
      </c>
      <c r="N593" s="110">
        <f t="shared" si="379"/>
        <v>1.4524280757138435</v>
      </c>
      <c r="O593" s="103">
        <f t="shared" si="383"/>
        <v>1.45329748</v>
      </c>
      <c r="P593" s="103">
        <f t="shared" si="389"/>
        <v>868.58642917999998</v>
      </c>
      <c r="Q593" s="11">
        <f t="shared" si="404"/>
        <v>0</v>
      </c>
      <c r="R593" s="30">
        <f t="shared" si="398"/>
        <v>0</v>
      </c>
      <c r="S593" s="103">
        <f t="shared" si="390"/>
        <v>0</v>
      </c>
      <c r="T593" s="113">
        <f t="shared" si="399"/>
        <v>8.5000000000000006E-2</v>
      </c>
      <c r="U593" s="111">
        <f t="shared" si="380"/>
        <v>2</v>
      </c>
      <c r="V593" s="111">
        <v>252</v>
      </c>
      <c r="W593" s="110">
        <f t="shared" si="391"/>
        <v>1.00064767</v>
      </c>
      <c r="X593" s="103">
        <f t="shared" si="392"/>
        <v>0.56255736999999995</v>
      </c>
      <c r="Y593" s="103">
        <f t="shared" si="393"/>
        <v>0</v>
      </c>
      <c r="Z593" s="114" t="str">
        <f t="shared" si="402"/>
        <v>A+J=</v>
      </c>
      <c r="AA593" s="108">
        <f t="shared" si="403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394"/>
        <v>44616</v>
      </c>
      <c r="B594" s="103">
        <f t="shared" si="386"/>
        <v>869.69058508000001</v>
      </c>
      <c r="C594" s="103">
        <f t="shared" si="400"/>
        <v>597.66595700000005</v>
      </c>
      <c r="D594" s="104">
        <f t="shared" si="395"/>
        <v>6120.04</v>
      </c>
      <c r="E594" s="105">
        <f t="shared" si="381"/>
        <v>6153.09</v>
      </c>
      <c r="F594" s="106">
        <f t="shared" si="382"/>
        <v>44582</v>
      </c>
      <c r="G594" s="107">
        <f t="shared" si="387"/>
        <v>5.4002915013626751E-3</v>
      </c>
      <c r="H594" s="108">
        <f t="shared" si="401"/>
        <v>44641</v>
      </c>
      <c r="I594" s="108">
        <f t="shared" si="388"/>
        <v>44641</v>
      </c>
      <c r="J594" s="109">
        <f t="shared" si="396"/>
        <v>18</v>
      </c>
      <c r="K594" s="109">
        <f t="shared" si="385"/>
        <v>3</v>
      </c>
      <c r="L594" s="8">
        <f t="shared" si="397"/>
        <v>1.0008980300000001</v>
      </c>
      <c r="M594" s="110">
        <f t="shared" si="384"/>
        <v>1.00729958</v>
      </c>
      <c r="N594" s="110">
        <f t="shared" si="379"/>
        <v>1.4524280757138435</v>
      </c>
      <c r="O594" s="103">
        <f t="shared" si="383"/>
        <v>1.4537323900000001</v>
      </c>
      <c r="P594" s="103">
        <f t="shared" si="389"/>
        <v>868.84636008999996</v>
      </c>
      <c r="Q594" s="11">
        <f t="shared" si="404"/>
        <v>0</v>
      </c>
      <c r="R594" s="30">
        <f t="shared" si="398"/>
        <v>0</v>
      </c>
      <c r="S594" s="103">
        <f t="shared" si="390"/>
        <v>0</v>
      </c>
      <c r="T594" s="113">
        <f t="shared" si="399"/>
        <v>8.5000000000000006E-2</v>
      </c>
      <c r="U594" s="111">
        <f t="shared" si="380"/>
        <v>3</v>
      </c>
      <c r="V594" s="111">
        <v>252</v>
      </c>
      <c r="W594" s="110">
        <f t="shared" si="391"/>
        <v>1.000971662</v>
      </c>
      <c r="X594" s="103">
        <f t="shared" si="392"/>
        <v>0.84422498999999995</v>
      </c>
      <c r="Y594" s="103">
        <f t="shared" si="393"/>
        <v>0</v>
      </c>
      <c r="Z594" s="114" t="str">
        <f t="shared" si="402"/>
        <v>A+J=</v>
      </c>
      <c r="AA594" s="108">
        <f t="shared" si="403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394"/>
        <v>44617</v>
      </c>
      <c r="B595" s="103">
        <f t="shared" si="386"/>
        <v>870.23252106999996</v>
      </c>
      <c r="C595" s="103">
        <f t="shared" si="400"/>
        <v>597.66595700000005</v>
      </c>
      <c r="D595" s="104">
        <f t="shared" si="395"/>
        <v>6120.04</v>
      </c>
      <c r="E595" s="105">
        <f t="shared" si="381"/>
        <v>6153.09</v>
      </c>
      <c r="F595" s="106">
        <f t="shared" si="382"/>
        <v>44582</v>
      </c>
      <c r="G595" s="107">
        <f t="shared" si="387"/>
        <v>5.4002915013626751E-3</v>
      </c>
      <c r="H595" s="108">
        <f t="shared" si="401"/>
        <v>44641</v>
      </c>
      <c r="I595" s="108">
        <f t="shared" si="388"/>
        <v>44641</v>
      </c>
      <c r="J595" s="109">
        <f t="shared" si="396"/>
        <v>18</v>
      </c>
      <c r="K595" s="109">
        <f t="shared" si="385"/>
        <v>4</v>
      </c>
      <c r="L595" s="8">
        <f t="shared" si="397"/>
        <v>1.0011975500000001</v>
      </c>
      <c r="M595" s="110">
        <f t="shared" si="384"/>
        <v>1.00729958</v>
      </c>
      <c r="N595" s="110">
        <f t="shared" si="379"/>
        <v>1.4524280757138435</v>
      </c>
      <c r="O595" s="103">
        <f t="shared" si="383"/>
        <v>1.45416743</v>
      </c>
      <c r="P595" s="103">
        <f t="shared" si="389"/>
        <v>869.10636867999995</v>
      </c>
      <c r="Q595" s="11">
        <f t="shared" si="404"/>
        <v>0</v>
      </c>
      <c r="R595" s="30">
        <f t="shared" si="398"/>
        <v>0</v>
      </c>
      <c r="S595" s="103">
        <f t="shared" si="390"/>
        <v>0</v>
      </c>
      <c r="T595" s="113">
        <f t="shared" si="399"/>
        <v>8.5000000000000006E-2</v>
      </c>
      <c r="U595" s="111">
        <f t="shared" si="380"/>
        <v>4</v>
      </c>
      <c r="V595" s="111">
        <v>252</v>
      </c>
      <c r="W595" s="110">
        <f t="shared" si="391"/>
        <v>1.001295759</v>
      </c>
      <c r="X595" s="103">
        <f t="shared" si="392"/>
        <v>1.1261523899999999</v>
      </c>
      <c r="Y595" s="103">
        <f t="shared" si="393"/>
        <v>0</v>
      </c>
      <c r="Z595" s="114" t="str">
        <f t="shared" si="402"/>
        <v>A+J=</v>
      </c>
      <c r="AA595" s="108">
        <f t="shared" si="403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394"/>
        <v>44618</v>
      </c>
      <c r="B596" s="103">
        <f t="shared" si="386"/>
        <v>870.77478873999996</v>
      </c>
      <c r="C596" s="103">
        <f t="shared" si="400"/>
        <v>597.66595700000005</v>
      </c>
      <c r="D596" s="104">
        <f t="shared" si="395"/>
        <v>6120.04</v>
      </c>
      <c r="E596" s="105">
        <f t="shared" si="381"/>
        <v>6153.09</v>
      </c>
      <c r="F596" s="106">
        <f t="shared" si="382"/>
        <v>44582</v>
      </c>
      <c r="G596" s="107">
        <f t="shared" si="387"/>
        <v>5.4002915013626751E-3</v>
      </c>
      <c r="H596" s="108">
        <f t="shared" si="401"/>
        <v>44641</v>
      </c>
      <c r="I596" s="108">
        <f t="shared" si="388"/>
        <v>44641</v>
      </c>
      <c r="J596" s="109">
        <f t="shared" si="396"/>
        <v>18</v>
      </c>
      <c r="K596" s="109">
        <f t="shared" si="385"/>
        <v>5</v>
      </c>
      <c r="L596" s="8">
        <f t="shared" si="397"/>
        <v>1.00149716</v>
      </c>
      <c r="M596" s="110">
        <f t="shared" si="384"/>
        <v>1.00729958</v>
      </c>
      <c r="N596" s="110">
        <f t="shared" si="379"/>
        <v>1.4524280757138435</v>
      </c>
      <c r="O596" s="103">
        <f t="shared" si="383"/>
        <v>1.4546025899999999</v>
      </c>
      <c r="P596" s="103">
        <f t="shared" si="389"/>
        <v>869.36644899999999</v>
      </c>
      <c r="Q596" s="11">
        <f t="shared" si="404"/>
        <v>0</v>
      </c>
      <c r="R596" s="30">
        <f t="shared" si="398"/>
        <v>0</v>
      </c>
      <c r="S596" s="103">
        <f t="shared" si="390"/>
        <v>0</v>
      </c>
      <c r="T596" s="113">
        <f t="shared" si="399"/>
        <v>8.5000000000000006E-2</v>
      </c>
      <c r="U596" s="111">
        <f t="shared" si="380"/>
        <v>5</v>
      </c>
      <c r="V596" s="111">
        <v>252</v>
      </c>
      <c r="W596" s="110">
        <f t="shared" si="391"/>
        <v>1.0016199610000001</v>
      </c>
      <c r="X596" s="103">
        <f t="shared" si="392"/>
        <v>1.40833974</v>
      </c>
      <c r="Y596" s="103">
        <f t="shared" si="393"/>
        <v>0</v>
      </c>
      <c r="Z596" s="114" t="str">
        <f t="shared" si="402"/>
        <v>A+J=</v>
      </c>
      <c r="AA596" s="108">
        <f t="shared" si="403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394"/>
        <v>44619</v>
      </c>
      <c r="B597" s="103">
        <f t="shared" si="386"/>
        <v>870.77478873999996</v>
      </c>
      <c r="C597" s="103">
        <f t="shared" si="400"/>
        <v>597.66595700000005</v>
      </c>
      <c r="D597" s="104">
        <f t="shared" si="395"/>
        <v>6120.04</v>
      </c>
      <c r="E597" s="105">
        <f t="shared" si="381"/>
        <v>6153.09</v>
      </c>
      <c r="F597" s="106">
        <f t="shared" si="382"/>
        <v>44582</v>
      </c>
      <c r="G597" s="107">
        <f t="shared" si="387"/>
        <v>5.4002915013626751E-3</v>
      </c>
      <c r="H597" s="108">
        <f t="shared" si="401"/>
        <v>44641</v>
      </c>
      <c r="I597" s="108">
        <f t="shared" si="388"/>
        <v>44641</v>
      </c>
      <c r="J597" s="109">
        <f t="shared" si="396"/>
        <v>18</v>
      </c>
      <c r="K597" s="109">
        <f t="shared" si="385"/>
        <v>5</v>
      </c>
      <c r="L597" s="8">
        <f t="shared" si="397"/>
        <v>1.00149716</v>
      </c>
      <c r="M597" s="110">
        <f t="shared" si="384"/>
        <v>1.00729958</v>
      </c>
      <c r="N597" s="110">
        <f t="shared" si="379"/>
        <v>1.4524280757138435</v>
      </c>
      <c r="O597" s="103">
        <f t="shared" si="383"/>
        <v>1.4546025899999999</v>
      </c>
      <c r="P597" s="103">
        <f t="shared" si="389"/>
        <v>869.36644899999999</v>
      </c>
      <c r="Q597" s="11">
        <f t="shared" si="404"/>
        <v>0</v>
      </c>
      <c r="R597" s="30">
        <f t="shared" si="398"/>
        <v>0</v>
      </c>
      <c r="S597" s="103">
        <f t="shared" si="390"/>
        <v>0</v>
      </c>
      <c r="T597" s="113">
        <f t="shared" si="399"/>
        <v>8.5000000000000006E-2</v>
      </c>
      <c r="U597" s="111">
        <f t="shared" si="380"/>
        <v>5</v>
      </c>
      <c r="V597" s="111">
        <v>252</v>
      </c>
      <c r="W597" s="110">
        <f t="shared" si="391"/>
        <v>1.0016199610000001</v>
      </c>
      <c r="X597" s="103">
        <f t="shared" si="392"/>
        <v>1.40833974</v>
      </c>
      <c r="Y597" s="103">
        <f t="shared" si="393"/>
        <v>0</v>
      </c>
      <c r="Z597" s="114" t="str">
        <f t="shared" si="402"/>
        <v>A+J=</v>
      </c>
      <c r="AA597" s="108">
        <f t="shared" si="403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394"/>
        <v>44620</v>
      </c>
      <c r="B598" s="103">
        <f t="shared" si="386"/>
        <v>870.77478873999996</v>
      </c>
      <c r="C598" s="103">
        <f t="shared" si="400"/>
        <v>597.66595700000005</v>
      </c>
      <c r="D598" s="104">
        <f t="shared" si="395"/>
        <v>6120.04</v>
      </c>
      <c r="E598" s="105">
        <f t="shared" si="381"/>
        <v>6153.09</v>
      </c>
      <c r="F598" s="106">
        <f t="shared" si="382"/>
        <v>44582</v>
      </c>
      <c r="G598" s="107">
        <f t="shared" si="387"/>
        <v>5.4002915013626751E-3</v>
      </c>
      <c r="H598" s="108">
        <f t="shared" si="401"/>
        <v>44641</v>
      </c>
      <c r="I598" s="108">
        <f t="shared" si="388"/>
        <v>44641</v>
      </c>
      <c r="J598" s="109">
        <f t="shared" si="396"/>
        <v>18</v>
      </c>
      <c r="K598" s="109">
        <f t="shared" si="385"/>
        <v>5</v>
      </c>
      <c r="L598" s="8">
        <f t="shared" si="397"/>
        <v>1.00149716</v>
      </c>
      <c r="M598" s="110">
        <f t="shared" si="384"/>
        <v>1.00729958</v>
      </c>
      <c r="N598" s="110">
        <f t="shared" si="379"/>
        <v>1.4524280757138435</v>
      </c>
      <c r="O598" s="103">
        <f t="shared" si="383"/>
        <v>1.4546025899999999</v>
      </c>
      <c r="P598" s="103">
        <f t="shared" si="389"/>
        <v>869.36644899999999</v>
      </c>
      <c r="Q598" s="11">
        <f t="shared" si="404"/>
        <v>0</v>
      </c>
      <c r="R598" s="30">
        <f t="shared" si="398"/>
        <v>0</v>
      </c>
      <c r="S598" s="103">
        <f t="shared" si="390"/>
        <v>0</v>
      </c>
      <c r="T598" s="113">
        <f t="shared" si="399"/>
        <v>8.5000000000000006E-2</v>
      </c>
      <c r="U598" s="111">
        <f t="shared" si="380"/>
        <v>5</v>
      </c>
      <c r="V598" s="111">
        <v>252</v>
      </c>
      <c r="W598" s="110">
        <f t="shared" si="391"/>
        <v>1.0016199610000001</v>
      </c>
      <c r="X598" s="103">
        <f t="shared" si="392"/>
        <v>1.40833974</v>
      </c>
      <c r="Y598" s="103">
        <f t="shared" si="393"/>
        <v>0</v>
      </c>
      <c r="Z598" s="114" t="str">
        <f t="shared" si="402"/>
        <v>A+J=</v>
      </c>
      <c r="AA598" s="108">
        <f t="shared" si="403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394"/>
        <v>44621</v>
      </c>
      <c r="B599" s="103">
        <f t="shared" si="386"/>
        <v>870.77478873999996</v>
      </c>
      <c r="C599" s="103">
        <f t="shared" si="400"/>
        <v>597.66595700000005</v>
      </c>
      <c r="D599" s="104">
        <f t="shared" si="395"/>
        <v>6120.04</v>
      </c>
      <c r="E599" s="105">
        <f t="shared" si="381"/>
        <v>6153.09</v>
      </c>
      <c r="F599" s="106">
        <f t="shared" si="382"/>
        <v>44582</v>
      </c>
      <c r="G599" s="107">
        <f t="shared" si="387"/>
        <v>5.4002915013626751E-3</v>
      </c>
      <c r="H599" s="108">
        <f t="shared" si="401"/>
        <v>44641</v>
      </c>
      <c r="I599" s="108">
        <f t="shared" si="388"/>
        <v>44641</v>
      </c>
      <c r="J599" s="109">
        <f t="shared" si="396"/>
        <v>18</v>
      </c>
      <c r="K599" s="109">
        <f t="shared" si="385"/>
        <v>5</v>
      </c>
      <c r="L599" s="8">
        <f t="shared" si="397"/>
        <v>1.00149716</v>
      </c>
      <c r="M599" s="110">
        <f t="shared" si="384"/>
        <v>1.00729958</v>
      </c>
      <c r="N599" s="110">
        <f t="shared" si="379"/>
        <v>1.4524280757138435</v>
      </c>
      <c r="O599" s="103">
        <f t="shared" si="383"/>
        <v>1.4546025899999999</v>
      </c>
      <c r="P599" s="103">
        <f t="shared" si="389"/>
        <v>869.36644899999999</v>
      </c>
      <c r="Q599" s="11">
        <f t="shared" si="404"/>
        <v>0</v>
      </c>
      <c r="R599" s="30">
        <f t="shared" si="398"/>
        <v>0</v>
      </c>
      <c r="S599" s="103">
        <f t="shared" si="390"/>
        <v>0</v>
      </c>
      <c r="T599" s="113">
        <f t="shared" si="399"/>
        <v>8.5000000000000006E-2</v>
      </c>
      <c r="U599" s="111">
        <f t="shared" si="380"/>
        <v>5</v>
      </c>
      <c r="V599" s="111">
        <v>252</v>
      </c>
      <c r="W599" s="110">
        <f t="shared" si="391"/>
        <v>1.0016199610000001</v>
      </c>
      <c r="X599" s="103">
        <f t="shared" si="392"/>
        <v>1.40833974</v>
      </c>
      <c r="Y599" s="103">
        <f t="shared" si="393"/>
        <v>0</v>
      </c>
      <c r="Z599" s="114" t="str">
        <f t="shared" si="402"/>
        <v>A+J=</v>
      </c>
      <c r="AA599" s="108">
        <f t="shared" si="403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394"/>
        <v>44622</v>
      </c>
      <c r="B600" s="103">
        <f t="shared" si="386"/>
        <v>870.77478873999996</v>
      </c>
      <c r="C600" s="103">
        <f t="shared" si="400"/>
        <v>597.66595700000005</v>
      </c>
      <c r="D600" s="104">
        <f t="shared" si="395"/>
        <v>6120.04</v>
      </c>
      <c r="E600" s="105">
        <f t="shared" si="381"/>
        <v>6153.09</v>
      </c>
      <c r="F600" s="106">
        <f t="shared" si="382"/>
        <v>44582</v>
      </c>
      <c r="G600" s="107">
        <f t="shared" si="387"/>
        <v>5.4002915013626751E-3</v>
      </c>
      <c r="H600" s="108">
        <f t="shared" si="401"/>
        <v>44641</v>
      </c>
      <c r="I600" s="108">
        <f t="shared" si="388"/>
        <v>44641</v>
      </c>
      <c r="J600" s="109">
        <f t="shared" si="396"/>
        <v>18</v>
      </c>
      <c r="K600" s="109">
        <f t="shared" si="385"/>
        <v>5</v>
      </c>
      <c r="L600" s="8">
        <f t="shared" si="397"/>
        <v>1.00149716</v>
      </c>
      <c r="M600" s="110">
        <f t="shared" si="384"/>
        <v>1.00729958</v>
      </c>
      <c r="N600" s="110">
        <f t="shared" si="379"/>
        <v>1.4524280757138435</v>
      </c>
      <c r="O600" s="103">
        <f t="shared" si="383"/>
        <v>1.4546025899999999</v>
      </c>
      <c r="P600" s="103">
        <f t="shared" si="389"/>
        <v>869.36644899999999</v>
      </c>
      <c r="Q600" s="11">
        <f t="shared" si="404"/>
        <v>0</v>
      </c>
      <c r="R600" s="30">
        <f t="shared" si="398"/>
        <v>0</v>
      </c>
      <c r="S600" s="103">
        <f t="shared" si="390"/>
        <v>0</v>
      </c>
      <c r="T600" s="113">
        <f t="shared" si="399"/>
        <v>8.5000000000000006E-2</v>
      </c>
      <c r="U600" s="111">
        <f t="shared" si="380"/>
        <v>5</v>
      </c>
      <c r="V600" s="111">
        <v>252</v>
      </c>
      <c r="W600" s="110">
        <f t="shared" si="391"/>
        <v>1.0016199610000001</v>
      </c>
      <c r="X600" s="103">
        <f t="shared" si="392"/>
        <v>1.40833974</v>
      </c>
      <c r="Y600" s="103">
        <f t="shared" si="393"/>
        <v>0</v>
      </c>
      <c r="Z600" s="114" t="str">
        <f t="shared" si="402"/>
        <v>A+J=</v>
      </c>
      <c r="AA600" s="108">
        <f t="shared" si="403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394"/>
        <v>44623</v>
      </c>
      <c r="B601" s="103">
        <f t="shared" si="386"/>
        <v>871.31739420000008</v>
      </c>
      <c r="C601" s="103">
        <f t="shared" si="400"/>
        <v>597.66595700000005</v>
      </c>
      <c r="D601" s="104">
        <f t="shared" si="395"/>
        <v>6120.04</v>
      </c>
      <c r="E601" s="105">
        <f t="shared" si="381"/>
        <v>6153.09</v>
      </c>
      <c r="F601" s="106">
        <f t="shared" si="382"/>
        <v>44582</v>
      </c>
      <c r="G601" s="107">
        <f t="shared" si="387"/>
        <v>5.4002915013626751E-3</v>
      </c>
      <c r="H601" s="108">
        <f t="shared" si="401"/>
        <v>44641</v>
      </c>
      <c r="I601" s="108">
        <f t="shared" si="388"/>
        <v>44641</v>
      </c>
      <c r="J601" s="109">
        <f t="shared" si="396"/>
        <v>18</v>
      </c>
      <c r="K601" s="109">
        <f t="shared" si="385"/>
        <v>6</v>
      </c>
      <c r="L601" s="8">
        <f t="shared" si="397"/>
        <v>1.00179686</v>
      </c>
      <c r="M601" s="110">
        <f t="shared" si="384"/>
        <v>1.00729958</v>
      </c>
      <c r="N601" s="110">
        <f t="shared" si="379"/>
        <v>1.4524280757138435</v>
      </c>
      <c r="O601" s="103">
        <f t="shared" si="383"/>
        <v>1.4550378799999999</v>
      </c>
      <c r="P601" s="103">
        <f t="shared" si="389"/>
        <v>869.62660702000005</v>
      </c>
      <c r="Q601" s="11">
        <f t="shared" si="404"/>
        <v>0</v>
      </c>
      <c r="R601" s="30">
        <f t="shared" si="398"/>
        <v>0</v>
      </c>
      <c r="S601" s="103">
        <f t="shared" si="390"/>
        <v>0</v>
      </c>
      <c r="T601" s="113">
        <f t="shared" si="399"/>
        <v>8.5000000000000006E-2</v>
      </c>
      <c r="U601" s="111">
        <f t="shared" si="380"/>
        <v>6</v>
      </c>
      <c r="V601" s="111">
        <v>252</v>
      </c>
      <c r="W601" s="110">
        <f t="shared" si="391"/>
        <v>1.0019442679999999</v>
      </c>
      <c r="X601" s="103">
        <f t="shared" si="392"/>
        <v>1.6907871800000001</v>
      </c>
      <c r="Y601" s="103">
        <f t="shared" si="393"/>
        <v>0</v>
      </c>
      <c r="Z601" s="114" t="str">
        <f t="shared" si="402"/>
        <v>A+J=</v>
      </c>
      <c r="AA601" s="108">
        <f t="shared" si="403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394"/>
        <v>44624</v>
      </c>
      <c r="B602" s="103">
        <f t="shared" si="386"/>
        <v>871.86033760999999</v>
      </c>
      <c r="C602" s="103">
        <f t="shared" si="400"/>
        <v>597.66595700000005</v>
      </c>
      <c r="D602" s="104">
        <f t="shared" si="395"/>
        <v>6120.04</v>
      </c>
      <c r="E602" s="105">
        <f t="shared" si="381"/>
        <v>6153.09</v>
      </c>
      <c r="F602" s="106">
        <f t="shared" si="382"/>
        <v>44582</v>
      </c>
      <c r="G602" s="107">
        <f t="shared" si="387"/>
        <v>5.4002915013626751E-3</v>
      </c>
      <c r="H602" s="108">
        <f t="shared" si="401"/>
        <v>44641</v>
      </c>
      <c r="I602" s="108">
        <f t="shared" si="388"/>
        <v>44641</v>
      </c>
      <c r="J602" s="109">
        <f t="shared" si="396"/>
        <v>18</v>
      </c>
      <c r="K602" s="109">
        <f t="shared" si="385"/>
        <v>7</v>
      </c>
      <c r="L602" s="8">
        <f t="shared" si="397"/>
        <v>1.0020966499999999</v>
      </c>
      <c r="M602" s="110">
        <f t="shared" si="384"/>
        <v>1.00729958</v>
      </c>
      <c r="N602" s="110">
        <f t="shared" si="379"/>
        <v>1.4524280757138435</v>
      </c>
      <c r="O602" s="103">
        <f t="shared" si="383"/>
        <v>1.4554733</v>
      </c>
      <c r="P602" s="103">
        <f t="shared" si="389"/>
        <v>869.88684273000001</v>
      </c>
      <c r="Q602" s="11">
        <f t="shared" si="404"/>
        <v>0</v>
      </c>
      <c r="R602" s="30">
        <f t="shared" si="398"/>
        <v>0</v>
      </c>
      <c r="S602" s="103">
        <f t="shared" si="390"/>
        <v>0</v>
      </c>
      <c r="T602" s="113">
        <f t="shared" si="399"/>
        <v>8.5000000000000006E-2</v>
      </c>
      <c r="U602" s="111">
        <f t="shared" si="380"/>
        <v>7</v>
      </c>
      <c r="V602" s="111">
        <v>252</v>
      </c>
      <c r="W602" s="110">
        <f t="shared" si="391"/>
        <v>1.00226868</v>
      </c>
      <c r="X602" s="103">
        <f t="shared" si="392"/>
        <v>1.9734948800000001</v>
      </c>
      <c r="Y602" s="103">
        <f t="shared" si="393"/>
        <v>0</v>
      </c>
      <c r="Z602" s="114" t="str">
        <f t="shared" si="402"/>
        <v>A+J=</v>
      </c>
      <c r="AA602" s="108">
        <f t="shared" si="403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394"/>
        <v>44625</v>
      </c>
      <c r="B603" s="103">
        <f t="shared" si="386"/>
        <v>872.4036251199999</v>
      </c>
      <c r="C603" s="103">
        <f t="shared" si="400"/>
        <v>597.66595700000005</v>
      </c>
      <c r="D603" s="104">
        <f t="shared" si="395"/>
        <v>6120.04</v>
      </c>
      <c r="E603" s="105">
        <f t="shared" si="381"/>
        <v>6153.09</v>
      </c>
      <c r="F603" s="106">
        <f t="shared" si="382"/>
        <v>44582</v>
      </c>
      <c r="G603" s="107">
        <f t="shared" si="387"/>
        <v>5.4002915013626751E-3</v>
      </c>
      <c r="H603" s="108">
        <f t="shared" si="401"/>
        <v>44641</v>
      </c>
      <c r="I603" s="108">
        <f t="shared" si="388"/>
        <v>44641</v>
      </c>
      <c r="J603" s="109">
        <f t="shared" si="396"/>
        <v>18</v>
      </c>
      <c r="K603" s="109">
        <f t="shared" si="385"/>
        <v>8</v>
      </c>
      <c r="L603" s="8">
        <f t="shared" si="397"/>
        <v>1.00239653</v>
      </c>
      <c r="M603" s="110">
        <f t="shared" si="384"/>
        <v>1.00729958</v>
      </c>
      <c r="N603" s="110">
        <f t="shared" si="379"/>
        <v>1.4524280757138435</v>
      </c>
      <c r="O603" s="103">
        <f t="shared" si="383"/>
        <v>1.4559088600000001</v>
      </c>
      <c r="P603" s="103">
        <f t="shared" si="389"/>
        <v>870.14716210999995</v>
      </c>
      <c r="Q603" s="11">
        <f t="shared" si="404"/>
        <v>0</v>
      </c>
      <c r="R603" s="30">
        <f t="shared" si="398"/>
        <v>0</v>
      </c>
      <c r="S603" s="103">
        <f t="shared" si="390"/>
        <v>0</v>
      </c>
      <c r="T603" s="113">
        <f t="shared" si="399"/>
        <v>8.5000000000000006E-2</v>
      </c>
      <c r="U603" s="111">
        <f t="shared" si="380"/>
        <v>8</v>
      </c>
      <c r="V603" s="111">
        <v>252</v>
      </c>
      <c r="W603" s="110">
        <f t="shared" si="391"/>
        <v>1.0025931969999999</v>
      </c>
      <c r="X603" s="103">
        <f t="shared" si="392"/>
        <v>2.25646301</v>
      </c>
      <c r="Y603" s="103">
        <f t="shared" si="393"/>
        <v>0</v>
      </c>
      <c r="Z603" s="114" t="str">
        <f t="shared" si="402"/>
        <v>A+J=</v>
      </c>
      <c r="AA603" s="108">
        <f t="shared" si="403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394"/>
        <v>44626</v>
      </c>
      <c r="B604" s="103">
        <f t="shared" si="386"/>
        <v>872.4036251199999</v>
      </c>
      <c r="C604" s="103">
        <f t="shared" si="400"/>
        <v>597.66595700000005</v>
      </c>
      <c r="D604" s="104">
        <f t="shared" si="395"/>
        <v>6120.04</v>
      </c>
      <c r="E604" s="105">
        <f t="shared" si="381"/>
        <v>6153.09</v>
      </c>
      <c r="F604" s="106">
        <f t="shared" si="382"/>
        <v>44582</v>
      </c>
      <c r="G604" s="107">
        <f t="shared" si="387"/>
        <v>5.4002915013626751E-3</v>
      </c>
      <c r="H604" s="108">
        <f t="shared" si="401"/>
        <v>44641</v>
      </c>
      <c r="I604" s="108">
        <f t="shared" si="388"/>
        <v>44641</v>
      </c>
      <c r="J604" s="109">
        <f t="shared" si="396"/>
        <v>18</v>
      </c>
      <c r="K604" s="109">
        <f t="shared" si="385"/>
        <v>8</v>
      </c>
      <c r="L604" s="8">
        <f t="shared" si="397"/>
        <v>1.00239653</v>
      </c>
      <c r="M604" s="110">
        <f t="shared" si="384"/>
        <v>1.00729958</v>
      </c>
      <c r="N604" s="110">
        <f t="shared" si="379"/>
        <v>1.4524280757138435</v>
      </c>
      <c r="O604" s="103">
        <f t="shared" si="383"/>
        <v>1.4559088600000001</v>
      </c>
      <c r="P604" s="103">
        <f t="shared" si="389"/>
        <v>870.14716210999995</v>
      </c>
      <c r="Q604" s="11">
        <f t="shared" si="404"/>
        <v>0</v>
      </c>
      <c r="R604" s="30">
        <f t="shared" si="398"/>
        <v>0</v>
      </c>
      <c r="S604" s="103">
        <f t="shared" si="390"/>
        <v>0</v>
      </c>
      <c r="T604" s="113">
        <f t="shared" si="399"/>
        <v>8.5000000000000006E-2</v>
      </c>
      <c r="U604" s="111">
        <f t="shared" si="380"/>
        <v>8</v>
      </c>
      <c r="V604" s="111">
        <v>252</v>
      </c>
      <c r="W604" s="110">
        <f t="shared" si="391"/>
        <v>1.0025931969999999</v>
      </c>
      <c r="X604" s="103">
        <f t="shared" si="392"/>
        <v>2.25646301</v>
      </c>
      <c r="Y604" s="103">
        <f t="shared" si="393"/>
        <v>0</v>
      </c>
      <c r="Z604" s="114" t="str">
        <f t="shared" si="402"/>
        <v>A+J=</v>
      </c>
      <c r="AA604" s="108">
        <f t="shared" si="403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394"/>
        <v>44627</v>
      </c>
      <c r="B605" s="103">
        <f t="shared" si="386"/>
        <v>872.4036251199999</v>
      </c>
      <c r="C605" s="103">
        <f t="shared" si="400"/>
        <v>597.66595700000005</v>
      </c>
      <c r="D605" s="104">
        <f t="shared" si="395"/>
        <v>6120.04</v>
      </c>
      <c r="E605" s="105">
        <f t="shared" si="381"/>
        <v>6153.09</v>
      </c>
      <c r="F605" s="106">
        <f t="shared" si="382"/>
        <v>44582</v>
      </c>
      <c r="G605" s="107">
        <f t="shared" si="387"/>
        <v>5.4002915013626751E-3</v>
      </c>
      <c r="H605" s="108">
        <f t="shared" si="401"/>
        <v>44641</v>
      </c>
      <c r="I605" s="108">
        <f t="shared" si="388"/>
        <v>44641</v>
      </c>
      <c r="J605" s="109">
        <f t="shared" si="396"/>
        <v>18</v>
      </c>
      <c r="K605" s="109">
        <f t="shared" si="385"/>
        <v>8</v>
      </c>
      <c r="L605" s="8">
        <f t="shared" si="397"/>
        <v>1.00239653</v>
      </c>
      <c r="M605" s="110">
        <f t="shared" si="384"/>
        <v>1.00729958</v>
      </c>
      <c r="N605" s="110">
        <f t="shared" si="379"/>
        <v>1.4524280757138435</v>
      </c>
      <c r="O605" s="103">
        <f t="shared" si="383"/>
        <v>1.4559088600000001</v>
      </c>
      <c r="P605" s="103">
        <f t="shared" si="389"/>
        <v>870.14716210999995</v>
      </c>
      <c r="Q605" s="11">
        <f t="shared" si="404"/>
        <v>0</v>
      </c>
      <c r="R605" s="30">
        <f t="shared" si="398"/>
        <v>0</v>
      </c>
      <c r="S605" s="103">
        <f t="shared" si="390"/>
        <v>0</v>
      </c>
      <c r="T605" s="113">
        <f t="shared" si="399"/>
        <v>8.5000000000000006E-2</v>
      </c>
      <c r="U605" s="111">
        <f t="shared" si="380"/>
        <v>8</v>
      </c>
      <c r="V605" s="111">
        <v>252</v>
      </c>
      <c r="W605" s="110">
        <f t="shared" si="391"/>
        <v>1.0025931969999999</v>
      </c>
      <c r="X605" s="103">
        <f t="shared" si="392"/>
        <v>2.25646301</v>
      </c>
      <c r="Y605" s="103">
        <f t="shared" si="393"/>
        <v>0</v>
      </c>
      <c r="Z605" s="114" t="str">
        <f t="shared" si="402"/>
        <v>A+J=</v>
      </c>
      <c r="AA605" s="108">
        <f t="shared" si="403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394"/>
        <v>44628</v>
      </c>
      <c r="B606" s="103">
        <f t="shared" si="386"/>
        <v>872.94725689999996</v>
      </c>
      <c r="C606" s="103">
        <f t="shared" si="400"/>
        <v>597.66595700000005</v>
      </c>
      <c r="D606" s="104">
        <f t="shared" si="395"/>
        <v>6120.04</v>
      </c>
      <c r="E606" s="105">
        <f t="shared" si="381"/>
        <v>6153.09</v>
      </c>
      <c r="F606" s="106">
        <f t="shared" si="382"/>
        <v>44582</v>
      </c>
      <c r="G606" s="107">
        <f t="shared" si="387"/>
        <v>5.4002915013626751E-3</v>
      </c>
      <c r="H606" s="108">
        <f t="shared" si="401"/>
        <v>44641</v>
      </c>
      <c r="I606" s="108">
        <f t="shared" si="388"/>
        <v>44641</v>
      </c>
      <c r="J606" s="109">
        <f t="shared" si="396"/>
        <v>18</v>
      </c>
      <c r="K606" s="109">
        <f t="shared" si="385"/>
        <v>9</v>
      </c>
      <c r="L606" s="8">
        <f t="shared" si="397"/>
        <v>1.00269651</v>
      </c>
      <c r="M606" s="110">
        <f t="shared" si="384"/>
        <v>1.00729958</v>
      </c>
      <c r="N606" s="110">
        <f t="shared" si="379"/>
        <v>1.4524280757138435</v>
      </c>
      <c r="O606" s="103">
        <f t="shared" si="383"/>
        <v>1.45634456</v>
      </c>
      <c r="P606" s="103">
        <f t="shared" si="389"/>
        <v>870.40756517</v>
      </c>
      <c r="Q606" s="11">
        <f t="shared" si="404"/>
        <v>0</v>
      </c>
      <c r="R606" s="30">
        <f t="shared" si="398"/>
        <v>0</v>
      </c>
      <c r="S606" s="103">
        <f t="shared" si="390"/>
        <v>0</v>
      </c>
      <c r="T606" s="113">
        <f t="shared" si="399"/>
        <v>8.5000000000000006E-2</v>
      </c>
      <c r="U606" s="111">
        <f t="shared" si="380"/>
        <v>9</v>
      </c>
      <c r="V606" s="111">
        <v>252</v>
      </c>
      <c r="W606" s="110">
        <f t="shared" si="391"/>
        <v>1.0029178190000001</v>
      </c>
      <c r="X606" s="103">
        <f t="shared" si="392"/>
        <v>2.5396917299999999</v>
      </c>
      <c r="Y606" s="103">
        <f t="shared" si="393"/>
        <v>0</v>
      </c>
      <c r="Z606" s="114" t="str">
        <f t="shared" si="402"/>
        <v>A+J=</v>
      </c>
      <c r="AA606" s="108">
        <f t="shared" si="403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394"/>
        <v>44629</v>
      </c>
      <c r="B607" s="103">
        <f t="shared" si="386"/>
        <v>873.49121599</v>
      </c>
      <c r="C607" s="103">
        <f t="shared" si="400"/>
        <v>597.66595700000005</v>
      </c>
      <c r="D607" s="104">
        <f t="shared" si="395"/>
        <v>6120.04</v>
      </c>
      <c r="E607" s="105">
        <f t="shared" si="381"/>
        <v>6153.09</v>
      </c>
      <c r="F607" s="106">
        <f t="shared" si="382"/>
        <v>44582</v>
      </c>
      <c r="G607" s="107">
        <f t="shared" si="387"/>
        <v>5.4002915013626751E-3</v>
      </c>
      <c r="H607" s="108">
        <f t="shared" si="401"/>
        <v>44641</v>
      </c>
      <c r="I607" s="108">
        <f t="shared" si="388"/>
        <v>44641</v>
      </c>
      <c r="J607" s="109">
        <f t="shared" si="396"/>
        <v>18</v>
      </c>
      <c r="K607" s="109">
        <f t="shared" si="385"/>
        <v>10</v>
      </c>
      <c r="L607" s="8">
        <f t="shared" si="397"/>
        <v>1.0029965700000001</v>
      </c>
      <c r="M607" s="110">
        <f t="shared" si="384"/>
        <v>1.00729958</v>
      </c>
      <c r="N607" s="110">
        <f t="shared" ref="N607:N670" si="405">IF(I607&gt;I606,N606*M607,N606)</f>
        <v>1.4524280757138435</v>
      </c>
      <c r="O607" s="103">
        <f t="shared" si="383"/>
        <v>1.4567803699999999</v>
      </c>
      <c r="P607" s="103">
        <f t="shared" si="389"/>
        <v>870.66803397000001</v>
      </c>
      <c r="Q607" s="11">
        <f t="shared" si="404"/>
        <v>0</v>
      </c>
      <c r="R607" s="30">
        <f t="shared" si="398"/>
        <v>0</v>
      </c>
      <c r="S607" s="103">
        <f t="shared" si="390"/>
        <v>0</v>
      </c>
      <c r="T607" s="113">
        <f t="shared" si="399"/>
        <v>8.5000000000000006E-2</v>
      </c>
      <c r="U607" s="111">
        <f t="shared" si="380"/>
        <v>10</v>
      </c>
      <c r="V607" s="111">
        <v>252</v>
      </c>
      <c r="W607" s="110">
        <f t="shared" si="391"/>
        <v>1.0032425469999999</v>
      </c>
      <c r="X607" s="103">
        <f t="shared" si="392"/>
        <v>2.82318202</v>
      </c>
      <c r="Y607" s="103">
        <f t="shared" si="393"/>
        <v>0</v>
      </c>
      <c r="Z607" s="114" t="str">
        <f t="shared" si="402"/>
        <v>A+J=</v>
      </c>
      <c r="AA607" s="108">
        <f t="shared" si="403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394"/>
        <v>44630</v>
      </c>
      <c r="B608" s="103">
        <f t="shared" si="386"/>
        <v>874.03551877999996</v>
      </c>
      <c r="C608" s="103">
        <f t="shared" si="400"/>
        <v>597.66595700000005</v>
      </c>
      <c r="D608" s="104">
        <f t="shared" si="395"/>
        <v>6120.04</v>
      </c>
      <c r="E608" s="105">
        <f t="shared" si="381"/>
        <v>6153.09</v>
      </c>
      <c r="F608" s="106">
        <f t="shared" si="382"/>
        <v>44582</v>
      </c>
      <c r="G608" s="107">
        <f t="shared" si="387"/>
        <v>5.4002915013626751E-3</v>
      </c>
      <c r="H608" s="108">
        <f t="shared" si="401"/>
        <v>44641</v>
      </c>
      <c r="I608" s="108">
        <f t="shared" si="388"/>
        <v>44641</v>
      </c>
      <c r="J608" s="109">
        <f t="shared" si="396"/>
        <v>18</v>
      </c>
      <c r="K608" s="109">
        <f t="shared" si="385"/>
        <v>11</v>
      </c>
      <c r="L608" s="8">
        <f t="shared" si="397"/>
        <v>1.00329672</v>
      </c>
      <c r="M608" s="110">
        <f t="shared" si="384"/>
        <v>1.00729958</v>
      </c>
      <c r="N608" s="110">
        <f t="shared" si="405"/>
        <v>1.4524280757138435</v>
      </c>
      <c r="O608" s="103">
        <f t="shared" si="383"/>
        <v>1.4572163199999999</v>
      </c>
      <c r="P608" s="103">
        <f t="shared" si="389"/>
        <v>870.92858644</v>
      </c>
      <c r="Q608" s="11">
        <f t="shared" si="404"/>
        <v>0</v>
      </c>
      <c r="R608" s="30">
        <f t="shared" si="398"/>
        <v>0</v>
      </c>
      <c r="S608" s="103">
        <f t="shared" si="390"/>
        <v>0</v>
      </c>
      <c r="T608" s="113">
        <f t="shared" si="399"/>
        <v>8.5000000000000006E-2</v>
      </c>
      <c r="U608" s="111">
        <f t="shared" si="380"/>
        <v>11</v>
      </c>
      <c r="V608" s="111">
        <v>252</v>
      </c>
      <c r="W608" s="110">
        <f t="shared" si="391"/>
        <v>1.0035673789999999</v>
      </c>
      <c r="X608" s="103">
        <f t="shared" si="392"/>
        <v>3.1069323400000002</v>
      </c>
      <c r="Y608" s="103">
        <f t="shared" si="393"/>
        <v>0</v>
      </c>
      <c r="Z608" s="114" t="str">
        <f t="shared" si="402"/>
        <v>A+J=</v>
      </c>
      <c r="AA608" s="108">
        <f t="shared" si="403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394"/>
        <v>44631</v>
      </c>
      <c r="B609" s="103">
        <f t="shared" si="386"/>
        <v>874.58016120000002</v>
      </c>
      <c r="C609" s="103">
        <f t="shared" si="400"/>
        <v>597.66595700000005</v>
      </c>
      <c r="D609" s="104">
        <f t="shared" si="395"/>
        <v>6120.04</v>
      </c>
      <c r="E609" s="105">
        <f t="shared" si="381"/>
        <v>6153.09</v>
      </c>
      <c r="F609" s="106">
        <f t="shared" si="382"/>
        <v>44582</v>
      </c>
      <c r="G609" s="107">
        <f t="shared" si="387"/>
        <v>5.4002915013626751E-3</v>
      </c>
      <c r="H609" s="108">
        <f t="shared" si="401"/>
        <v>44641</v>
      </c>
      <c r="I609" s="108">
        <f t="shared" si="388"/>
        <v>44641</v>
      </c>
      <c r="J609" s="109">
        <f t="shared" si="396"/>
        <v>18</v>
      </c>
      <c r="K609" s="109">
        <f t="shared" si="385"/>
        <v>12</v>
      </c>
      <c r="L609" s="8">
        <f t="shared" si="397"/>
        <v>1.0035969600000001</v>
      </c>
      <c r="M609" s="110">
        <f t="shared" si="384"/>
        <v>1.00729958</v>
      </c>
      <c r="N609" s="110">
        <f t="shared" si="405"/>
        <v>1.4524280757138435</v>
      </c>
      <c r="O609" s="103">
        <f t="shared" si="383"/>
        <v>1.4576524</v>
      </c>
      <c r="P609" s="103">
        <f t="shared" si="389"/>
        <v>871.18921661000002</v>
      </c>
      <c r="Q609" s="11">
        <f t="shared" si="404"/>
        <v>0</v>
      </c>
      <c r="R609" s="30">
        <f t="shared" si="398"/>
        <v>0</v>
      </c>
      <c r="S609" s="103">
        <f t="shared" si="390"/>
        <v>0</v>
      </c>
      <c r="T609" s="113">
        <f t="shared" si="399"/>
        <v>8.5000000000000006E-2</v>
      </c>
      <c r="U609" s="111">
        <f t="shared" si="380"/>
        <v>12</v>
      </c>
      <c r="V609" s="111">
        <v>252</v>
      </c>
      <c r="W609" s="110">
        <f t="shared" si="391"/>
        <v>1.003892317</v>
      </c>
      <c r="X609" s="103">
        <f t="shared" si="392"/>
        <v>3.3909445900000001</v>
      </c>
      <c r="Y609" s="103">
        <f t="shared" si="393"/>
        <v>0</v>
      </c>
      <c r="Z609" s="114" t="str">
        <f t="shared" si="402"/>
        <v>A+J=</v>
      </c>
      <c r="AA609" s="108">
        <f t="shared" si="403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394"/>
        <v>44632</v>
      </c>
      <c r="B610" s="103">
        <f t="shared" si="386"/>
        <v>875.12513564999995</v>
      </c>
      <c r="C610" s="103">
        <f t="shared" si="400"/>
        <v>597.66595700000005</v>
      </c>
      <c r="D610" s="104">
        <f t="shared" si="395"/>
        <v>6120.04</v>
      </c>
      <c r="E610" s="105">
        <f t="shared" si="381"/>
        <v>6153.09</v>
      </c>
      <c r="F610" s="106">
        <f t="shared" si="382"/>
        <v>44582</v>
      </c>
      <c r="G610" s="107">
        <f t="shared" si="387"/>
        <v>5.4002915013626751E-3</v>
      </c>
      <c r="H610" s="108">
        <f t="shared" si="401"/>
        <v>44641</v>
      </c>
      <c r="I610" s="108">
        <f t="shared" si="388"/>
        <v>44641</v>
      </c>
      <c r="J610" s="109">
        <f t="shared" si="396"/>
        <v>18</v>
      </c>
      <c r="K610" s="109">
        <f t="shared" si="385"/>
        <v>13</v>
      </c>
      <c r="L610" s="8">
        <f t="shared" si="397"/>
        <v>1.0038972900000001</v>
      </c>
      <c r="M610" s="110">
        <f t="shared" si="384"/>
        <v>1.00729958</v>
      </c>
      <c r="N610" s="110">
        <f t="shared" si="405"/>
        <v>1.4524280757138435</v>
      </c>
      <c r="O610" s="103">
        <f t="shared" si="383"/>
        <v>1.4580886</v>
      </c>
      <c r="P610" s="103">
        <f t="shared" si="389"/>
        <v>871.44991849999997</v>
      </c>
      <c r="Q610" s="11">
        <f t="shared" si="404"/>
        <v>0</v>
      </c>
      <c r="R610" s="30">
        <f t="shared" si="398"/>
        <v>0</v>
      </c>
      <c r="S610" s="103">
        <f t="shared" si="390"/>
        <v>0</v>
      </c>
      <c r="T610" s="113">
        <f t="shared" si="399"/>
        <v>8.5000000000000006E-2</v>
      </c>
      <c r="U610" s="111">
        <f t="shared" si="380"/>
        <v>13</v>
      </c>
      <c r="V610" s="111">
        <v>252</v>
      </c>
      <c r="W610" s="110">
        <f t="shared" si="391"/>
        <v>1.0042173590000001</v>
      </c>
      <c r="X610" s="103">
        <f t="shared" si="392"/>
        <v>3.6752171499999999</v>
      </c>
      <c r="Y610" s="103">
        <f t="shared" si="393"/>
        <v>0</v>
      </c>
      <c r="Z610" s="114" t="str">
        <f t="shared" si="402"/>
        <v>A+J=</v>
      </c>
      <c r="AA610" s="108">
        <f t="shared" si="403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394"/>
        <v>44633</v>
      </c>
      <c r="B611" s="103">
        <f t="shared" si="386"/>
        <v>875.12513564999995</v>
      </c>
      <c r="C611" s="103">
        <f t="shared" si="400"/>
        <v>597.66595700000005</v>
      </c>
      <c r="D611" s="104">
        <f t="shared" si="395"/>
        <v>6120.04</v>
      </c>
      <c r="E611" s="105">
        <f t="shared" si="381"/>
        <v>6153.09</v>
      </c>
      <c r="F611" s="106">
        <f t="shared" si="382"/>
        <v>44582</v>
      </c>
      <c r="G611" s="107">
        <f t="shared" si="387"/>
        <v>5.4002915013626751E-3</v>
      </c>
      <c r="H611" s="108">
        <f t="shared" si="401"/>
        <v>44641</v>
      </c>
      <c r="I611" s="108">
        <f t="shared" si="388"/>
        <v>44641</v>
      </c>
      <c r="J611" s="109">
        <f t="shared" si="396"/>
        <v>18</v>
      </c>
      <c r="K611" s="109">
        <f t="shared" si="385"/>
        <v>13</v>
      </c>
      <c r="L611" s="8">
        <f t="shared" si="397"/>
        <v>1.0038972900000001</v>
      </c>
      <c r="M611" s="110">
        <f t="shared" si="384"/>
        <v>1.00729958</v>
      </c>
      <c r="N611" s="110">
        <f t="shared" si="405"/>
        <v>1.4524280757138435</v>
      </c>
      <c r="O611" s="103">
        <f t="shared" si="383"/>
        <v>1.4580886</v>
      </c>
      <c r="P611" s="103">
        <f t="shared" si="389"/>
        <v>871.44991849999997</v>
      </c>
      <c r="Q611" s="11">
        <f t="shared" si="404"/>
        <v>0</v>
      </c>
      <c r="R611" s="30">
        <f t="shared" si="398"/>
        <v>0</v>
      </c>
      <c r="S611" s="103">
        <f t="shared" si="390"/>
        <v>0</v>
      </c>
      <c r="T611" s="113">
        <f t="shared" si="399"/>
        <v>8.5000000000000006E-2</v>
      </c>
      <c r="U611" s="111">
        <f t="shared" si="380"/>
        <v>13</v>
      </c>
      <c r="V611" s="111">
        <v>252</v>
      </c>
      <c r="W611" s="110">
        <f t="shared" si="391"/>
        <v>1.0042173590000001</v>
      </c>
      <c r="X611" s="103">
        <f t="shared" si="392"/>
        <v>3.6752171499999999</v>
      </c>
      <c r="Y611" s="103">
        <f t="shared" si="393"/>
        <v>0</v>
      </c>
      <c r="Z611" s="114" t="str">
        <f t="shared" si="402"/>
        <v>A+J=</v>
      </c>
      <c r="AA611" s="108">
        <f t="shared" si="403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394"/>
        <v>44634</v>
      </c>
      <c r="B612" s="103">
        <f t="shared" si="386"/>
        <v>875.12513564999995</v>
      </c>
      <c r="C612" s="103">
        <f t="shared" si="400"/>
        <v>597.66595700000005</v>
      </c>
      <c r="D612" s="104">
        <f t="shared" si="395"/>
        <v>6120.04</v>
      </c>
      <c r="E612" s="105">
        <f t="shared" si="381"/>
        <v>6153.09</v>
      </c>
      <c r="F612" s="106">
        <f t="shared" si="382"/>
        <v>44582</v>
      </c>
      <c r="G612" s="107">
        <f t="shared" si="387"/>
        <v>5.4002915013626751E-3</v>
      </c>
      <c r="H612" s="108">
        <f t="shared" si="401"/>
        <v>44641</v>
      </c>
      <c r="I612" s="108">
        <f t="shared" si="388"/>
        <v>44641</v>
      </c>
      <c r="J612" s="109">
        <f t="shared" si="396"/>
        <v>18</v>
      </c>
      <c r="K612" s="109">
        <f t="shared" si="385"/>
        <v>13</v>
      </c>
      <c r="L612" s="8">
        <f t="shared" si="397"/>
        <v>1.0038972900000001</v>
      </c>
      <c r="M612" s="110">
        <f t="shared" si="384"/>
        <v>1.00729958</v>
      </c>
      <c r="N612" s="110">
        <f t="shared" si="405"/>
        <v>1.4524280757138435</v>
      </c>
      <c r="O612" s="103">
        <f t="shared" si="383"/>
        <v>1.4580886</v>
      </c>
      <c r="P612" s="103">
        <f t="shared" si="389"/>
        <v>871.44991849999997</v>
      </c>
      <c r="Q612" s="11">
        <f t="shared" si="404"/>
        <v>0</v>
      </c>
      <c r="R612" s="30">
        <f t="shared" si="398"/>
        <v>0</v>
      </c>
      <c r="S612" s="103">
        <f t="shared" si="390"/>
        <v>0</v>
      </c>
      <c r="T612" s="113">
        <f t="shared" si="399"/>
        <v>8.5000000000000006E-2</v>
      </c>
      <c r="U612" s="111">
        <f t="shared" si="380"/>
        <v>13</v>
      </c>
      <c r="V612" s="111">
        <v>252</v>
      </c>
      <c r="W612" s="110">
        <f t="shared" si="391"/>
        <v>1.0042173590000001</v>
      </c>
      <c r="X612" s="103">
        <f t="shared" si="392"/>
        <v>3.6752171499999999</v>
      </c>
      <c r="Y612" s="103">
        <f t="shared" si="393"/>
        <v>0</v>
      </c>
      <c r="Z612" s="114" t="str">
        <f t="shared" si="402"/>
        <v>A+J=</v>
      </c>
      <c r="AA612" s="108">
        <f t="shared" si="403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394"/>
        <v>44635</v>
      </c>
      <c r="B613" s="103">
        <f t="shared" si="386"/>
        <v>875.67045690999998</v>
      </c>
      <c r="C613" s="103">
        <f t="shared" si="400"/>
        <v>597.66595700000005</v>
      </c>
      <c r="D613" s="104">
        <f t="shared" si="395"/>
        <v>6120.04</v>
      </c>
      <c r="E613" s="105">
        <f t="shared" si="381"/>
        <v>6153.09</v>
      </c>
      <c r="F613" s="106">
        <f t="shared" si="382"/>
        <v>44582</v>
      </c>
      <c r="G613" s="107">
        <f t="shared" si="387"/>
        <v>5.4002915013626751E-3</v>
      </c>
      <c r="H613" s="108">
        <f t="shared" si="401"/>
        <v>44641</v>
      </c>
      <c r="I613" s="108">
        <f t="shared" si="388"/>
        <v>44641</v>
      </c>
      <c r="J613" s="109">
        <f t="shared" si="396"/>
        <v>18</v>
      </c>
      <c r="K613" s="109">
        <f t="shared" si="385"/>
        <v>14</v>
      </c>
      <c r="L613" s="8">
        <f t="shared" si="397"/>
        <v>1.0041977099999999</v>
      </c>
      <c r="M613" s="110">
        <f t="shared" si="384"/>
        <v>1.00729958</v>
      </c>
      <c r="N613" s="110">
        <f t="shared" si="405"/>
        <v>1.4524280757138435</v>
      </c>
      <c r="O613" s="103">
        <f t="shared" si="383"/>
        <v>1.45852494</v>
      </c>
      <c r="P613" s="103">
        <f t="shared" si="389"/>
        <v>871.71070407000002</v>
      </c>
      <c r="Q613" s="11">
        <f t="shared" si="404"/>
        <v>0</v>
      </c>
      <c r="R613" s="30">
        <f t="shared" si="398"/>
        <v>0</v>
      </c>
      <c r="S613" s="103">
        <f t="shared" si="390"/>
        <v>0</v>
      </c>
      <c r="T613" s="113">
        <f t="shared" si="399"/>
        <v>8.5000000000000006E-2</v>
      </c>
      <c r="U613" s="111">
        <f t="shared" ref="U613:U676" si="406">IF(Q612&gt;0,1,IF(K613=K612,U612,U612+1))</f>
        <v>14</v>
      </c>
      <c r="V613" s="111">
        <v>252</v>
      </c>
      <c r="W613" s="110">
        <f t="shared" si="391"/>
        <v>1.0045425079999999</v>
      </c>
      <c r="X613" s="103">
        <f t="shared" si="392"/>
        <v>3.9597528400000002</v>
      </c>
      <c r="Y613" s="103">
        <f t="shared" si="393"/>
        <v>0</v>
      </c>
      <c r="Z613" s="114" t="str">
        <f t="shared" si="402"/>
        <v>A+J=</v>
      </c>
      <c r="AA613" s="108">
        <f t="shared" si="403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394"/>
        <v>44636</v>
      </c>
      <c r="B614" s="103">
        <f t="shared" si="386"/>
        <v>876.21611651000001</v>
      </c>
      <c r="C614" s="103">
        <f t="shared" si="400"/>
        <v>597.66595700000005</v>
      </c>
      <c r="D614" s="104">
        <f t="shared" si="395"/>
        <v>6120.04</v>
      </c>
      <c r="E614" s="105">
        <f t="shared" si="381"/>
        <v>6153.09</v>
      </c>
      <c r="F614" s="106">
        <f t="shared" si="382"/>
        <v>44582</v>
      </c>
      <c r="G614" s="107">
        <f t="shared" si="387"/>
        <v>5.4002915013626751E-3</v>
      </c>
      <c r="H614" s="108">
        <f t="shared" si="401"/>
        <v>44641</v>
      </c>
      <c r="I614" s="108">
        <f t="shared" si="388"/>
        <v>44641</v>
      </c>
      <c r="J614" s="109">
        <f t="shared" si="396"/>
        <v>18</v>
      </c>
      <c r="K614" s="109">
        <f t="shared" si="385"/>
        <v>15</v>
      </c>
      <c r="L614" s="8">
        <f t="shared" si="397"/>
        <v>1.0044982200000001</v>
      </c>
      <c r="M614" s="110">
        <f t="shared" si="384"/>
        <v>1.00729958</v>
      </c>
      <c r="N614" s="110">
        <f t="shared" si="405"/>
        <v>1.4524280757138435</v>
      </c>
      <c r="O614" s="103">
        <f t="shared" si="383"/>
        <v>1.4589614099999999</v>
      </c>
      <c r="P614" s="103">
        <f t="shared" si="389"/>
        <v>871.97156732999997</v>
      </c>
      <c r="Q614" s="11">
        <f t="shared" si="404"/>
        <v>0</v>
      </c>
      <c r="R614" s="30">
        <f t="shared" si="398"/>
        <v>0</v>
      </c>
      <c r="S614" s="103">
        <f t="shared" si="390"/>
        <v>0</v>
      </c>
      <c r="T614" s="113">
        <f t="shared" si="399"/>
        <v>8.5000000000000006E-2</v>
      </c>
      <c r="U614" s="111">
        <f t="shared" si="406"/>
        <v>15</v>
      </c>
      <c r="V614" s="111">
        <v>252</v>
      </c>
      <c r="W614" s="110">
        <f t="shared" si="391"/>
        <v>1.0048677610000001</v>
      </c>
      <c r="X614" s="103">
        <f t="shared" si="392"/>
        <v>4.2445491799999999</v>
      </c>
      <c r="Y614" s="103">
        <f t="shared" si="393"/>
        <v>0</v>
      </c>
      <c r="Z614" s="114" t="str">
        <f t="shared" si="402"/>
        <v>A+J=</v>
      </c>
      <c r="AA614" s="108">
        <f t="shared" si="403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394"/>
        <v>44637</v>
      </c>
      <c r="B615" s="103">
        <f t="shared" si="386"/>
        <v>876.76211550000005</v>
      </c>
      <c r="C615" s="103">
        <f t="shared" si="400"/>
        <v>597.66595700000005</v>
      </c>
      <c r="D615" s="104">
        <f t="shared" si="395"/>
        <v>6120.04</v>
      </c>
      <c r="E615" s="105">
        <f t="shared" si="381"/>
        <v>6153.09</v>
      </c>
      <c r="F615" s="106">
        <f t="shared" si="382"/>
        <v>44582</v>
      </c>
      <c r="G615" s="107">
        <f t="shared" si="387"/>
        <v>5.4002915013626751E-3</v>
      </c>
      <c r="H615" s="108">
        <f t="shared" si="401"/>
        <v>44641</v>
      </c>
      <c r="I615" s="108">
        <f t="shared" si="388"/>
        <v>44641</v>
      </c>
      <c r="J615" s="109">
        <f t="shared" si="396"/>
        <v>18</v>
      </c>
      <c r="K615" s="109">
        <f t="shared" si="385"/>
        <v>16</v>
      </c>
      <c r="L615" s="8">
        <f t="shared" si="397"/>
        <v>1.00479882</v>
      </c>
      <c r="M615" s="110">
        <f t="shared" si="384"/>
        <v>1.00729958</v>
      </c>
      <c r="N615" s="110">
        <f t="shared" si="405"/>
        <v>1.4524280757138435</v>
      </c>
      <c r="O615" s="103">
        <f t="shared" si="383"/>
        <v>1.4593980099999999</v>
      </c>
      <c r="P615" s="103">
        <f t="shared" si="389"/>
        <v>872.23250829000006</v>
      </c>
      <c r="Q615" s="11">
        <f t="shared" si="404"/>
        <v>0</v>
      </c>
      <c r="R615" s="30">
        <f t="shared" si="398"/>
        <v>0</v>
      </c>
      <c r="S615" s="103">
        <f t="shared" si="390"/>
        <v>0</v>
      </c>
      <c r="T615" s="113">
        <f t="shared" si="399"/>
        <v>8.5000000000000006E-2</v>
      </c>
      <c r="U615" s="111">
        <f t="shared" si="406"/>
        <v>16</v>
      </c>
      <c r="V615" s="111">
        <v>252</v>
      </c>
      <c r="W615" s="110">
        <f t="shared" si="391"/>
        <v>1.0051931190000001</v>
      </c>
      <c r="X615" s="103">
        <f t="shared" si="392"/>
        <v>4.52960721</v>
      </c>
      <c r="Y615" s="103">
        <f t="shared" si="393"/>
        <v>0</v>
      </c>
      <c r="Z615" s="114" t="str">
        <f t="shared" si="402"/>
        <v>A+J=</v>
      </c>
      <c r="AA615" s="108">
        <f t="shared" si="403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394"/>
        <v>44638</v>
      </c>
      <c r="B616" s="103">
        <f t="shared" si="386"/>
        <v>877.30845488</v>
      </c>
      <c r="C616" s="103">
        <f t="shared" si="400"/>
        <v>597.66595700000005</v>
      </c>
      <c r="D616" s="104">
        <f t="shared" si="395"/>
        <v>6120.04</v>
      </c>
      <c r="E616" s="105">
        <f t="shared" ref="E616:E679" si="407">IF($K616=1,VLOOKUP($A615,$AO$10:$AS$165,4),E615)</f>
        <v>6153.09</v>
      </c>
      <c r="F616" s="106">
        <f t="shared" ref="F616:F679" si="408">IF($K616=1,VLOOKUP($A615,$AO$10:$AS$165,5),F615)</f>
        <v>44582</v>
      </c>
      <c r="G616" s="107">
        <f t="shared" si="387"/>
        <v>5.4002915013626751E-3</v>
      </c>
      <c r="H616" s="108">
        <f t="shared" si="401"/>
        <v>44641</v>
      </c>
      <c r="I616" s="108">
        <f t="shared" si="388"/>
        <v>44641</v>
      </c>
      <c r="J616" s="109">
        <f t="shared" si="396"/>
        <v>18</v>
      </c>
      <c r="K616" s="109">
        <f t="shared" si="385"/>
        <v>17</v>
      </c>
      <c r="L616" s="8">
        <f t="shared" si="397"/>
        <v>1.00509951</v>
      </c>
      <c r="M616" s="110">
        <f t="shared" si="384"/>
        <v>1.00729958</v>
      </c>
      <c r="N616" s="110">
        <f t="shared" si="405"/>
        <v>1.4524280757138435</v>
      </c>
      <c r="O616" s="103">
        <f t="shared" si="383"/>
        <v>1.45983474</v>
      </c>
      <c r="P616" s="103">
        <f t="shared" si="389"/>
        <v>872.49352694000004</v>
      </c>
      <c r="Q616" s="11">
        <f t="shared" si="404"/>
        <v>0</v>
      </c>
      <c r="R616" s="30">
        <f t="shared" si="398"/>
        <v>0</v>
      </c>
      <c r="S616" s="103">
        <f t="shared" si="390"/>
        <v>0</v>
      </c>
      <c r="T616" s="113">
        <f t="shared" si="399"/>
        <v>8.5000000000000006E-2</v>
      </c>
      <c r="U616" s="111">
        <f t="shared" si="406"/>
        <v>17</v>
      </c>
      <c r="V616" s="111">
        <v>252</v>
      </c>
      <c r="W616" s="110">
        <f t="shared" si="391"/>
        <v>1.005518583</v>
      </c>
      <c r="X616" s="103">
        <f t="shared" si="392"/>
        <v>4.8149279399999996</v>
      </c>
      <c r="Y616" s="103">
        <f t="shared" si="393"/>
        <v>0</v>
      </c>
      <c r="Z616" s="114" t="str">
        <f t="shared" si="402"/>
        <v>A+J=</v>
      </c>
      <c r="AA616" s="108">
        <f t="shared" si="403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394"/>
        <v>44639</v>
      </c>
      <c r="B617" s="103">
        <f t="shared" si="386"/>
        <v>877.85513483</v>
      </c>
      <c r="C617" s="103">
        <f t="shared" si="400"/>
        <v>597.66595700000005</v>
      </c>
      <c r="D617" s="104">
        <f t="shared" si="395"/>
        <v>6120.04</v>
      </c>
      <c r="E617" s="105">
        <f t="shared" si="407"/>
        <v>6153.09</v>
      </c>
      <c r="F617" s="106">
        <f t="shared" si="408"/>
        <v>44582</v>
      </c>
      <c r="G617" s="107">
        <f t="shared" si="387"/>
        <v>5.4002915013626751E-3</v>
      </c>
      <c r="H617" s="108">
        <f t="shared" si="401"/>
        <v>44641</v>
      </c>
      <c r="I617" s="108">
        <f t="shared" si="388"/>
        <v>44641</v>
      </c>
      <c r="J617" s="109">
        <f t="shared" si="396"/>
        <v>18</v>
      </c>
      <c r="K617" s="109">
        <f t="shared" si="385"/>
        <v>18</v>
      </c>
      <c r="L617" s="8">
        <f t="shared" si="397"/>
        <v>1.0054002900000001</v>
      </c>
      <c r="M617" s="110">
        <f t="shared" si="384"/>
        <v>1.00729958</v>
      </c>
      <c r="N617" s="110">
        <f t="shared" si="405"/>
        <v>1.4524280757138435</v>
      </c>
      <c r="O617" s="103">
        <f t="shared" ref="O617:O680" si="409">TRUNC(TRUNC((L617*N617),15),8)</f>
        <v>1.4602716</v>
      </c>
      <c r="P617" s="103">
        <f t="shared" si="389"/>
        <v>872.75462329000004</v>
      </c>
      <c r="Q617" s="11">
        <f t="shared" si="404"/>
        <v>0</v>
      </c>
      <c r="R617" s="30">
        <f t="shared" si="398"/>
        <v>0</v>
      </c>
      <c r="S617" s="103">
        <f t="shared" si="390"/>
        <v>0</v>
      </c>
      <c r="T617" s="113">
        <f t="shared" si="399"/>
        <v>8.5000000000000006E-2</v>
      </c>
      <c r="U617" s="111">
        <f t="shared" si="406"/>
        <v>18</v>
      </c>
      <c r="V617" s="111">
        <v>252</v>
      </c>
      <c r="W617" s="110">
        <f t="shared" si="391"/>
        <v>1.005844153</v>
      </c>
      <c r="X617" s="103">
        <f t="shared" si="392"/>
        <v>5.1005115400000003</v>
      </c>
      <c r="Y617" s="103">
        <f t="shared" si="393"/>
        <v>0</v>
      </c>
      <c r="Z617" s="114" t="str">
        <f t="shared" si="402"/>
        <v>A+J=</v>
      </c>
      <c r="AA617" s="108">
        <f t="shared" si="403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394"/>
        <v>44640</v>
      </c>
      <c r="B618" s="103">
        <f t="shared" si="386"/>
        <v>877.85513483</v>
      </c>
      <c r="C618" s="103">
        <f t="shared" si="400"/>
        <v>597.66595700000005</v>
      </c>
      <c r="D618" s="104">
        <f t="shared" si="395"/>
        <v>6120.04</v>
      </c>
      <c r="E618" s="105">
        <f t="shared" si="407"/>
        <v>6153.09</v>
      </c>
      <c r="F618" s="106">
        <f t="shared" si="408"/>
        <v>44582</v>
      </c>
      <c r="G618" s="107">
        <f t="shared" si="387"/>
        <v>5.4002915013626751E-3</v>
      </c>
      <c r="H618" s="108">
        <f t="shared" si="401"/>
        <v>44671</v>
      </c>
      <c r="I618" s="108">
        <f t="shared" si="388"/>
        <v>44641</v>
      </c>
      <c r="J618" s="109">
        <f t="shared" si="396"/>
        <v>18</v>
      </c>
      <c r="K618" s="109">
        <f t="shared" si="385"/>
        <v>18</v>
      </c>
      <c r="L618" s="8">
        <f t="shared" si="397"/>
        <v>1.0054002900000001</v>
      </c>
      <c r="M618" s="110">
        <f t="shared" ref="M618:M681" si="410">IF(I618&gt;I617,L617,M617)</f>
        <v>1.00729958</v>
      </c>
      <c r="N618" s="110">
        <f t="shared" si="405"/>
        <v>1.4524280757138435</v>
      </c>
      <c r="O618" s="103">
        <f t="shared" si="409"/>
        <v>1.4602716</v>
      </c>
      <c r="P618" s="103">
        <f t="shared" si="389"/>
        <v>872.75462329000004</v>
      </c>
      <c r="Q618" s="11">
        <f t="shared" si="404"/>
        <v>0</v>
      </c>
      <c r="R618" s="30">
        <f t="shared" si="398"/>
        <v>0</v>
      </c>
      <c r="S618" s="103">
        <f t="shared" si="390"/>
        <v>0</v>
      </c>
      <c r="T618" s="113">
        <f t="shared" si="399"/>
        <v>8.5000000000000006E-2</v>
      </c>
      <c r="U618" s="111">
        <f t="shared" si="406"/>
        <v>18</v>
      </c>
      <c r="V618" s="111">
        <v>252</v>
      </c>
      <c r="W618" s="110">
        <f t="shared" si="391"/>
        <v>1.005844153</v>
      </c>
      <c r="X618" s="103">
        <f t="shared" si="392"/>
        <v>5.1005115400000003</v>
      </c>
      <c r="Y618" s="103">
        <f t="shared" si="393"/>
        <v>0</v>
      </c>
      <c r="Z618" s="114" t="str">
        <f t="shared" si="402"/>
        <v>A+J=</v>
      </c>
      <c r="AA618" s="108">
        <f t="shared" si="403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394"/>
        <v>44641</v>
      </c>
      <c r="B619" s="103">
        <f t="shared" si="386"/>
        <v>877.85513483</v>
      </c>
      <c r="C619" s="103">
        <f t="shared" si="400"/>
        <v>597.66595700000005</v>
      </c>
      <c r="D619" s="104">
        <f t="shared" si="395"/>
        <v>6120.04</v>
      </c>
      <c r="E619" s="105">
        <f t="shared" si="407"/>
        <v>6153.09</v>
      </c>
      <c r="F619" s="106">
        <f t="shared" si="408"/>
        <v>44582</v>
      </c>
      <c r="G619" s="107">
        <f t="shared" si="387"/>
        <v>5.4002915013626751E-3</v>
      </c>
      <c r="H619" s="108">
        <f t="shared" si="401"/>
        <v>44671</v>
      </c>
      <c r="I619" s="108">
        <f t="shared" si="388"/>
        <v>44641</v>
      </c>
      <c r="J619" s="109">
        <f t="shared" si="396"/>
        <v>18</v>
      </c>
      <c r="K619" s="109">
        <f t="shared" si="385"/>
        <v>18</v>
      </c>
      <c r="L619" s="8">
        <f t="shared" si="397"/>
        <v>1.0054002900000001</v>
      </c>
      <c r="M619" s="110">
        <f t="shared" si="410"/>
        <v>1.00729958</v>
      </c>
      <c r="N619" s="110">
        <f t="shared" si="405"/>
        <v>1.4524280757138435</v>
      </c>
      <c r="O619" s="103">
        <f t="shared" si="409"/>
        <v>1.4602716</v>
      </c>
      <c r="P619" s="103">
        <f t="shared" si="389"/>
        <v>872.75462329000004</v>
      </c>
      <c r="Q619" s="11">
        <f t="shared" si="404"/>
        <v>20</v>
      </c>
      <c r="R619" s="30">
        <f t="shared" si="398"/>
        <v>2.3572065356065264E-2</v>
      </c>
      <c r="S619" s="103">
        <f t="shared" si="390"/>
        <v>20.572629020000001</v>
      </c>
      <c r="T619" s="113">
        <f t="shared" si="399"/>
        <v>8.5000000000000006E-2</v>
      </c>
      <c r="U619" s="111">
        <f t="shared" si="406"/>
        <v>18</v>
      </c>
      <c r="V619" s="111">
        <v>252</v>
      </c>
      <c r="W619" s="110">
        <f t="shared" si="391"/>
        <v>1.005844153</v>
      </c>
      <c r="X619" s="103">
        <f t="shared" si="392"/>
        <v>5.1005115400000003</v>
      </c>
      <c r="Y619" s="103">
        <f t="shared" si="393"/>
        <v>25.67314056</v>
      </c>
      <c r="Z619" s="114" t="str">
        <f t="shared" si="402"/>
        <v>A+J=</v>
      </c>
      <c r="AA619" s="108">
        <f t="shared" si="403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394"/>
        <v>44642</v>
      </c>
      <c r="B620" s="103">
        <f t="shared" si="386"/>
        <v>852.86597422</v>
      </c>
      <c r="C620" s="103">
        <f t="shared" si="400"/>
        <v>583.57773600999997</v>
      </c>
      <c r="D620" s="104">
        <f t="shared" si="395"/>
        <v>6153.09</v>
      </c>
      <c r="E620" s="105">
        <f t="shared" si="407"/>
        <v>6215.24</v>
      </c>
      <c r="F620" s="106">
        <f t="shared" si="408"/>
        <v>44613</v>
      </c>
      <c r="G620" s="107">
        <f t="shared" si="387"/>
        <v>1.0100616113204897E-2</v>
      </c>
      <c r="H620" s="108">
        <f t="shared" si="401"/>
        <v>44671</v>
      </c>
      <c r="I620" s="108">
        <f t="shared" si="388"/>
        <v>44671</v>
      </c>
      <c r="J620" s="109">
        <f t="shared" si="396"/>
        <v>21</v>
      </c>
      <c r="K620" s="109">
        <f t="shared" ref="K620:K683" si="411">(J620-(NETWORKDAYS(A620,I620,AD$171:AD$502)-1))</f>
        <v>1</v>
      </c>
      <c r="L620" s="8">
        <f t="shared" si="397"/>
        <v>1.0004786800000001</v>
      </c>
      <c r="M620" s="110">
        <f t="shared" si="410"/>
        <v>1.0054002900000001</v>
      </c>
      <c r="N620" s="110">
        <f t="shared" si="405"/>
        <v>1.4602716085268403</v>
      </c>
      <c r="O620" s="103">
        <f t="shared" si="409"/>
        <v>1.4609706099999999</v>
      </c>
      <c r="P620" s="103">
        <f t="shared" si="389"/>
        <v>852.58992095999997</v>
      </c>
      <c r="Q620" s="11">
        <f t="shared" si="404"/>
        <v>0</v>
      </c>
      <c r="R620" s="30">
        <f t="shared" si="398"/>
        <v>0</v>
      </c>
      <c r="S620" s="103">
        <f t="shared" si="390"/>
        <v>0</v>
      </c>
      <c r="T620" s="113">
        <f t="shared" si="399"/>
        <v>8.5000000000000006E-2</v>
      </c>
      <c r="U620" s="111">
        <f t="shared" si="406"/>
        <v>1</v>
      </c>
      <c r="V620" s="111">
        <v>252</v>
      </c>
      <c r="W620" s="110">
        <f t="shared" si="391"/>
        <v>1.0003237819999999</v>
      </c>
      <c r="X620" s="103">
        <f t="shared" si="392"/>
        <v>0.27605326000000002</v>
      </c>
      <c r="Y620" s="103">
        <f t="shared" si="393"/>
        <v>0</v>
      </c>
      <c r="Z620" s="114" t="str">
        <f t="shared" si="402"/>
        <v>A+J=</v>
      </c>
      <c r="AA620" s="108">
        <f t="shared" si="403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394"/>
        <v>44643</v>
      </c>
      <c r="B621" s="103">
        <f t="shared" si="386"/>
        <v>853.55050144999996</v>
      </c>
      <c r="C621" s="103">
        <f t="shared" si="400"/>
        <v>583.57773600999997</v>
      </c>
      <c r="D621" s="104">
        <f t="shared" si="395"/>
        <v>6153.09</v>
      </c>
      <c r="E621" s="105">
        <f t="shared" si="407"/>
        <v>6215.24</v>
      </c>
      <c r="F621" s="106">
        <f t="shared" si="408"/>
        <v>44613</v>
      </c>
      <c r="G621" s="107">
        <f t="shared" si="387"/>
        <v>1.0100616113204897E-2</v>
      </c>
      <c r="H621" s="108">
        <f t="shared" si="401"/>
        <v>44671</v>
      </c>
      <c r="I621" s="108">
        <f t="shared" si="388"/>
        <v>44671</v>
      </c>
      <c r="J621" s="109">
        <f t="shared" si="396"/>
        <v>21</v>
      </c>
      <c r="K621" s="109">
        <f t="shared" si="411"/>
        <v>2</v>
      </c>
      <c r="L621" s="8">
        <f t="shared" si="397"/>
        <v>1.0009575900000001</v>
      </c>
      <c r="M621" s="110">
        <f t="shared" si="410"/>
        <v>1.0054002900000001</v>
      </c>
      <c r="N621" s="110">
        <f t="shared" si="405"/>
        <v>1.4602716085268403</v>
      </c>
      <c r="O621" s="103">
        <f t="shared" si="409"/>
        <v>1.4616699500000001</v>
      </c>
      <c r="P621" s="103">
        <f t="shared" si="389"/>
        <v>852.99804021</v>
      </c>
      <c r="Q621" s="11">
        <f t="shared" si="404"/>
        <v>0</v>
      </c>
      <c r="R621" s="30">
        <f t="shared" si="398"/>
        <v>0</v>
      </c>
      <c r="S621" s="103">
        <f t="shared" si="390"/>
        <v>0</v>
      </c>
      <c r="T621" s="113">
        <f t="shared" si="399"/>
        <v>8.5000000000000006E-2</v>
      </c>
      <c r="U621" s="111">
        <f t="shared" si="406"/>
        <v>2</v>
      </c>
      <c r="V621" s="111">
        <v>252</v>
      </c>
      <c r="W621" s="110">
        <f t="shared" si="391"/>
        <v>1.00064767</v>
      </c>
      <c r="X621" s="103">
        <f t="shared" si="392"/>
        <v>0.55246123999999996</v>
      </c>
      <c r="Y621" s="103">
        <f t="shared" si="393"/>
        <v>0</v>
      </c>
      <c r="Z621" s="114" t="str">
        <f t="shared" si="402"/>
        <v>A+J=</v>
      </c>
      <c r="AA621" s="108">
        <f t="shared" si="403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394"/>
        <v>44644</v>
      </c>
      <c r="B622" s="103">
        <f t="shared" si="386"/>
        <v>854.23557456000003</v>
      </c>
      <c r="C622" s="103">
        <f t="shared" si="400"/>
        <v>583.57773600999997</v>
      </c>
      <c r="D622" s="104">
        <f t="shared" si="395"/>
        <v>6153.09</v>
      </c>
      <c r="E622" s="105">
        <f t="shared" si="407"/>
        <v>6215.24</v>
      </c>
      <c r="F622" s="106">
        <f t="shared" si="408"/>
        <v>44613</v>
      </c>
      <c r="G622" s="107">
        <f t="shared" si="387"/>
        <v>1.0100616113204897E-2</v>
      </c>
      <c r="H622" s="108">
        <f t="shared" si="401"/>
        <v>44671</v>
      </c>
      <c r="I622" s="108">
        <f t="shared" si="388"/>
        <v>44671</v>
      </c>
      <c r="J622" s="109">
        <f t="shared" si="396"/>
        <v>21</v>
      </c>
      <c r="K622" s="109">
        <f t="shared" si="411"/>
        <v>3</v>
      </c>
      <c r="L622" s="8">
        <f t="shared" si="397"/>
        <v>1.00143673</v>
      </c>
      <c r="M622" s="110">
        <f t="shared" si="410"/>
        <v>1.0054002900000001</v>
      </c>
      <c r="N622" s="110">
        <f t="shared" si="405"/>
        <v>1.4602716085268403</v>
      </c>
      <c r="O622" s="103">
        <f t="shared" si="409"/>
        <v>1.46236962</v>
      </c>
      <c r="P622" s="103">
        <f t="shared" si="389"/>
        <v>853.40635204</v>
      </c>
      <c r="Q622" s="11">
        <f t="shared" si="404"/>
        <v>0</v>
      </c>
      <c r="R622" s="30">
        <f t="shared" si="398"/>
        <v>0</v>
      </c>
      <c r="S622" s="103">
        <f t="shared" si="390"/>
        <v>0</v>
      </c>
      <c r="T622" s="113">
        <f t="shared" si="399"/>
        <v>8.5000000000000006E-2</v>
      </c>
      <c r="U622" s="111">
        <f t="shared" si="406"/>
        <v>3</v>
      </c>
      <c r="V622" s="111">
        <v>252</v>
      </c>
      <c r="W622" s="110">
        <f t="shared" si="391"/>
        <v>1.000971662</v>
      </c>
      <c r="X622" s="103">
        <f t="shared" si="392"/>
        <v>0.82922251999999996</v>
      </c>
      <c r="Y622" s="103">
        <f t="shared" si="393"/>
        <v>0</v>
      </c>
      <c r="Z622" s="114" t="str">
        <f t="shared" si="402"/>
        <v>A+J=</v>
      </c>
      <c r="AA622" s="108">
        <f t="shared" si="403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394"/>
        <v>44645</v>
      </c>
      <c r="B623" s="103">
        <f t="shared" si="386"/>
        <v>854.92120059000001</v>
      </c>
      <c r="C623" s="103">
        <f t="shared" si="400"/>
        <v>583.57773600999997</v>
      </c>
      <c r="D623" s="104">
        <f t="shared" si="395"/>
        <v>6153.09</v>
      </c>
      <c r="E623" s="105">
        <f t="shared" si="407"/>
        <v>6215.24</v>
      </c>
      <c r="F623" s="106">
        <f t="shared" si="408"/>
        <v>44613</v>
      </c>
      <c r="G623" s="107">
        <f t="shared" si="387"/>
        <v>1.0100616113204897E-2</v>
      </c>
      <c r="H623" s="108">
        <f t="shared" si="401"/>
        <v>44671</v>
      </c>
      <c r="I623" s="108">
        <f t="shared" si="388"/>
        <v>44671</v>
      </c>
      <c r="J623" s="109">
        <f t="shared" si="396"/>
        <v>21</v>
      </c>
      <c r="K623" s="109">
        <f t="shared" si="411"/>
        <v>4</v>
      </c>
      <c r="L623" s="8">
        <f t="shared" si="397"/>
        <v>1.0019161000000001</v>
      </c>
      <c r="M623" s="110">
        <f t="shared" si="410"/>
        <v>1.0054002900000001</v>
      </c>
      <c r="N623" s="110">
        <f t="shared" si="405"/>
        <v>1.4602716085268403</v>
      </c>
      <c r="O623" s="103">
        <f t="shared" si="409"/>
        <v>1.4630696299999999</v>
      </c>
      <c r="P623" s="103">
        <f t="shared" si="389"/>
        <v>853.81486229999996</v>
      </c>
      <c r="Q623" s="11">
        <f t="shared" si="404"/>
        <v>0</v>
      </c>
      <c r="R623" s="30">
        <f t="shared" si="398"/>
        <v>0</v>
      </c>
      <c r="S623" s="103">
        <f t="shared" si="390"/>
        <v>0</v>
      </c>
      <c r="T623" s="113">
        <f t="shared" si="399"/>
        <v>8.5000000000000006E-2</v>
      </c>
      <c r="U623" s="111">
        <f t="shared" si="406"/>
        <v>4</v>
      </c>
      <c r="V623" s="111">
        <v>252</v>
      </c>
      <c r="W623" s="110">
        <f t="shared" si="391"/>
        <v>1.001295759</v>
      </c>
      <c r="X623" s="103">
        <f t="shared" si="392"/>
        <v>1.1063382900000001</v>
      </c>
      <c r="Y623" s="103">
        <f t="shared" si="393"/>
        <v>0</v>
      </c>
      <c r="Z623" s="114" t="str">
        <f t="shared" si="402"/>
        <v>A+J=</v>
      </c>
      <c r="AA623" s="108">
        <f t="shared" si="403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394"/>
        <v>44646</v>
      </c>
      <c r="B624" s="103">
        <f t="shared" si="386"/>
        <v>855.60737983000001</v>
      </c>
      <c r="C624" s="103">
        <f t="shared" si="400"/>
        <v>583.57773600999997</v>
      </c>
      <c r="D624" s="104">
        <f t="shared" si="395"/>
        <v>6153.09</v>
      </c>
      <c r="E624" s="105">
        <f t="shared" si="407"/>
        <v>6215.24</v>
      </c>
      <c r="F624" s="106">
        <f t="shared" si="408"/>
        <v>44613</v>
      </c>
      <c r="G624" s="107">
        <f t="shared" si="387"/>
        <v>1.0100616113204897E-2</v>
      </c>
      <c r="H624" s="108">
        <f t="shared" si="401"/>
        <v>44671</v>
      </c>
      <c r="I624" s="108">
        <f t="shared" si="388"/>
        <v>44671</v>
      </c>
      <c r="J624" s="109">
        <f t="shared" si="396"/>
        <v>21</v>
      </c>
      <c r="K624" s="109">
        <f t="shared" si="411"/>
        <v>5</v>
      </c>
      <c r="L624" s="8">
        <f t="shared" si="397"/>
        <v>1.0023956999999999</v>
      </c>
      <c r="M624" s="110">
        <f t="shared" si="410"/>
        <v>1.0054002900000001</v>
      </c>
      <c r="N624" s="110">
        <f t="shared" si="405"/>
        <v>1.4602716085268403</v>
      </c>
      <c r="O624" s="103">
        <f t="shared" si="409"/>
        <v>1.4637699799999999</v>
      </c>
      <c r="P624" s="103">
        <f t="shared" si="389"/>
        <v>854.22357095999996</v>
      </c>
      <c r="Q624" s="11">
        <f t="shared" si="404"/>
        <v>0</v>
      </c>
      <c r="R624" s="30">
        <f t="shared" si="398"/>
        <v>0</v>
      </c>
      <c r="S624" s="103">
        <f t="shared" si="390"/>
        <v>0</v>
      </c>
      <c r="T624" s="113">
        <f t="shared" si="399"/>
        <v>8.5000000000000006E-2</v>
      </c>
      <c r="U624" s="111">
        <f t="shared" si="406"/>
        <v>5</v>
      </c>
      <c r="V624" s="111">
        <v>252</v>
      </c>
      <c r="W624" s="110">
        <f t="shared" si="391"/>
        <v>1.0016199610000001</v>
      </c>
      <c r="X624" s="103">
        <f t="shared" si="392"/>
        <v>1.38380887</v>
      </c>
      <c r="Y624" s="103">
        <f t="shared" si="393"/>
        <v>0</v>
      </c>
      <c r="Z624" s="114" t="str">
        <f t="shared" si="402"/>
        <v>A+J=</v>
      </c>
      <c r="AA624" s="108">
        <f t="shared" si="403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394"/>
        <v>44647</v>
      </c>
      <c r="B625" s="103">
        <f t="shared" si="386"/>
        <v>855.60737983000001</v>
      </c>
      <c r="C625" s="103">
        <f t="shared" si="400"/>
        <v>583.57773600999997</v>
      </c>
      <c r="D625" s="104">
        <f t="shared" si="395"/>
        <v>6153.09</v>
      </c>
      <c r="E625" s="105">
        <f t="shared" si="407"/>
        <v>6215.24</v>
      </c>
      <c r="F625" s="106">
        <f t="shared" si="408"/>
        <v>44613</v>
      </c>
      <c r="G625" s="107">
        <f t="shared" si="387"/>
        <v>1.0100616113204897E-2</v>
      </c>
      <c r="H625" s="108">
        <f t="shared" si="401"/>
        <v>44671</v>
      </c>
      <c r="I625" s="108">
        <f t="shared" si="388"/>
        <v>44671</v>
      </c>
      <c r="J625" s="109">
        <f t="shared" si="396"/>
        <v>21</v>
      </c>
      <c r="K625" s="109">
        <f t="shared" si="411"/>
        <v>5</v>
      </c>
      <c r="L625" s="8">
        <f t="shared" si="397"/>
        <v>1.0023956999999999</v>
      </c>
      <c r="M625" s="110">
        <f t="shared" si="410"/>
        <v>1.0054002900000001</v>
      </c>
      <c r="N625" s="110">
        <f t="shared" si="405"/>
        <v>1.4602716085268403</v>
      </c>
      <c r="O625" s="103">
        <f t="shared" si="409"/>
        <v>1.4637699799999999</v>
      </c>
      <c r="P625" s="103">
        <f t="shared" si="389"/>
        <v>854.22357095999996</v>
      </c>
      <c r="Q625" s="11">
        <f t="shared" si="404"/>
        <v>0</v>
      </c>
      <c r="R625" s="30">
        <f t="shared" si="398"/>
        <v>0</v>
      </c>
      <c r="S625" s="103">
        <f t="shared" si="390"/>
        <v>0</v>
      </c>
      <c r="T625" s="113">
        <f t="shared" si="399"/>
        <v>8.5000000000000006E-2</v>
      </c>
      <c r="U625" s="111">
        <f t="shared" si="406"/>
        <v>5</v>
      </c>
      <c r="V625" s="111">
        <v>252</v>
      </c>
      <c r="W625" s="110">
        <f t="shared" si="391"/>
        <v>1.0016199610000001</v>
      </c>
      <c r="X625" s="103">
        <f t="shared" si="392"/>
        <v>1.38380887</v>
      </c>
      <c r="Y625" s="103">
        <f t="shared" si="393"/>
        <v>0</v>
      </c>
      <c r="Z625" s="114" t="str">
        <f t="shared" si="402"/>
        <v>A+J=</v>
      </c>
      <c r="AA625" s="108">
        <f t="shared" si="403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394"/>
        <v>44648</v>
      </c>
      <c r="B626" s="103">
        <f t="shared" si="386"/>
        <v>855.60737983000001</v>
      </c>
      <c r="C626" s="103">
        <f t="shared" si="400"/>
        <v>583.57773600999997</v>
      </c>
      <c r="D626" s="104">
        <f t="shared" si="395"/>
        <v>6153.09</v>
      </c>
      <c r="E626" s="105">
        <f t="shared" si="407"/>
        <v>6215.24</v>
      </c>
      <c r="F626" s="106">
        <f t="shared" si="408"/>
        <v>44613</v>
      </c>
      <c r="G626" s="107">
        <f t="shared" si="387"/>
        <v>1.0100616113204897E-2</v>
      </c>
      <c r="H626" s="108">
        <f t="shared" si="401"/>
        <v>44671</v>
      </c>
      <c r="I626" s="108">
        <f t="shared" si="388"/>
        <v>44671</v>
      </c>
      <c r="J626" s="109">
        <f t="shared" si="396"/>
        <v>21</v>
      </c>
      <c r="K626" s="109">
        <f t="shared" si="411"/>
        <v>5</v>
      </c>
      <c r="L626" s="8">
        <f t="shared" si="397"/>
        <v>1.0023956999999999</v>
      </c>
      <c r="M626" s="110">
        <f t="shared" si="410"/>
        <v>1.0054002900000001</v>
      </c>
      <c r="N626" s="110">
        <f t="shared" si="405"/>
        <v>1.4602716085268403</v>
      </c>
      <c r="O626" s="103">
        <f t="shared" si="409"/>
        <v>1.4637699799999999</v>
      </c>
      <c r="P626" s="103">
        <f t="shared" si="389"/>
        <v>854.22357095999996</v>
      </c>
      <c r="Q626" s="11">
        <f t="shared" si="404"/>
        <v>0</v>
      </c>
      <c r="R626" s="30">
        <f t="shared" si="398"/>
        <v>0</v>
      </c>
      <c r="S626" s="103">
        <f t="shared" si="390"/>
        <v>0</v>
      </c>
      <c r="T626" s="113">
        <f t="shared" si="399"/>
        <v>8.5000000000000006E-2</v>
      </c>
      <c r="U626" s="111">
        <f t="shared" si="406"/>
        <v>5</v>
      </c>
      <c r="V626" s="111">
        <v>252</v>
      </c>
      <c r="W626" s="110">
        <f t="shared" si="391"/>
        <v>1.0016199610000001</v>
      </c>
      <c r="X626" s="103">
        <f t="shared" si="392"/>
        <v>1.38380887</v>
      </c>
      <c r="Y626" s="103">
        <f t="shared" si="393"/>
        <v>0</v>
      </c>
      <c r="Z626" s="114" t="str">
        <f t="shared" si="402"/>
        <v>A+J=</v>
      </c>
      <c r="AA626" s="108">
        <f t="shared" si="403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394"/>
        <v>44649</v>
      </c>
      <c r="B627" s="103">
        <f t="shared" si="386"/>
        <v>856.29410676999998</v>
      </c>
      <c r="C627" s="103">
        <f t="shared" si="400"/>
        <v>583.57773600999997</v>
      </c>
      <c r="D627" s="104">
        <f t="shared" si="395"/>
        <v>6153.09</v>
      </c>
      <c r="E627" s="105">
        <f t="shared" si="407"/>
        <v>6215.24</v>
      </c>
      <c r="F627" s="106">
        <f t="shared" si="408"/>
        <v>44613</v>
      </c>
      <c r="G627" s="107">
        <f t="shared" si="387"/>
        <v>1.0100616113204897E-2</v>
      </c>
      <c r="H627" s="108">
        <f t="shared" si="401"/>
        <v>44671</v>
      </c>
      <c r="I627" s="108">
        <f t="shared" si="388"/>
        <v>44671</v>
      </c>
      <c r="J627" s="109">
        <f t="shared" si="396"/>
        <v>21</v>
      </c>
      <c r="K627" s="109">
        <f t="shared" si="411"/>
        <v>6</v>
      </c>
      <c r="L627" s="8">
        <f t="shared" si="397"/>
        <v>1.0028755300000001</v>
      </c>
      <c r="M627" s="110">
        <f t="shared" si="410"/>
        <v>1.0054002900000001</v>
      </c>
      <c r="N627" s="110">
        <f t="shared" si="405"/>
        <v>1.4602716085268403</v>
      </c>
      <c r="O627" s="103">
        <f t="shared" si="409"/>
        <v>1.4644706599999999</v>
      </c>
      <c r="P627" s="103">
        <f t="shared" si="389"/>
        <v>854.63247220999995</v>
      </c>
      <c r="Q627" s="11">
        <f t="shared" si="404"/>
        <v>0</v>
      </c>
      <c r="R627" s="30">
        <f t="shared" si="398"/>
        <v>0</v>
      </c>
      <c r="S627" s="103">
        <f t="shared" si="390"/>
        <v>0</v>
      </c>
      <c r="T627" s="113">
        <f t="shared" si="399"/>
        <v>8.5000000000000006E-2</v>
      </c>
      <c r="U627" s="111">
        <f t="shared" si="406"/>
        <v>6</v>
      </c>
      <c r="V627" s="111">
        <v>252</v>
      </c>
      <c r="W627" s="110">
        <f t="shared" si="391"/>
        <v>1.0019442679999999</v>
      </c>
      <c r="X627" s="103">
        <f t="shared" si="392"/>
        <v>1.66163456</v>
      </c>
      <c r="Y627" s="103">
        <f t="shared" si="393"/>
        <v>0</v>
      </c>
      <c r="Z627" s="114" t="str">
        <f t="shared" si="402"/>
        <v>A+J=</v>
      </c>
      <c r="AA627" s="108">
        <f t="shared" si="403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394"/>
        <v>44650</v>
      </c>
      <c r="B628" s="103">
        <f t="shared" si="386"/>
        <v>856.98138758999994</v>
      </c>
      <c r="C628" s="103">
        <f t="shared" si="400"/>
        <v>583.57773600999997</v>
      </c>
      <c r="D628" s="104">
        <f t="shared" si="395"/>
        <v>6153.09</v>
      </c>
      <c r="E628" s="105">
        <f t="shared" si="407"/>
        <v>6215.24</v>
      </c>
      <c r="F628" s="106">
        <f t="shared" si="408"/>
        <v>44613</v>
      </c>
      <c r="G628" s="107">
        <f t="shared" si="387"/>
        <v>1.0100616113204897E-2</v>
      </c>
      <c r="H628" s="108">
        <f t="shared" si="401"/>
        <v>44671</v>
      </c>
      <c r="I628" s="108">
        <f t="shared" si="388"/>
        <v>44671</v>
      </c>
      <c r="J628" s="109">
        <f t="shared" si="396"/>
        <v>21</v>
      </c>
      <c r="K628" s="109">
        <f t="shared" si="411"/>
        <v>7</v>
      </c>
      <c r="L628" s="8">
        <f t="shared" si="397"/>
        <v>1.00335559</v>
      </c>
      <c r="M628" s="110">
        <f t="shared" si="410"/>
        <v>1.0054002900000001</v>
      </c>
      <c r="N628" s="110">
        <f t="shared" si="405"/>
        <v>1.4602716085268403</v>
      </c>
      <c r="O628" s="103">
        <f t="shared" si="409"/>
        <v>1.4651716800000001</v>
      </c>
      <c r="P628" s="103">
        <f t="shared" si="389"/>
        <v>855.04157187999999</v>
      </c>
      <c r="Q628" s="11">
        <f t="shared" si="404"/>
        <v>0</v>
      </c>
      <c r="R628" s="30">
        <f t="shared" si="398"/>
        <v>0</v>
      </c>
      <c r="S628" s="103">
        <f t="shared" si="390"/>
        <v>0</v>
      </c>
      <c r="T628" s="113">
        <f t="shared" si="399"/>
        <v>8.5000000000000006E-2</v>
      </c>
      <c r="U628" s="111">
        <f t="shared" si="406"/>
        <v>7</v>
      </c>
      <c r="V628" s="111">
        <v>252</v>
      </c>
      <c r="W628" s="110">
        <f t="shared" si="391"/>
        <v>1.00226868</v>
      </c>
      <c r="X628" s="103">
        <f t="shared" si="392"/>
        <v>1.93981571</v>
      </c>
      <c r="Y628" s="103">
        <f t="shared" si="393"/>
        <v>0</v>
      </c>
      <c r="Z628" s="114" t="str">
        <f t="shared" si="402"/>
        <v>A+J=</v>
      </c>
      <c r="AA628" s="108">
        <f t="shared" si="403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394"/>
        <v>44651</v>
      </c>
      <c r="B629" s="103">
        <f t="shared" si="386"/>
        <v>857.66921673000002</v>
      </c>
      <c r="C629" s="103">
        <f t="shared" si="400"/>
        <v>583.57773600999997</v>
      </c>
      <c r="D629" s="104">
        <f t="shared" si="395"/>
        <v>6153.09</v>
      </c>
      <c r="E629" s="105">
        <f t="shared" si="407"/>
        <v>6215.24</v>
      </c>
      <c r="F629" s="106">
        <f t="shared" si="408"/>
        <v>44613</v>
      </c>
      <c r="G629" s="107">
        <f t="shared" si="387"/>
        <v>1.0100616113204897E-2</v>
      </c>
      <c r="H629" s="108">
        <f t="shared" si="401"/>
        <v>44671</v>
      </c>
      <c r="I629" s="108">
        <f t="shared" si="388"/>
        <v>44671</v>
      </c>
      <c r="J629" s="109">
        <f t="shared" si="396"/>
        <v>21</v>
      </c>
      <c r="K629" s="109">
        <f t="shared" si="411"/>
        <v>8</v>
      </c>
      <c r="L629" s="8">
        <f t="shared" si="397"/>
        <v>1.00383588</v>
      </c>
      <c r="M629" s="110">
        <f t="shared" si="410"/>
        <v>1.0054002900000001</v>
      </c>
      <c r="N629" s="110">
        <f t="shared" si="405"/>
        <v>1.4602716085268403</v>
      </c>
      <c r="O629" s="103">
        <f t="shared" si="409"/>
        <v>1.46587303</v>
      </c>
      <c r="P629" s="103">
        <f t="shared" si="389"/>
        <v>855.45086412000001</v>
      </c>
      <c r="Q629" s="11">
        <f t="shared" si="404"/>
        <v>0</v>
      </c>
      <c r="R629" s="30">
        <f t="shared" si="398"/>
        <v>0</v>
      </c>
      <c r="S629" s="103">
        <f t="shared" si="390"/>
        <v>0</v>
      </c>
      <c r="T629" s="113">
        <f t="shared" si="399"/>
        <v>8.5000000000000006E-2</v>
      </c>
      <c r="U629" s="111">
        <f t="shared" si="406"/>
        <v>8</v>
      </c>
      <c r="V629" s="111">
        <v>252</v>
      </c>
      <c r="W629" s="110">
        <f t="shared" si="391"/>
        <v>1.0025931969999999</v>
      </c>
      <c r="X629" s="103">
        <f t="shared" si="392"/>
        <v>2.2183526100000002</v>
      </c>
      <c r="Y629" s="103">
        <f t="shared" si="393"/>
        <v>0</v>
      </c>
      <c r="Z629" s="114" t="str">
        <f t="shared" si="402"/>
        <v>A+J=</v>
      </c>
      <c r="AA629" s="108">
        <f t="shared" si="403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394"/>
        <v>44652</v>
      </c>
      <c r="B630" s="103">
        <f t="shared" si="386"/>
        <v>858.35760038000001</v>
      </c>
      <c r="C630" s="103">
        <f t="shared" si="400"/>
        <v>583.57773600999997</v>
      </c>
      <c r="D630" s="104">
        <f t="shared" si="395"/>
        <v>6153.09</v>
      </c>
      <c r="E630" s="105">
        <f t="shared" si="407"/>
        <v>6215.24</v>
      </c>
      <c r="F630" s="106">
        <f t="shared" si="408"/>
        <v>44613</v>
      </c>
      <c r="G630" s="107">
        <f t="shared" si="387"/>
        <v>1.0100616113204897E-2</v>
      </c>
      <c r="H630" s="108">
        <f t="shared" si="401"/>
        <v>44671</v>
      </c>
      <c r="I630" s="108">
        <f t="shared" si="388"/>
        <v>44671</v>
      </c>
      <c r="J630" s="109">
        <f t="shared" si="396"/>
        <v>21</v>
      </c>
      <c r="K630" s="109">
        <f t="shared" si="411"/>
        <v>9</v>
      </c>
      <c r="L630" s="8">
        <f t="shared" si="397"/>
        <v>1.0043164</v>
      </c>
      <c r="M630" s="110">
        <f t="shared" si="410"/>
        <v>1.0054002900000001</v>
      </c>
      <c r="N630" s="110">
        <f t="shared" si="405"/>
        <v>1.4602716085268403</v>
      </c>
      <c r="O630" s="103">
        <f t="shared" si="409"/>
        <v>1.4665747200000001</v>
      </c>
      <c r="P630" s="103">
        <f t="shared" si="389"/>
        <v>855.86035477999997</v>
      </c>
      <c r="Q630" s="11">
        <f t="shared" si="404"/>
        <v>0</v>
      </c>
      <c r="R630" s="30">
        <f t="shared" si="398"/>
        <v>0</v>
      </c>
      <c r="S630" s="103">
        <f t="shared" si="390"/>
        <v>0</v>
      </c>
      <c r="T630" s="113">
        <f t="shared" si="399"/>
        <v>8.5000000000000006E-2</v>
      </c>
      <c r="U630" s="111">
        <f t="shared" si="406"/>
        <v>9</v>
      </c>
      <c r="V630" s="111">
        <v>252</v>
      </c>
      <c r="W630" s="110">
        <f t="shared" si="391"/>
        <v>1.0029178190000001</v>
      </c>
      <c r="X630" s="103">
        <f t="shared" si="392"/>
        <v>2.4972455999999998</v>
      </c>
      <c r="Y630" s="103">
        <f t="shared" si="393"/>
        <v>0</v>
      </c>
      <c r="Z630" s="114" t="str">
        <f t="shared" si="402"/>
        <v>A+J=</v>
      </c>
      <c r="AA630" s="108">
        <f t="shared" si="403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394"/>
        <v>44653</v>
      </c>
      <c r="B631" s="103">
        <f t="shared" si="386"/>
        <v>859.04653971999994</v>
      </c>
      <c r="C631" s="103">
        <f t="shared" si="400"/>
        <v>583.57773600999997</v>
      </c>
      <c r="D631" s="104">
        <f t="shared" si="395"/>
        <v>6153.09</v>
      </c>
      <c r="E631" s="105">
        <f t="shared" si="407"/>
        <v>6215.24</v>
      </c>
      <c r="F631" s="106">
        <f t="shared" si="408"/>
        <v>44613</v>
      </c>
      <c r="G631" s="107">
        <f t="shared" si="387"/>
        <v>1.0100616113204897E-2</v>
      </c>
      <c r="H631" s="108">
        <f t="shared" si="401"/>
        <v>44671</v>
      </c>
      <c r="I631" s="108">
        <f t="shared" si="388"/>
        <v>44671</v>
      </c>
      <c r="J631" s="109">
        <f t="shared" si="396"/>
        <v>21</v>
      </c>
      <c r="K631" s="109">
        <f t="shared" si="411"/>
        <v>10</v>
      </c>
      <c r="L631" s="8">
        <f t="shared" si="397"/>
        <v>1.0047971499999999</v>
      </c>
      <c r="M631" s="110">
        <f t="shared" si="410"/>
        <v>1.0054002900000001</v>
      </c>
      <c r="N631" s="110">
        <f t="shared" si="405"/>
        <v>1.4602716085268403</v>
      </c>
      <c r="O631" s="103">
        <f t="shared" si="409"/>
        <v>1.4672767499999999</v>
      </c>
      <c r="P631" s="103">
        <f t="shared" si="389"/>
        <v>856.27004385999999</v>
      </c>
      <c r="Q631" s="11">
        <f t="shared" si="404"/>
        <v>0</v>
      </c>
      <c r="R631" s="30">
        <f t="shared" si="398"/>
        <v>0</v>
      </c>
      <c r="S631" s="103">
        <f t="shared" si="390"/>
        <v>0</v>
      </c>
      <c r="T631" s="113">
        <f t="shared" si="399"/>
        <v>8.5000000000000006E-2</v>
      </c>
      <c r="U631" s="111">
        <f t="shared" si="406"/>
        <v>10</v>
      </c>
      <c r="V631" s="111">
        <v>252</v>
      </c>
      <c r="W631" s="110">
        <f t="shared" si="391"/>
        <v>1.0032425469999999</v>
      </c>
      <c r="X631" s="103">
        <f t="shared" si="392"/>
        <v>2.7764958599999998</v>
      </c>
      <c r="Y631" s="103">
        <f t="shared" si="393"/>
        <v>0</v>
      </c>
      <c r="Z631" s="114" t="str">
        <f t="shared" si="402"/>
        <v>A+J=</v>
      </c>
      <c r="AA631" s="108">
        <f t="shared" si="403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394"/>
        <v>44654</v>
      </c>
      <c r="B632" s="103">
        <f t="shared" si="386"/>
        <v>859.04653971999994</v>
      </c>
      <c r="C632" s="103">
        <f t="shared" si="400"/>
        <v>583.57773600999997</v>
      </c>
      <c r="D632" s="104">
        <f t="shared" si="395"/>
        <v>6153.09</v>
      </c>
      <c r="E632" s="105">
        <f t="shared" si="407"/>
        <v>6215.24</v>
      </c>
      <c r="F632" s="106">
        <f t="shared" si="408"/>
        <v>44613</v>
      </c>
      <c r="G632" s="107">
        <f t="shared" si="387"/>
        <v>1.0100616113204897E-2</v>
      </c>
      <c r="H632" s="108">
        <f t="shared" si="401"/>
        <v>44671</v>
      </c>
      <c r="I632" s="108">
        <f t="shared" si="388"/>
        <v>44671</v>
      </c>
      <c r="J632" s="109">
        <f t="shared" si="396"/>
        <v>21</v>
      </c>
      <c r="K632" s="109">
        <f t="shared" si="411"/>
        <v>10</v>
      </c>
      <c r="L632" s="8">
        <f t="shared" si="397"/>
        <v>1.0047971499999999</v>
      </c>
      <c r="M632" s="110">
        <f t="shared" si="410"/>
        <v>1.0054002900000001</v>
      </c>
      <c r="N632" s="110">
        <f t="shared" si="405"/>
        <v>1.4602716085268403</v>
      </c>
      <c r="O632" s="103">
        <f t="shared" si="409"/>
        <v>1.4672767499999999</v>
      </c>
      <c r="P632" s="103">
        <f t="shared" si="389"/>
        <v>856.27004385999999</v>
      </c>
      <c r="Q632" s="11">
        <f t="shared" si="404"/>
        <v>0</v>
      </c>
      <c r="R632" s="30">
        <f t="shared" si="398"/>
        <v>0</v>
      </c>
      <c r="S632" s="103">
        <f t="shared" si="390"/>
        <v>0</v>
      </c>
      <c r="T632" s="113">
        <f t="shared" si="399"/>
        <v>8.5000000000000006E-2</v>
      </c>
      <c r="U632" s="111">
        <f t="shared" si="406"/>
        <v>10</v>
      </c>
      <c r="V632" s="111">
        <v>252</v>
      </c>
      <c r="W632" s="110">
        <f t="shared" si="391"/>
        <v>1.0032425469999999</v>
      </c>
      <c r="X632" s="103">
        <f t="shared" si="392"/>
        <v>2.7764958599999998</v>
      </c>
      <c r="Y632" s="103">
        <f t="shared" si="393"/>
        <v>0</v>
      </c>
      <c r="Z632" s="114" t="str">
        <f t="shared" si="402"/>
        <v>A+J=</v>
      </c>
      <c r="AA632" s="108">
        <f t="shared" si="403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394"/>
        <v>44655</v>
      </c>
      <c r="B633" s="103">
        <f t="shared" si="386"/>
        <v>859.04653971999994</v>
      </c>
      <c r="C633" s="103">
        <f t="shared" si="400"/>
        <v>583.57773600999997</v>
      </c>
      <c r="D633" s="104">
        <f t="shared" si="395"/>
        <v>6153.09</v>
      </c>
      <c r="E633" s="105">
        <f t="shared" si="407"/>
        <v>6215.24</v>
      </c>
      <c r="F633" s="106">
        <f t="shared" si="408"/>
        <v>44613</v>
      </c>
      <c r="G633" s="107">
        <f t="shared" si="387"/>
        <v>1.0100616113204897E-2</v>
      </c>
      <c r="H633" s="108">
        <f t="shared" si="401"/>
        <v>44671</v>
      </c>
      <c r="I633" s="108">
        <f t="shared" si="388"/>
        <v>44671</v>
      </c>
      <c r="J633" s="109">
        <f t="shared" si="396"/>
        <v>21</v>
      </c>
      <c r="K633" s="109">
        <f t="shared" si="411"/>
        <v>10</v>
      </c>
      <c r="L633" s="8">
        <f t="shared" si="397"/>
        <v>1.0047971499999999</v>
      </c>
      <c r="M633" s="110">
        <f t="shared" si="410"/>
        <v>1.0054002900000001</v>
      </c>
      <c r="N633" s="110">
        <f t="shared" si="405"/>
        <v>1.4602716085268403</v>
      </c>
      <c r="O633" s="103">
        <f t="shared" si="409"/>
        <v>1.4672767499999999</v>
      </c>
      <c r="P633" s="103">
        <f t="shared" si="389"/>
        <v>856.27004385999999</v>
      </c>
      <c r="Q633" s="11">
        <f t="shared" si="404"/>
        <v>0</v>
      </c>
      <c r="R633" s="30">
        <f t="shared" si="398"/>
        <v>0</v>
      </c>
      <c r="S633" s="103">
        <f t="shared" si="390"/>
        <v>0</v>
      </c>
      <c r="T633" s="113">
        <f t="shared" si="399"/>
        <v>8.5000000000000006E-2</v>
      </c>
      <c r="U633" s="111">
        <f t="shared" si="406"/>
        <v>10</v>
      </c>
      <c r="V633" s="111">
        <v>252</v>
      </c>
      <c r="W633" s="110">
        <f t="shared" si="391"/>
        <v>1.0032425469999999</v>
      </c>
      <c r="X633" s="103">
        <f t="shared" si="392"/>
        <v>2.7764958599999998</v>
      </c>
      <c r="Y633" s="103">
        <f t="shared" si="393"/>
        <v>0</v>
      </c>
      <c r="Z633" s="114" t="str">
        <f t="shared" si="402"/>
        <v>A+J=</v>
      </c>
      <c r="AA633" s="108">
        <f t="shared" si="403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394"/>
        <v>44656</v>
      </c>
      <c r="B634" s="103">
        <f t="shared" si="386"/>
        <v>859.73602748999997</v>
      </c>
      <c r="C634" s="103">
        <f t="shared" si="400"/>
        <v>583.57773600999997</v>
      </c>
      <c r="D634" s="104">
        <f t="shared" si="395"/>
        <v>6153.09</v>
      </c>
      <c r="E634" s="105">
        <f t="shared" si="407"/>
        <v>6215.24</v>
      </c>
      <c r="F634" s="106">
        <f t="shared" si="408"/>
        <v>44613</v>
      </c>
      <c r="G634" s="107">
        <f t="shared" si="387"/>
        <v>1.0100616113204897E-2</v>
      </c>
      <c r="H634" s="108">
        <f t="shared" si="401"/>
        <v>44671</v>
      </c>
      <c r="I634" s="108">
        <f t="shared" si="388"/>
        <v>44671</v>
      </c>
      <c r="J634" s="109">
        <f t="shared" si="396"/>
        <v>21</v>
      </c>
      <c r="K634" s="109">
        <f t="shared" si="411"/>
        <v>11</v>
      </c>
      <c r="L634" s="8">
        <f t="shared" si="397"/>
        <v>1.00527813</v>
      </c>
      <c r="M634" s="110">
        <f t="shared" si="410"/>
        <v>1.0054002900000001</v>
      </c>
      <c r="N634" s="110">
        <f t="shared" si="405"/>
        <v>1.4602716085268403</v>
      </c>
      <c r="O634" s="103">
        <f t="shared" si="409"/>
        <v>1.4679791099999999</v>
      </c>
      <c r="P634" s="103">
        <f t="shared" si="389"/>
        <v>856.67992551999998</v>
      </c>
      <c r="Q634" s="11">
        <f t="shared" si="404"/>
        <v>0</v>
      </c>
      <c r="R634" s="30">
        <f t="shared" si="398"/>
        <v>0</v>
      </c>
      <c r="S634" s="103">
        <f t="shared" si="390"/>
        <v>0</v>
      </c>
      <c r="T634" s="113">
        <f t="shared" si="399"/>
        <v>8.5000000000000006E-2</v>
      </c>
      <c r="U634" s="111">
        <f t="shared" si="406"/>
        <v>11</v>
      </c>
      <c r="V634" s="111">
        <v>252</v>
      </c>
      <c r="W634" s="110">
        <f t="shared" si="391"/>
        <v>1.0035673789999999</v>
      </c>
      <c r="X634" s="103">
        <f t="shared" si="392"/>
        <v>3.0561019699999998</v>
      </c>
      <c r="Y634" s="103">
        <f t="shared" si="393"/>
        <v>0</v>
      </c>
      <c r="Z634" s="114" t="str">
        <f t="shared" si="402"/>
        <v>A+J=</v>
      </c>
      <c r="AA634" s="108">
        <f t="shared" si="403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394"/>
        <v>44657</v>
      </c>
      <c r="B635" s="103">
        <f t="shared" si="386"/>
        <v>860.42606573</v>
      </c>
      <c r="C635" s="103">
        <f t="shared" si="400"/>
        <v>583.57773600999997</v>
      </c>
      <c r="D635" s="104">
        <f t="shared" si="395"/>
        <v>6153.09</v>
      </c>
      <c r="E635" s="105">
        <f t="shared" si="407"/>
        <v>6215.24</v>
      </c>
      <c r="F635" s="106">
        <f t="shared" si="408"/>
        <v>44613</v>
      </c>
      <c r="G635" s="107">
        <f t="shared" si="387"/>
        <v>1.0100616113204897E-2</v>
      </c>
      <c r="H635" s="108">
        <f t="shared" si="401"/>
        <v>44671</v>
      </c>
      <c r="I635" s="108">
        <f t="shared" si="388"/>
        <v>44671</v>
      </c>
      <c r="J635" s="109">
        <f t="shared" si="396"/>
        <v>21</v>
      </c>
      <c r="K635" s="109">
        <f t="shared" si="411"/>
        <v>12</v>
      </c>
      <c r="L635" s="8">
        <f t="shared" si="397"/>
        <v>1.00575934</v>
      </c>
      <c r="M635" s="110">
        <f t="shared" si="410"/>
        <v>1.0054002900000001</v>
      </c>
      <c r="N635" s="110">
        <f t="shared" si="405"/>
        <v>1.4602716085268403</v>
      </c>
      <c r="O635" s="103">
        <f t="shared" si="409"/>
        <v>1.4686817999999999</v>
      </c>
      <c r="P635" s="103">
        <f t="shared" si="389"/>
        <v>857.08999975999996</v>
      </c>
      <c r="Q635" s="11">
        <f t="shared" si="404"/>
        <v>0</v>
      </c>
      <c r="R635" s="30">
        <f t="shared" si="398"/>
        <v>0</v>
      </c>
      <c r="S635" s="103">
        <f t="shared" si="390"/>
        <v>0</v>
      </c>
      <c r="T635" s="113">
        <f t="shared" si="399"/>
        <v>8.5000000000000006E-2</v>
      </c>
      <c r="U635" s="111">
        <f t="shared" si="406"/>
        <v>12</v>
      </c>
      <c r="V635" s="111">
        <v>252</v>
      </c>
      <c r="W635" s="110">
        <f t="shared" si="391"/>
        <v>1.003892317</v>
      </c>
      <c r="X635" s="103">
        <f t="shared" si="392"/>
        <v>3.3360659699999999</v>
      </c>
      <c r="Y635" s="103">
        <f t="shared" si="393"/>
        <v>0</v>
      </c>
      <c r="Z635" s="114" t="str">
        <f t="shared" si="402"/>
        <v>A+J=</v>
      </c>
      <c r="AA635" s="108">
        <f t="shared" si="403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394"/>
        <v>44658</v>
      </c>
      <c r="B636" s="103">
        <f t="shared" si="386"/>
        <v>861.11666475999994</v>
      </c>
      <c r="C636" s="103">
        <f t="shared" si="400"/>
        <v>583.57773600999997</v>
      </c>
      <c r="D636" s="104">
        <f t="shared" si="395"/>
        <v>6153.09</v>
      </c>
      <c r="E636" s="105">
        <f t="shared" si="407"/>
        <v>6215.24</v>
      </c>
      <c r="F636" s="106">
        <f t="shared" si="408"/>
        <v>44613</v>
      </c>
      <c r="G636" s="107">
        <f t="shared" si="387"/>
        <v>1.0100616113204897E-2</v>
      </c>
      <c r="H636" s="108">
        <f t="shared" si="401"/>
        <v>44671</v>
      </c>
      <c r="I636" s="108">
        <f t="shared" si="388"/>
        <v>44671</v>
      </c>
      <c r="J636" s="109">
        <f t="shared" si="396"/>
        <v>21</v>
      </c>
      <c r="K636" s="109">
        <f t="shared" si="411"/>
        <v>13</v>
      </c>
      <c r="L636" s="8">
        <f t="shared" si="397"/>
        <v>1.0062407799999999</v>
      </c>
      <c r="M636" s="110">
        <f t="shared" si="410"/>
        <v>1.0054002900000001</v>
      </c>
      <c r="N636" s="110">
        <f t="shared" si="405"/>
        <v>1.4602716085268403</v>
      </c>
      <c r="O636" s="103">
        <f t="shared" si="409"/>
        <v>1.46938484</v>
      </c>
      <c r="P636" s="103">
        <f t="shared" si="389"/>
        <v>857.50027824999995</v>
      </c>
      <c r="Q636" s="11">
        <f t="shared" si="404"/>
        <v>0</v>
      </c>
      <c r="R636" s="30">
        <f t="shared" si="398"/>
        <v>0</v>
      </c>
      <c r="S636" s="103">
        <f t="shared" si="390"/>
        <v>0</v>
      </c>
      <c r="T636" s="113">
        <f t="shared" si="399"/>
        <v>8.5000000000000006E-2</v>
      </c>
      <c r="U636" s="111">
        <f t="shared" si="406"/>
        <v>13</v>
      </c>
      <c r="V636" s="111">
        <v>252</v>
      </c>
      <c r="W636" s="110">
        <f t="shared" si="391"/>
        <v>1.0042173590000001</v>
      </c>
      <c r="X636" s="103">
        <f t="shared" si="392"/>
        <v>3.6163865099999999</v>
      </c>
      <c r="Y636" s="103">
        <f t="shared" si="393"/>
        <v>0</v>
      </c>
      <c r="Z636" s="114" t="str">
        <f t="shared" si="402"/>
        <v>A+J=</v>
      </c>
      <c r="AA636" s="108">
        <f t="shared" si="403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394"/>
        <v>44659</v>
      </c>
      <c r="B637" s="103">
        <f t="shared" si="386"/>
        <v>861.80781576000004</v>
      </c>
      <c r="C637" s="103">
        <f t="shared" si="400"/>
        <v>583.57773600999997</v>
      </c>
      <c r="D637" s="104">
        <f t="shared" si="395"/>
        <v>6153.09</v>
      </c>
      <c r="E637" s="105">
        <f t="shared" si="407"/>
        <v>6215.24</v>
      </c>
      <c r="F637" s="106">
        <f t="shared" si="408"/>
        <v>44613</v>
      </c>
      <c r="G637" s="107">
        <f t="shared" si="387"/>
        <v>1.0100616113204897E-2</v>
      </c>
      <c r="H637" s="108">
        <f t="shared" si="401"/>
        <v>44671</v>
      </c>
      <c r="I637" s="108">
        <f t="shared" si="388"/>
        <v>44671</v>
      </c>
      <c r="J637" s="109">
        <f t="shared" si="396"/>
        <v>21</v>
      </c>
      <c r="K637" s="109">
        <f t="shared" si="411"/>
        <v>14</v>
      </c>
      <c r="L637" s="8">
        <f t="shared" si="397"/>
        <v>1.00672245</v>
      </c>
      <c r="M637" s="110">
        <f t="shared" si="410"/>
        <v>1.0054002900000001</v>
      </c>
      <c r="N637" s="110">
        <f t="shared" si="405"/>
        <v>1.4602716085268403</v>
      </c>
      <c r="O637" s="103">
        <f t="shared" si="409"/>
        <v>1.4700882099999999</v>
      </c>
      <c r="P637" s="103">
        <f t="shared" si="389"/>
        <v>857.91074932000004</v>
      </c>
      <c r="Q637" s="11">
        <f t="shared" si="404"/>
        <v>0</v>
      </c>
      <c r="R637" s="30">
        <f t="shared" si="398"/>
        <v>0</v>
      </c>
      <c r="S637" s="103">
        <f t="shared" si="390"/>
        <v>0</v>
      </c>
      <c r="T637" s="113">
        <f t="shared" si="399"/>
        <v>8.5000000000000006E-2</v>
      </c>
      <c r="U637" s="111">
        <f t="shared" si="406"/>
        <v>14</v>
      </c>
      <c r="V637" s="111">
        <v>252</v>
      </c>
      <c r="W637" s="110">
        <f t="shared" si="391"/>
        <v>1.0045425079999999</v>
      </c>
      <c r="X637" s="103">
        <f t="shared" si="392"/>
        <v>3.8970664400000001</v>
      </c>
      <c r="Y637" s="103">
        <f t="shared" si="393"/>
        <v>0</v>
      </c>
      <c r="Z637" s="114" t="str">
        <f t="shared" si="402"/>
        <v>A+J=</v>
      </c>
      <c r="AA637" s="108">
        <f t="shared" si="403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394"/>
        <v>44660</v>
      </c>
      <c r="B638" s="103">
        <f t="shared" si="386"/>
        <v>862.49952819999999</v>
      </c>
      <c r="C638" s="103">
        <f t="shared" si="400"/>
        <v>583.57773600999997</v>
      </c>
      <c r="D638" s="104">
        <f t="shared" si="395"/>
        <v>6153.09</v>
      </c>
      <c r="E638" s="105">
        <f t="shared" si="407"/>
        <v>6215.24</v>
      </c>
      <c r="F638" s="106">
        <f t="shared" si="408"/>
        <v>44613</v>
      </c>
      <c r="G638" s="107">
        <f t="shared" si="387"/>
        <v>1.0100616113204897E-2</v>
      </c>
      <c r="H638" s="108">
        <f t="shared" si="401"/>
        <v>44671</v>
      </c>
      <c r="I638" s="108">
        <f t="shared" si="388"/>
        <v>44671</v>
      </c>
      <c r="J638" s="109">
        <f t="shared" si="396"/>
        <v>21</v>
      </c>
      <c r="K638" s="109">
        <f t="shared" si="411"/>
        <v>15</v>
      </c>
      <c r="L638" s="8">
        <f t="shared" si="397"/>
        <v>1.00720436</v>
      </c>
      <c r="M638" s="110">
        <f t="shared" si="410"/>
        <v>1.0054002900000001</v>
      </c>
      <c r="N638" s="110">
        <f t="shared" si="405"/>
        <v>1.4602716085268403</v>
      </c>
      <c r="O638" s="103">
        <f t="shared" si="409"/>
        <v>1.4707919300000001</v>
      </c>
      <c r="P638" s="103">
        <f t="shared" si="389"/>
        <v>858.32142465000004</v>
      </c>
      <c r="Q638" s="11">
        <f t="shared" si="404"/>
        <v>0</v>
      </c>
      <c r="R638" s="30">
        <f t="shared" si="398"/>
        <v>0</v>
      </c>
      <c r="S638" s="103">
        <f t="shared" si="390"/>
        <v>0</v>
      </c>
      <c r="T638" s="113">
        <f t="shared" si="399"/>
        <v>8.5000000000000006E-2</v>
      </c>
      <c r="U638" s="111">
        <f t="shared" si="406"/>
        <v>15</v>
      </c>
      <c r="V638" s="111">
        <v>252</v>
      </c>
      <c r="W638" s="110">
        <f t="shared" si="391"/>
        <v>1.0048677610000001</v>
      </c>
      <c r="X638" s="103">
        <f t="shared" si="392"/>
        <v>4.1781035500000003</v>
      </c>
      <c r="Y638" s="103">
        <f t="shared" si="393"/>
        <v>0</v>
      </c>
      <c r="Z638" s="114" t="str">
        <f t="shared" si="402"/>
        <v>A+J=</v>
      </c>
      <c r="AA638" s="108">
        <f t="shared" si="403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394"/>
        <v>44661</v>
      </c>
      <c r="B639" s="103">
        <f t="shared" si="386"/>
        <v>862.49952819999999</v>
      </c>
      <c r="C639" s="103">
        <f t="shared" si="400"/>
        <v>583.57773600999997</v>
      </c>
      <c r="D639" s="104">
        <f t="shared" si="395"/>
        <v>6153.09</v>
      </c>
      <c r="E639" s="105">
        <f t="shared" si="407"/>
        <v>6215.24</v>
      </c>
      <c r="F639" s="106">
        <f t="shared" si="408"/>
        <v>44613</v>
      </c>
      <c r="G639" s="107">
        <f t="shared" si="387"/>
        <v>1.0100616113204897E-2</v>
      </c>
      <c r="H639" s="108">
        <f t="shared" si="401"/>
        <v>44671</v>
      </c>
      <c r="I639" s="108">
        <f t="shared" si="388"/>
        <v>44671</v>
      </c>
      <c r="J639" s="109">
        <f t="shared" si="396"/>
        <v>21</v>
      </c>
      <c r="K639" s="109">
        <f t="shared" si="411"/>
        <v>15</v>
      </c>
      <c r="L639" s="8">
        <f t="shared" si="397"/>
        <v>1.00720436</v>
      </c>
      <c r="M639" s="110">
        <f t="shared" si="410"/>
        <v>1.0054002900000001</v>
      </c>
      <c r="N639" s="110">
        <f t="shared" si="405"/>
        <v>1.4602716085268403</v>
      </c>
      <c r="O639" s="103">
        <f t="shared" si="409"/>
        <v>1.4707919300000001</v>
      </c>
      <c r="P639" s="103">
        <f t="shared" si="389"/>
        <v>858.32142465000004</v>
      </c>
      <c r="Q639" s="11">
        <f t="shared" si="404"/>
        <v>0</v>
      </c>
      <c r="R639" s="30">
        <f t="shared" si="398"/>
        <v>0</v>
      </c>
      <c r="S639" s="103">
        <f t="shared" si="390"/>
        <v>0</v>
      </c>
      <c r="T639" s="113">
        <f t="shared" si="399"/>
        <v>8.5000000000000006E-2</v>
      </c>
      <c r="U639" s="111">
        <f t="shared" si="406"/>
        <v>15</v>
      </c>
      <c r="V639" s="111">
        <v>252</v>
      </c>
      <c r="W639" s="110">
        <f t="shared" si="391"/>
        <v>1.0048677610000001</v>
      </c>
      <c r="X639" s="103">
        <f t="shared" si="392"/>
        <v>4.1781035500000003</v>
      </c>
      <c r="Y639" s="103">
        <f t="shared" si="393"/>
        <v>0</v>
      </c>
      <c r="Z639" s="114" t="str">
        <f t="shared" si="402"/>
        <v>A+J=</v>
      </c>
      <c r="AA639" s="108">
        <f t="shared" si="403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394"/>
        <v>44662</v>
      </c>
      <c r="B640" s="103">
        <f t="shared" si="386"/>
        <v>862.49952819999999</v>
      </c>
      <c r="C640" s="103">
        <f t="shared" si="400"/>
        <v>583.57773600999997</v>
      </c>
      <c r="D640" s="104">
        <f t="shared" si="395"/>
        <v>6153.09</v>
      </c>
      <c r="E640" s="105">
        <f t="shared" si="407"/>
        <v>6215.24</v>
      </c>
      <c r="F640" s="106">
        <f t="shared" si="408"/>
        <v>44613</v>
      </c>
      <c r="G640" s="107">
        <f t="shared" si="387"/>
        <v>1.0100616113204897E-2</v>
      </c>
      <c r="H640" s="108">
        <f t="shared" si="401"/>
        <v>44671</v>
      </c>
      <c r="I640" s="108">
        <f t="shared" si="388"/>
        <v>44671</v>
      </c>
      <c r="J640" s="109">
        <f t="shared" si="396"/>
        <v>21</v>
      </c>
      <c r="K640" s="109">
        <f t="shared" si="411"/>
        <v>15</v>
      </c>
      <c r="L640" s="8">
        <f t="shared" si="397"/>
        <v>1.00720436</v>
      </c>
      <c r="M640" s="110">
        <f t="shared" si="410"/>
        <v>1.0054002900000001</v>
      </c>
      <c r="N640" s="110">
        <f t="shared" si="405"/>
        <v>1.4602716085268403</v>
      </c>
      <c r="O640" s="103">
        <f t="shared" si="409"/>
        <v>1.4707919300000001</v>
      </c>
      <c r="P640" s="103">
        <f t="shared" si="389"/>
        <v>858.32142465000004</v>
      </c>
      <c r="Q640" s="11">
        <f t="shared" si="404"/>
        <v>0</v>
      </c>
      <c r="R640" s="30">
        <f t="shared" si="398"/>
        <v>0</v>
      </c>
      <c r="S640" s="103">
        <f t="shared" si="390"/>
        <v>0</v>
      </c>
      <c r="T640" s="113">
        <f t="shared" si="399"/>
        <v>8.5000000000000006E-2</v>
      </c>
      <c r="U640" s="111">
        <f t="shared" si="406"/>
        <v>15</v>
      </c>
      <c r="V640" s="111">
        <v>252</v>
      </c>
      <c r="W640" s="110">
        <f t="shared" si="391"/>
        <v>1.0048677610000001</v>
      </c>
      <c r="X640" s="103">
        <f t="shared" si="392"/>
        <v>4.1781035500000003</v>
      </c>
      <c r="Y640" s="103">
        <f t="shared" si="393"/>
        <v>0</v>
      </c>
      <c r="Z640" s="114" t="str">
        <f t="shared" si="402"/>
        <v>A+J=</v>
      </c>
      <c r="AA640" s="108">
        <f t="shared" si="403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394"/>
        <v>44663</v>
      </c>
      <c r="B641" s="103">
        <f t="shared" si="386"/>
        <v>863.19178567000006</v>
      </c>
      <c r="C641" s="103">
        <f t="shared" si="400"/>
        <v>583.57773600999997</v>
      </c>
      <c r="D641" s="104">
        <f t="shared" si="395"/>
        <v>6153.09</v>
      </c>
      <c r="E641" s="105">
        <f t="shared" si="407"/>
        <v>6215.24</v>
      </c>
      <c r="F641" s="106">
        <f t="shared" si="408"/>
        <v>44613</v>
      </c>
      <c r="G641" s="107">
        <f t="shared" si="387"/>
        <v>1.0100616113204897E-2</v>
      </c>
      <c r="H641" s="108">
        <f t="shared" si="401"/>
        <v>44671</v>
      </c>
      <c r="I641" s="108">
        <f t="shared" si="388"/>
        <v>44671</v>
      </c>
      <c r="J641" s="109">
        <f t="shared" si="396"/>
        <v>21</v>
      </c>
      <c r="K641" s="109">
        <f t="shared" si="411"/>
        <v>16</v>
      </c>
      <c r="L641" s="8">
        <f t="shared" si="397"/>
        <v>1.00768649</v>
      </c>
      <c r="M641" s="110">
        <f t="shared" si="410"/>
        <v>1.0054002900000001</v>
      </c>
      <c r="N641" s="110">
        <f t="shared" si="405"/>
        <v>1.4602716085268403</v>
      </c>
      <c r="O641" s="103">
        <f t="shared" si="409"/>
        <v>1.4714959700000001</v>
      </c>
      <c r="P641" s="103">
        <f t="shared" si="389"/>
        <v>858.73228672000005</v>
      </c>
      <c r="Q641" s="11">
        <f t="shared" si="404"/>
        <v>0</v>
      </c>
      <c r="R641" s="30">
        <f t="shared" si="398"/>
        <v>0</v>
      </c>
      <c r="S641" s="103">
        <f t="shared" si="390"/>
        <v>0</v>
      </c>
      <c r="T641" s="113">
        <f t="shared" si="399"/>
        <v>8.5000000000000006E-2</v>
      </c>
      <c r="U641" s="111">
        <f t="shared" si="406"/>
        <v>16</v>
      </c>
      <c r="V641" s="111">
        <v>252</v>
      </c>
      <c r="W641" s="110">
        <f t="shared" si="391"/>
        <v>1.0051931190000001</v>
      </c>
      <c r="X641" s="103">
        <f t="shared" si="392"/>
        <v>4.4594989500000004</v>
      </c>
      <c r="Y641" s="103">
        <f t="shared" si="393"/>
        <v>0</v>
      </c>
      <c r="Z641" s="114" t="str">
        <f t="shared" si="402"/>
        <v>A+J=</v>
      </c>
      <c r="AA641" s="108">
        <f t="shared" si="403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394"/>
        <v>44664</v>
      </c>
      <c r="B642" s="103">
        <f t="shared" si="386"/>
        <v>863.88459520000004</v>
      </c>
      <c r="C642" s="103">
        <f t="shared" si="400"/>
        <v>583.57773600999997</v>
      </c>
      <c r="D642" s="104">
        <f t="shared" si="395"/>
        <v>6153.09</v>
      </c>
      <c r="E642" s="105">
        <f t="shared" si="407"/>
        <v>6215.24</v>
      </c>
      <c r="F642" s="106">
        <f t="shared" si="408"/>
        <v>44613</v>
      </c>
      <c r="G642" s="107">
        <f t="shared" si="387"/>
        <v>1.0100616113204897E-2</v>
      </c>
      <c r="H642" s="108">
        <f t="shared" si="401"/>
        <v>44671</v>
      </c>
      <c r="I642" s="108">
        <f t="shared" si="388"/>
        <v>44671</v>
      </c>
      <c r="J642" s="109">
        <f t="shared" si="396"/>
        <v>21</v>
      </c>
      <c r="K642" s="109">
        <f t="shared" si="411"/>
        <v>17</v>
      </c>
      <c r="L642" s="8">
        <f t="shared" si="397"/>
        <v>1.0081688499999999</v>
      </c>
      <c r="M642" s="110">
        <f t="shared" si="410"/>
        <v>1.0054002900000001</v>
      </c>
      <c r="N642" s="110">
        <f t="shared" si="405"/>
        <v>1.4602716085268403</v>
      </c>
      <c r="O642" s="103">
        <f t="shared" si="409"/>
        <v>1.4722003400000001</v>
      </c>
      <c r="P642" s="103">
        <f t="shared" si="389"/>
        <v>859.14334137000003</v>
      </c>
      <c r="Q642" s="11">
        <f t="shared" si="404"/>
        <v>0</v>
      </c>
      <c r="R642" s="30">
        <f t="shared" si="398"/>
        <v>0</v>
      </c>
      <c r="S642" s="103">
        <f t="shared" si="390"/>
        <v>0</v>
      </c>
      <c r="T642" s="113">
        <f t="shared" si="399"/>
        <v>8.5000000000000006E-2</v>
      </c>
      <c r="U642" s="111">
        <f t="shared" si="406"/>
        <v>17</v>
      </c>
      <c r="V642" s="111">
        <v>252</v>
      </c>
      <c r="W642" s="110">
        <f t="shared" si="391"/>
        <v>1.005518583</v>
      </c>
      <c r="X642" s="103">
        <f t="shared" si="392"/>
        <v>4.7412538299999998</v>
      </c>
      <c r="Y642" s="103">
        <f t="shared" si="393"/>
        <v>0</v>
      </c>
      <c r="Z642" s="114" t="str">
        <f t="shared" si="402"/>
        <v>A+J=</v>
      </c>
      <c r="AA642" s="108">
        <f t="shared" si="403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394"/>
        <v>44665</v>
      </c>
      <c r="B643" s="103">
        <f t="shared" si="386"/>
        <v>864.57796886000006</v>
      </c>
      <c r="C643" s="103">
        <f t="shared" si="400"/>
        <v>583.57773600999997</v>
      </c>
      <c r="D643" s="104">
        <f t="shared" si="395"/>
        <v>6153.09</v>
      </c>
      <c r="E643" s="105">
        <f t="shared" si="407"/>
        <v>6215.24</v>
      </c>
      <c r="F643" s="106">
        <f t="shared" si="408"/>
        <v>44613</v>
      </c>
      <c r="G643" s="107">
        <f t="shared" si="387"/>
        <v>1.0100616113204897E-2</v>
      </c>
      <c r="H643" s="108">
        <f t="shared" si="401"/>
        <v>44671</v>
      </c>
      <c r="I643" s="108">
        <f t="shared" si="388"/>
        <v>44671</v>
      </c>
      <c r="J643" s="109">
        <f t="shared" si="396"/>
        <v>21</v>
      </c>
      <c r="K643" s="109">
        <f t="shared" si="411"/>
        <v>18</v>
      </c>
      <c r="L643" s="8">
        <f t="shared" si="397"/>
        <v>1.00865144</v>
      </c>
      <c r="M643" s="110">
        <f t="shared" si="410"/>
        <v>1.0054002900000001</v>
      </c>
      <c r="N643" s="110">
        <f t="shared" si="405"/>
        <v>1.4602716085268403</v>
      </c>
      <c r="O643" s="103">
        <f t="shared" si="409"/>
        <v>1.47290506</v>
      </c>
      <c r="P643" s="103">
        <f t="shared" si="389"/>
        <v>859.55460027000004</v>
      </c>
      <c r="Q643" s="11">
        <f t="shared" si="404"/>
        <v>0</v>
      </c>
      <c r="R643" s="30">
        <f t="shared" si="398"/>
        <v>0</v>
      </c>
      <c r="S643" s="103">
        <f t="shared" si="390"/>
        <v>0</v>
      </c>
      <c r="T643" s="113">
        <f t="shared" si="399"/>
        <v>8.5000000000000006E-2</v>
      </c>
      <c r="U643" s="111">
        <f t="shared" si="406"/>
        <v>18</v>
      </c>
      <c r="V643" s="111">
        <v>252</v>
      </c>
      <c r="W643" s="110">
        <f t="shared" si="391"/>
        <v>1.005844153</v>
      </c>
      <c r="X643" s="103">
        <f t="shared" si="392"/>
        <v>5.0233685899999996</v>
      </c>
      <c r="Y643" s="103">
        <f t="shared" si="393"/>
        <v>0</v>
      </c>
      <c r="Z643" s="114" t="str">
        <f t="shared" si="402"/>
        <v>A+J=</v>
      </c>
      <c r="AA643" s="108">
        <f t="shared" si="403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394"/>
        <v>44666</v>
      </c>
      <c r="B644" s="103">
        <f t="shared" si="386"/>
        <v>865.27189939000004</v>
      </c>
      <c r="C644" s="103">
        <f t="shared" si="400"/>
        <v>583.57773600999997</v>
      </c>
      <c r="D644" s="104">
        <f t="shared" si="395"/>
        <v>6153.09</v>
      </c>
      <c r="E644" s="105">
        <f t="shared" si="407"/>
        <v>6215.24</v>
      </c>
      <c r="F644" s="106">
        <f t="shared" si="408"/>
        <v>44613</v>
      </c>
      <c r="G644" s="107">
        <f t="shared" si="387"/>
        <v>1.0100616113204897E-2</v>
      </c>
      <c r="H644" s="108">
        <f t="shared" si="401"/>
        <v>44671</v>
      </c>
      <c r="I644" s="108">
        <f t="shared" si="388"/>
        <v>44671</v>
      </c>
      <c r="J644" s="109">
        <f t="shared" si="396"/>
        <v>21</v>
      </c>
      <c r="K644" s="109">
        <f t="shared" si="411"/>
        <v>19</v>
      </c>
      <c r="L644" s="8">
        <f t="shared" si="397"/>
        <v>1.0091342700000001</v>
      </c>
      <c r="M644" s="110">
        <f t="shared" si="410"/>
        <v>1.0054002900000001</v>
      </c>
      <c r="N644" s="110">
        <f t="shared" si="405"/>
        <v>1.4602716085268403</v>
      </c>
      <c r="O644" s="103">
        <f t="shared" si="409"/>
        <v>1.47361012</v>
      </c>
      <c r="P644" s="103">
        <f t="shared" si="389"/>
        <v>859.96605758999999</v>
      </c>
      <c r="Q644" s="11">
        <f t="shared" si="404"/>
        <v>0</v>
      </c>
      <c r="R644" s="30">
        <f t="shared" si="398"/>
        <v>0</v>
      </c>
      <c r="S644" s="103">
        <f t="shared" si="390"/>
        <v>0</v>
      </c>
      <c r="T644" s="113">
        <f t="shared" si="399"/>
        <v>8.5000000000000006E-2</v>
      </c>
      <c r="U644" s="111">
        <f t="shared" si="406"/>
        <v>19</v>
      </c>
      <c r="V644" s="111">
        <v>252</v>
      </c>
      <c r="W644" s="110">
        <f t="shared" si="391"/>
        <v>1.0061698269999999</v>
      </c>
      <c r="X644" s="103">
        <f t="shared" si="392"/>
        <v>5.3058417999999996</v>
      </c>
      <c r="Y644" s="103">
        <f t="shared" si="393"/>
        <v>0</v>
      </c>
      <c r="Z644" s="114" t="str">
        <f t="shared" si="402"/>
        <v>A+J=</v>
      </c>
      <c r="AA644" s="108">
        <f t="shared" si="403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394"/>
        <v>44667</v>
      </c>
      <c r="B645" s="103">
        <f t="shared" si="386"/>
        <v>865.27189939000004</v>
      </c>
      <c r="C645" s="103">
        <f t="shared" si="400"/>
        <v>583.57773600999997</v>
      </c>
      <c r="D645" s="104">
        <f t="shared" si="395"/>
        <v>6153.09</v>
      </c>
      <c r="E645" s="105">
        <f t="shared" si="407"/>
        <v>6215.24</v>
      </c>
      <c r="F645" s="106">
        <f t="shared" si="408"/>
        <v>44613</v>
      </c>
      <c r="G645" s="107">
        <f t="shared" si="387"/>
        <v>1.0100616113204897E-2</v>
      </c>
      <c r="H645" s="108">
        <f t="shared" si="401"/>
        <v>44671</v>
      </c>
      <c r="I645" s="108">
        <f t="shared" si="388"/>
        <v>44671</v>
      </c>
      <c r="J645" s="109">
        <f t="shared" si="396"/>
        <v>21</v>
      </c>
      <c r="K645" s="109">
        <f t="shared" si="411"/>
        <v>19</v>
      </c>
      <c r="L645" s="8">
        <f t="shared" si="397"/>
        <v>1.0091342700000001</v>
      </c>
      <c r="M645" s="110">
        <f t="shared" si="410"/>
        <v>1.0054002900000001</v>
      </c>
      <c r="N645" s="110">
        <f t="shared" si="405"/>
        <v>1.4602716085268403</v>
      </c>
      <c r="O645" s="103">
        <f t="shared" si="409"/>
        <v>1.47361012</v>
      </c>
      <c r="P645" s="103">
        <f t="shared" si="389"/>
        <v>859.96605758999999</v>
      </c>
      <c r="Q645" s="11">
        <f t="shared" si="404"/>
        <v>0</v>
      </c>
      <c r="R645" s="30">
        <f t="shared" si="398"/>
        <v>0</v>
      </c>
      <c r="S645" s="103">
        <f t="shared" si="390"/>
        <v>0</v>
      </c>
      <c r="T645" s="113">
        <f t="shared" si="399"/>
        <v>8.5000000000000006E-2</v>
      </c>
      <c r="U645" s="111">
        <f t="shared" si="406"/>
        <v>19</v>
      </c>
      <c r="V645" s="111">
        <v>252</v>
      </c>
      <c r="W645" s="110">
        <f t="shared" si="391"/>
        <v>1.0061698269999999</v>
      </c>
      <c r="X645" s="103">
        <f t="shared" si="392"/>
        <v>5.3058417999999996</v>
      </c>
      <c r="Y645" s="103">
        <f t="shared" si="393"/>
        <v>0</v>
      </c>
      <c r="Z645" s="114" t="str">
        <f t="shared" si="402"/>
        <v>A+J=</v>
      </c>
      <c r="AA645" s="108">
        <f t="shared" si="403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394"/>
        <v>44668</v>
      </c>
      <c r="B646" s="103">
        <f t="shared" si="386"/>
        <v>865.27189939000004</v>
      </c>
      <c r="C646" s="103">
        <f t="shared" si="400"/>
        <v>583.57773600999997</v>
      </c>
      <c r="D646" s="104">
        <f t="shared" si="395"/>
        <v>6153.09</v>
      </c>
      <c r="E646" s="105">
        <f t="shared" si="407"/>
        <v>6215.24</v>
      </c>
      <c r="F646" s="106">
        <f t="shared" si="408"/>
        <v>44613</v>
      </c>
      <c r="G646" s="107">
        <f t="shared" si="387"/>
        <v>1.0100616113204897E-2</v>
      </c>
      <c r="H646" s="108">
        <f t="shared" si="401"/>
        <v>44671</v>
      </c>
      <c r="I646" s="108">
        <f t="shared" si="388"/>
        <v>44671</v>
      </c>
      <c r="J646" s="109">
        <f t="shared" si="396"/>
        <v>21</v>
      </c>
      <c r="K646" s="109">
        <f t="shared" si="411"/>
        <v>19</v>
      </c>
      <c r="L646" s="8">
        <f t="shared" si="397"/>
        <v>1.0091342700000001</v>
      </c>
      <c r="M646" s="110">
        <f t="shared" si="410"/>
        <v>1.0054002900000001</v>
      </c>
      <c r="N646" s="110">
        <f t="shared" si="405"/>
        <v>1.4602716085268403</v>
      </c>
      <c r="O646" s="103">
        <f t="shared" si="409"/>
        <v>1.47361012</v>
      </c>
      <c r="P646" s="103">
        <f t="shared" si="389"/>
        <v>859.96605758999999</v>
      </c>
      <c r="Q646" s="11">
        <f t="shared" si="404"/>
        <v>0</v>
      </c>
      <c r="R646" s="30">
        <f t="shared" si="398"/>
        <v>0</v>
      </c>
      <c r="S646" s="103">
        <f t="shared" si="390"/>
        <v>0</v>
      </c>
      <c r="T646" s="113">
        <f t="shared" si="399"/>
        <v>8.5000000000000006E-2</v>
      </c>
      <c r="U646" s="111">
        <f t="shared" si="406"/>
        <v>19</v>
      </c>
      <c r="V646" s="111">
        <v>252</v>
      </c>
      <c r="W646" s="110">
        <f t="shared" si="391"/>
        <v>1.0061698269999999</v>
      </c>
      <c r="X646" s="103">
        <f t="shared" si="392"/>
        <v>5.3058417999999996</v>
      </c>
      <c r="Y646" s="103">
        <f t="shared" si="393"/>
        <v>0</v>
      </c>
      <c r="Z646" s="114" t="str">
        <f t="shared" si="402"/>
        <v>A+J=</v>
      </c>
      <c r="AA646" s="108">
        <f t="shared" si="403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394"/>
        <v>44669</v>
      </c>
      <c r="B647" s="103">
        <f t="shared" si="386"/>
        <v>865.27189939000004</v>
      </c>
      <c r="C647" s="103">
        <f t="shared" si="400"/>
        <v>583.57773600999997</v>
      </c>
      <c r="D647" s="104">
        <f t="shared" si="395"/>
        <v>6153.09</v>
      </c>
      <c r="E647" s="105">
        <f t="shared" si="407"/>
        <v>6215.24</v>
      </c>
      <c r="F647" s="106">
        <f t="shared" si="408"/>
        <v>44613</v>
      </c>
      <c r="G647" s="107">
        <f t="shared" si="387"/>
        <v>1.0100616113204897E-2</v>
      </c>
      <c r="H647" s="108">
        <f t="shared" si="401"/>
        <v>44671</v>
      </c>
      <c r="I647" s="108">
        <f t="shared" si="388"/>
        <v>44671</v>
      </c>
      <c r="J647" s="109">
        <f t="shared" si="396"/>
        <v>21</v>
      </c>
      <c r="K647" s="109">
        <f t="shared" si="411"/>
        <v>19</v>
      </c>
      <c r="L647" s="8">
        <f t="shared" si="397"/>
        <v>1.0091342700000001</v>
      </c>
      <c r="M647" s="110">
        <f t="shared" si="410"/>
        <v>1.0054002900000001</v>
      </c>
      <c r="N647" s="110">
        <f t="shared" si="405"/>
        <v>1.4602716085268403</v>
      </c>
      <c r="O647" s="103">
        <f t="shared" si="409"/>
        <v>1.47361012</v>
      </c>
      <c r="P647" s="103">
        <f t="shared" si="389"/>
        <v>859.96605758999999</v>
      </c>
      <c r="Q647" s="11">
        <f t="shared" si="404"/>
        <v>0</v>
      </c>
      <c r="R647" s="30">
        <f t="shared" si="398"/>
        <v>0</v>
      </c>
      <c r="S647" s="103">
        <f t="shared" si="390"/>
        <v>0</v>
      </c>
      <c r="T647" s="113">
        <f t="shared" si="399"/>
        <v>8.5000000000000006E-2</v>
      </c>
      <c r="U647" s="111">
        <f t="shared" si="406"/>
        <v>19</v>
      </c>
      <c r="V647" s="111">
        <v>252</v>
      </c>
      <c r="W647" s="110">
        <f t="shared" si="391"/>
        <v>1.0061698269999999</v>
      </c>
      <c r="X647" s="103">
        <f t="shared" si="392"/>
        <v>5.3058417999999996</v>
      </c>
      <c r="Y647" s="103">
        <f t="shared" si="393"/>
        <v>0</v>
      </c>
      <c r="Z647" s="114" t="str">
        <f t="shared" si="402"/>
        <v>A+J=</v>
      </c>
      <c r="AA647" s="108">
        <f t="shared" si="403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394"/>
        <v>44670</v>
      </c>
      <c r="B648" s="103">
        <f t="shared" si="386"/>
        <v>865.96637792999991</v>
      </c>
      <c r="C648" s="103">
        <f t="shared" si="400"/>
        <v>583.57773600999997</v>
      </c>
      <c r="D648" s="104">
        <f t="shared" si="395"/>
        <v>6153.09</v>
      </c>
      <c r="E648" s="105">
        <f t="shared" si="407"/>
        <v>6215.24</v>
      </c>
      <c r="F648" s="106">
        <f t="shared" si="408"/>
        <v>44613</v>
      </c>
      <c r="G648" s="107">
        <f t="shared" si="387"/>
        <v>1.0100616113204897E-2</v>
      </c>
      <c r="H648" s="108">
        <f t="shared" si="401"/>
        <v>44671</v>
      </c>
      <c r="I648" s="108">
        <f t="shared" si="388"/>
        <v>44671</v>
      </c>
      <c r="J648" s="109">
        <f t="shared" si="396"/>
        <v>21</v>
      </c>
      <c r="K648" s="109">
        <f t="shared" si="411"/>
        <v>20</v>
      </c>
      <c r="L648" s="8">
        <f t="shared" si="397"/>
        <v>1.00961732</v>
      </c>
      <c r="M648" s="110">
        <f t="shared" si="410"/>
        <v>1.0054002900000001</v>
      </c>
      <c r="N648" s="110">
        <f t="shared" si="405"/>
        <v>1.4602716085268403</v>
      </c>
      <c r="O648" s="103">
        <f t="shared" si="409"/>
        <v>1.4743154999999999</v>
      </c>
      <c r="P648" s="103">
        <f t="shared" si="389"/>
        <v>860.37770164999995</v>
      </c>
      <c r="Q648" s="11">
        <f t="shared" si="404"/>
        <v>0</v>
      </c>
      <c r="R648" s="30">
        <f t="shared" si="398"/>
        <v>0</v>
      </c>
      <c r="S648" s="103">
        <f t="shared" si="390"/>
        <v>0</v>
      </c>
      <c r="T648" s="113">
        <f t="shared" si="399"/>
        <v>8.5000000000000006E-2</v>
      </c>
      <c r="U648" s="111">
        <f t="shared" si="406"/>
        <v>20</v>
      </c>
      <c r="V648" s="111">
        <v>252</v>
      </c>
      <c r="W648" s="110">
        <f t="shared" si="391"/>
        <v>1.006495608</v>
      </c>
      <c r="X648" s="103">
        <f t="shared" si="392"/>
        <v>5.5886762799999996</v>
      </c>
      <c r="Y648" s="103">
        <f t="shared" si="393"/>
        <v>0</v>
      </c>
      <c r="Z648" s="114" t="str">
        <f t="shared" si="402"/>
        <v>A+J=</v>
      </c>
      <c r="AA648" s="108">
        <f t="shared" si="403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394"/>
        <v>44671</v>
      </c>
      <c r="B649" s="103">
        <f t="shared" si="386"/>
        <v>866.66142572000001</v>
      </c>
      <c r="C649" s="103">
        <f t="shared" si="400"/>
        <v>583.57773600999997</v>
      </c>
      <c r="D649" s="104">
        <f t="shared" si="395"/>
        <v>6153.09</v>
      </c>
      <c r="E649" s="105">
        <f t="shared" si="407"/>
        <v>6215.24</v>
      </c>
      <c r="F649" s="106">
        <f t="shared" si="408"/>
        <v>44613</v>
      </c>
      <c r="G649" s="107">
        <f t="shared" si="387"/>
        <v>1.0100616113204897E-2</v>
      </c>
      <c r="H649" s="108">
        <f t="shared" si="401"/>
        <v>44701</v>
      </c>
      <c r="I649" s="108">
        <f t="shared" si="388"/>
        <v>44671</v>
      </c>
      <c r="J649" s="109">
        <f t="shared" si="396"/>
        <v>21</v>
      </c>
      <c r="K649" s="109">
        <f t="shared" si="411"/>
        <v>21</v>
      </c>
      <c r="L649" s="8">
        <f t="shared" si="397"/>
        <v>1.0101006100000001</v>
      </c>
      <c r="M649" s="110">
        <f t="shared" si="410"/>
        <v>1.0054002900000001</v>
      </c>
      <c r="N649" s="110">
        <f t="shared" si="405"/>
        <v>1.4602716085268403</v>
      </c>
      <c r="O649" s="103">
        <f t="shared" si="409"/>
        <v>1.47502124</v>
      </c>
      <c r="P649" s="103">
        <f t="shared" si="389"/>
        <v>860.78955580000002</v>
      </c>
      <c r="Q649" s="11">
        <f t="shared" si="404"/>
        <v>21</v>
      </c>
      <c r="R649" s="30">
        <f t="shared" si="398"/>
        <v>3.0900954618668944E-2</v>
      </c>
      <c r="S649" s="103">
        <f t="shared" si="390"/>
        <v>26.599219000000002</v>
      </c>
      <c r="T649" s="113">
        <f t="shared" si="399"/>
        <v>8.5000000000000006E-2</v>
      </c>
      <c r="U649" s="111">
        <f t="shared" si="406"/>
        <v>21</v>
      </c>
      <c r="V649" s="111">
        <v>252</v>
      </c>
      <c r="W649" s="110">
        <f t="shared" si="391"/>
        <v>1.0068214929999999</v>
      </c>
      <c r="X649" s="103">
        <f t="shared" si="392"/>
        <v>5.87186992</v>
      </c>
      <c r="Y649" s="103">
        <f t="shared" si="393"/>
        <v>32.47108892</v>
      </c>
      <c r="Z649" s="114" t="str">
        <f t="shared" si="402"/>
        <v>A+J=</v>
      </c>
      <c r="AA649" s="108">
        <f t="shared" si="403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394"/>
        <v>44672</v>
      </c>
      <c r="B650" s="103">
        <f t="shared" ref="B650:B713" si="412">(P650+X650)</f>
        <v>835.09925804</v>
      </c>
      <c r="C650" s="103">
        <f t="shared" si="400"/>
        <v>565.54462688000001</v>
      </c>
      <c r="D650" s="104">
        <f t="shared" si="395"/>
        <v>6215.24</v>
      </c>
      <c r="E650" s="105">
        <f t="shared" si="407"/>
        <v>6315.93</v>
      </c>
      <c r="F650" s="106">
        <f t="shared" si="408"/>
        <v>44640</v>
      </c>
      <c r="G650" s="107">
        <f t="shared" ref="G650:G713" si="413">(E650/D650)-1</f>
        <v>1.6200500704719456E-2</v>
      </c>
      <c r="H650" s="108">
        <f t="shared" si="401"/>
        <v>44701</v>
      </c>
      <c r="I650" s="108">
        <f t="shared" ref="I650:I713" si="414">IF(A650&gt;I649,H650,I649)</f>
        <v>44701</v>
      </c>
      <c r="J650" s="109">
        <f t="shared" si="396"/>
        <v>21</v>
      </c>
      <c r="K650" s="109">
        <f t="shared" si="411"/>
        <v>1</v>
      </c>
      <c r="L650" s="8">
        <f t="shared" si="397"/>
        <v>1.0007655600000001</v>
      </c>
      <c r="M650" s="110">
        <f t="shared" si="410"/>
        <v>1.0101006100000001</v>
      </c>
      <c r="N650" s="110">
        <f t="shared" si="405"/>
        <v>1.4750212425386426</v>
      </c>
      <c r="O650" s="103">
        <f t="shared" si="409"/>
        <v>1.47615045</v>
      </c>
      <c r="P650" s="103">
        <f t="shared" ref="P650:P713" si="415">TRUNC(C650*O650,8)</f>
        <v>834.82895545999997</v>
      </c>
      <c r="Q650" s="11">
        <f t="shared" si="404"/>
        <v>0</v>
      </c>
      <c r="R650" s="30">
        <f t="shared" si="398"/>
        <v>0</v>
      </c>
      <c r="S650" s="103">
        <f t="shared" ref="S650:S713" si="416">IF(R650&gt;0,TRUNC(R650*P650,8),0)</f>
        <v>0</v>
      </c>
      <c r="T650" s="113">
        <f t="shared" si="399"/>
        <v>8.5000000000000006E-2</v>
      </c>
      <c r="U650" s="111">
        <f t="shared" si="406"/>
        <v>1</v>
      </c>
      <c r="V650" s="111">
        <v>252</v>
      </c>
      <c r="W650" s="110">
        <f t="shared" ref="W650:W713" si="417">ROUND((1+T650)^TRUNC((U650/V650),9),9)</f>
        <v>1.0003237819999999</v>
      </c>
      <c r="X650" s="103">
        <f t="shared" ref="X650:X713" si="418">TRUNC((P650*(W650-1)),8)</f>
        <v>0.27030258000000001</v>
      </c>
      <c r="Y650" s="103">
        <f t="shared" ref="Y650:Y713" si="419">IF(Q650&gt;0,S650+X650,0)</f>
        <v>0</v>
      </c>
      <c r="Z650" s="114" t="str">
        <f t="shared" si="402"/>
        <v>A+J=</v>
      </c>
      <c r="AA650" s="108">
        <f t="shared" si="403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0">(A650+1)</f>
        <v>44673</v>
      </c>
      <c r="B651" s="103">
        <f t="shared" si="412"/>
        <v>835.09925804</v>
      </c>
      <c r="C651" s="103">
        <f t="shared" si="400"/>
        <v>565.54462688000001</v>
      </c>
      <c r="D651" s="104">
        <f t="shared" ref="D651:D714" si="421">IF(E651=E650,D650,E650)</f>
        <v>6215.24</v>
      </c>
      <c r="E651" s="105">
        <f t="shared" si="407"/>
        <v>6315.93</v>
      </c>
      <c r="F651" s="106">
        <f t="shared" si="408"/>
        <v>44640</v>
      </c>
      <c r="G651" s="107">
        <f t="shared" si="413"/>
        <v>1.6200500704719456E-2</v>
      </c>
      <c r="H651" s="108">
        <f t="shared" si="401"/>
        <v>44701</v>
      </c>
      <c r="I651" s="108">
        <f t="shared" si="414"/>
        <v>44701</v>
      </c>
      <c r="J651" s="109">
        <f t="shared" ref="J651:J714" si="422">IF(I651=I650,J650,NETWORKDAYS(I650,I651,$AD$171:$AD$502)-1)</f>
        <v>21</v>
      </c>
      <c r="K651" s="109">
        <f t="shared" si="411"/>
        <v>1</v>
      </c>
      <c r="L651" s="8">
        <f t="shared" ref="L651:L714" si="423">IF(E651&lt;D651,1,TRUNC((E651/D651)^TRUNC((K651/J651),9),8))</f>
        <v>1.0007655600000001</v>
      </c>
      <c r="M651" s="110">
        <f t="shared" si="410"/>
        <v>1.0101006100000001</v>
      </c>
      <c r="N651" s="110">
        <f t="shared" si="405"/>
        <v>1.4750212425386426</v>
      </c>
      <c r="O651" s="103">
        <f t="shared" si="409"/>
        <v>1.47615045</v>
      </c>
      <c r="P651" s="103">
        <f t="shared" si="415"/>
        <v>834.82895545999997</v>
      </c>
      <c r="Q651" s="11">
        <f t="shared" si="404"/>
        <v>0</v>
      </c>
      <c r="R651" s="30">
        <f t="shared" ref="R651:R714" si="424">IF(Q651&gt;0,VLOOKUP($A651,$AD$10:$AI$165,6),0)</f>
        <v>0</v>
      </c>
      <c r="S651" s="103">
        <f t="shared" si="416"/>
        <v>0</v>
      </c>
      <c r="T651" s="113">
        <f t="shared" ref="T651:T714" si="425">(T650)</f>
        <v>8.5000000000000006E-2</v>
      </c>
      <c r="U651" s="111">
        <f t="shared" si="406"/>
        <v>1</v>
      </c>
      <c r="V651" s="111">
        <v>252</v>
      </c>
      <c r="W651" s="110">
        <f t="shared" si="417"/>
        <v>1.0003237819999999</v>
      </c>
      <c r="X651" s="103">
        <f t="shared" si="418"/>
        <v>0.27030258000000001</v>
      </c>
      <c r="Y651" s="103">
        <f t="shared" si="419"/>
        <v>0</v>
      </c>
      <c r="Z651" s="114" t="str">
        <f t="shared" si="402"/>
        <v>A+J=</v>
      </c>
      <c r="AA651" s="108">
        <f t="shared" si="403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0"/>
        <v>44674</v>
      </c>
      <c r="B652" s="103">
        <f t="shared" si="412"/>
        <v>836.00917938999999</v>
      </c>
      <c r="C652" s="103">
        <f t="shared" ref="C652:C715" si="426">TRUNC(IF(Q651&gt;0,VLOOKUP(A651,$AD$12:$AE$165,2),C651),8)</f>
        <v>565.54462688000001</v>
      </c>
      <c r="D652" s="104">
        <f t="shared" si="421"/>
        <v>6215.24</v>
      </c>
      <c r="E652" s="105">
        <f t="shared" si="407"/>
        <v>6315.93</v>
      </c>
      <c r="F652" s="106">
        <f t="shared" si="408"/>
        <v>44640</v>
      </c>
      <c r="G652" s="107">
        <f t="shared" si="413"/>
        <v>1.6200500704719456E-2</v>
      </c>
      <c r="H652" s="108">
        <f t="shared" ref="H652:H715" si="427">IF(DAY(A652)=H$9,VLOOKUP(A652,AH$118:AN$450,4),H651)</f>
        <v>44701</v>
      </c>
      <c r="I652" s="108">
        <f t="shared" si="414"/>
        <v>44701</v>
      </c>
      <c r="J652" s="109">
        <f t="shared" si="422"/>
        <v>21</v>
      </c>
      <c r="K652" s="109">
        <f t="shared" si="411"/>
        <v>2</v>
      </c>
      <c r="L652" s="8">
        <f t="shared" si="423"/>
        <v>1.0015317100000001</v>
      </c>
      <c r="M652" s="110">
        <f t="shared" si="410"/>
        <v>1.0101006100000001</v>
      </c>
      <c r="N652" s="110">
        <f t="shared" si="405"/>
        <v>1.4750212425386426</v>
      </c>
      <c r="O652" s="103">
        <f t="shared" si="409"/>
        <v>1.47728054</v>
      </c>
      <c r="P652" s="103">
        <f t="shared" si="415"/>
        <v>835.46807178999995</v>
      </c>
      <c r="Q652" s="11">
        <f t="shared" si="404"/>
        <v>0</v>
      </c>
      <c r="R652" s="30">
        <f t="shared" si="424"/>
        <v>0</v>
      </c>
      <c r="S652" s="103">
        <f t="shared" si="416"/>
        <v>0</v>
      </c>
      <c r="T652" s="113">
        <f t="shared" si="425"/>
        <v>8.5000000000000006E-2</v>
      </c>
      <c r="U652" s="111">
        <f t="shared" si="406"/>
        <v>2</v>
      </c>
      <c r="V652" s="111">
        <v>252</v>
      </c>
      <c r="W652" s="110">
        <f t="shared" si="417"/>
        <v>1.00064767</v>
      </c>
      <c r="X652" s="103">
        <f t="shared" si="418"/>
        <v>0.54110760000000002</v>
      </c>
      <c r="Y652" s="103">
        <f t="shared" si="419"/>
        <v>0</v>
      </c>
      <c r="Z652" s="114" t="str">
        <f t="shared" ref="Z652:Z715" si="428">IF($Q651&gt;0,VLOOKUP($A651,$AD$10:$AM$165,9),Z651)</f>
        <v>A+J=</v>
      </c>
      <c r="AA652" s="108">
        <f t="shared" ref="AA652:AA715" si="429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0"/>
        <v>44675</v>
      </c>
      <c r="B653" s="103">
        <f t="shared" si="412"/>
        <v>836.00917938999999</v>
      </c>
      <c r="C653" s="103">
        <f t="shared" si="426"/>
        <v>565.54462688000001</v>
      </c>
      <c r="D653" s="104">
        <f t="shared" si="421"/>
        <v>6215.24</v>
      </c>
      <c r="E653" s="105">
        <f t="shared" si="407"/>
        <v>6315.93</v>
      </c>
      <c r="F653" s="106">
        <f t="shared" si="408"/>
        <v>44640</v>
      </c>
      <c r="G653" s="107">
        <f t="shared" si="413"/>
        <v>1.6200500704719456E-2</v>
      </c>
      <c r="H653" s="108">
        <f t="shared" si="427"/>
        <v>44701</v>
      </c>
      <c r="I653" s="108">
        <f t="shared" si="414"/>
        <v>44701</v>
      </c>
      <c r="J653" s="109">
        <f t="shared" si="422"/>
        <v>21</v>
      </c>
      <c r="K653" s="109">
        <f t="shared" si="411"/>
        <v>2</v>
      </c>
      <c r="L653" s="8">
        <f t="shared" si="423"/>
        <v>1.0015317100000001</v>
      </c>
      <c r="M653" s="110">
        <f t="shared" si="410"/>
        <v>1.0101006100000001</v>
      </c>
      <c r="N653" s="110">
        <f t="shared" si="405"/>
        <v>1.4750212425386426</v>
      </c>
      <c r="O653" s="103">
        <f t="shared" si="409"/>
        <v>1.47728054</v>
      </c>
      <c r="P653" s="103">
        <f t="shared" si="415"/>
        <v>835.46807178999995</v>
      </c>
      <c r="Q653" s="11">
        <f t="shared" ref="Q653:Q716" si="430">IF(VLOOKUP(A653,AD$10:AK$165,8)=VLOOKUP(A652,AD$10:AK$165,8),0,VLOOKUP(A653,AD$10:AK$165,8))</f>
        <v>0</v>
      </c>
      <c r="R653" s="30">
        <f t="shared" si="424"/>
        <v>0</v>
      </c>
      <c r="S653" s="103">
        <f t="shared" si="416"/>
        <v>0</v>
      </c>
      <c r="T653" s="113">
        <f t="shared" si="425"/>
        <v>8.5000000000000006E-2</v>
      </c>
      <c r="U653" s="111">
        <f t="shared" si="406"/>
        <v>2</v>
      </c>
      <c r="V653" s="111">
        <v>252</v>
      </c>
      <c r="W653" s="110">
        <f t="shared" si="417"/>
        <v>1.00064767</v>
      </c>
      <c r="X653" s="103">
        <f t="shared" si="418"/>
        <v>0.54110760000000002</v>
      </c>
      <c r="Y653" s="103">
        <f t="shared" si="419"/>
        <v>0</v>
      </c>
      <c r="Z653" s="114" t="str">
        <f t="shared" si="428"/>
        <v>A+J=</v>
      </c>
      <c r="AA653" s="108">
        <f t="shared" si="429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0"/>
        <v>44676</v>
      </c>
      <c r="B654" s="103">
        <f t="shared" si="412"/>
        <v>836.00917938999999</v>
      </c>
      <c r="C654" s="103">
        <f t="shared" si="426"/>
        <v>565.54462688000001</v>
      </c>
      <c r="D654" s="104">
        <f t="shared" si="421"/>
        <v>6215.24</v>
      </c>
      <c r="E654" s="105">
        <f t="shared" si="407"/>
        <v>6315.93</v>
      </c>
      <c r="F654" s="106">
        <f t="shared" si="408"/>
        <v>44640</v>
      </c>
      <c r="G654" s="107">
        <f t="shared" si="413"/>
        <v>1.6200500704719456E-2</v>
      </c>
      <c r="H654" s="108">
        <f t="shared" si="427"/>
        <v>44701</v>
      </c>
      <c r="I654" s="108">
        <f t="shared" si="414"/>
        <v>44701</v>
      </c>
      <c r="J654" s="109">
        <f t="shared" si="422"/>
        <v>21</v>
      </c>
      <c r="K654" s="109">
        <f t="shared" si="411"/>
        <v>2</v>
      </c>
      <c r="L654" s="8">
        <f t="shared" si="423"/>
        <v>1.0015317100000001</v>
      </c>
      <c r="M654" s="110">
        <f t="shared" si="410"/>
        <v>1.0101006100000001</v>
      </c>
      <c r="N654" s="110">
        <f t="shared" si="405"/>
        <v>1.4750212425386426</v>
      </c>
      <c r="O654" s="103">
        <f t="shared" si="409"/>
        <v>1.47728054</v>
      </c>
      <c r="P654" s="103">
        <f t="shared" si="415"/>
        <v>835.46807178999995</v>
      </c>
      <c r="Q654" s="11">
        <f t="shared" si="430"/>
        <v>0</v>
      </c>
      <c r="R654" s="30">
        <f t="shared" si="424"/>
        <v>0</v>
      </c>
      <c r="S654" s="103">
        <f t="shared" si="416"/>
        <v>0</v>
      </c>
      <c r="T654" s="113">
        <f t="shared" si="425"/>
        <v>8.5000000000000006E-2</v>
      </c>
      <c r="U654" s="111">
        <f t="shared" si="406"/>
        <v>2</v>
      </c>
      <c r="V654" s="111">
        <v>252</v>
      </c>
      <c r="W654" s="110">
        <f t="shared" si="417"/>
        <v>1.00064767</v>
      </c>
      <c r="X654" s="103">
        <f t="shared" si="418"/>
        <v>0.54110760000000002</v>
      </c>
      <c r="Y654" s="103">
        <f t="shared" si="419"/>
        <v>0</v>
      </c>
      <c r="Z654" s="114" t="str">
        <f t="shared" si="428"/>
        <v>A+J=</v>
      </c>
      <c r="AA654" s="108">
        <f t="shared" si="429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0"/>
        <v>44677</v>
      </c>
      <c r="B655" s="103">
        <f t="shared" si="412"/>
        <v>836.92008853000004</v>
      </c>
      <c r="C655" s="103">
        <f t="shared" si="426"/>
        <v>565.54462688000001</v>
      </c>
      <c r="D655" s="104">
        <f t="shared" si="421"/>
        <v>6215.24</v>
      </c>
      <c r="E655" s="105">
        <f t="shared" si="407"/>
        <v>6315.93</v>
      </c>
      <c r="F655" s="106">
        <f t="shared" si="408"/>
        <v>44640</v>
      </c>
      <c r="G655" s="107">
        <f t="shared" si="413"/>
        <v>1.6200500704719456E-2</v>
      </c>
      <c r="H655" s="108">
        <f t="shared" si="427"/>
        <v>44701</v>
      </c>
      <c r="I655" s="108">
        <f t="shared" si="414"/>
        <v>44701</v>
      </c>
      <c r="J655" s="109">
        <f t="shared" si="422"/>
        <v>21</v>
      </c>
      <c r="K655" s="109">
        <f t="shared" si="411"/>
        <v>3</v>
      </c>
      <c r="L655" s="8">
        <f t="shared" si="423"/>
        <v>1.0022984399999999</v>
      </c>
      <c r="M655" s="110">
        <f t="shared" si="410"/>
        <v>1.0101006100000001</v>
      </c>
      <c r="N655" s="110">
        <f t="shared" si="405"/>
        <v>1.4750212425386426</v>
      </c>
      <c r="O655" s="103">
        <f t="shared" si="409"/>
        <v>1.4784114900000001</v>
      </c>
      <c r="P655" s="103">
        <f t="shared" si="415"/>
        <v>836.10767448000001</v>
      </c>
      <c r="Q655" s="11">
        <f t="shared" si="430"/>
        <v>0</v>
      </c>
      <c r="R655" s="30">
        <f t="shared" si="424"/>
        <v>0</v>
      </c>
      <c r="S655" s="103">
        <f t="shared" si="416"/>
        <v>0</v>
      </c>
      <c r="T655" s="113">
        <f t="shared" si="425"/>
        <v>8.5000000000000006E-2</v>
      </c>
      <c r="U655" s="111">
        <f t="shared" si="406"/>
        <v>3</v>
      </c>
      <c r="V655" s="111">
        <v>252</v>
      </c>
      <c r="W655" s="110">
        <f t="shared" si="417"/>
        <v>1.000971662</v>
      </c>
      <c r="X655" s="103">
        <f t="shared" si="418"/>
        <v>0.81241405</v>
      </c>
      <c r="Y655" s="103">
        <f t="shared" si="419"/>
        <v>0</v>
      </c>
      <c r="Z655" s="114" t="str">
        <f t="shared" si="428"/>
        <v>A+J=</v>
      </c>
      <c r="AA655" s="108">
        <f t="shared" si="429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0"/>
        <v>44678</v>
      </c>
      <c r="B656" s="103">
        <f t="shared" si="412"/>
        <v>837.83199264999996</v>
      </c>
      <c r="C656" s="103">
        <f t="shared" si="426"/>
        <v>565.54462688000001</v>
      </c>
      <c r="D656" s="104">
        <f t="shared" si="421"/>
        <v>6215.24</v>
      </c>
      <c r="E656" s="105">
        <f t="shared" si="407"/>
        <v>6315.93</v>
      </c>
      <c r="F656" s="106">
        <f t="shared" si="408"/>
        <v>44640</v>
      </c>
      <c r="G656" s="107">
        <f t="shared" si="413"/>
        <v>1.6200500704719456E-2</v>
      </c>
      <c r="H656" s="108">
        <f t="shared" si="427"/>
        <v>44701</v>
      </c>
      <c r="I656" s="108">
        <f t="shared" si="414"/>
        <v>44701</v>
      </c>
      <c r="J656" s="109">
        <f t="shared" si="422"/>
        <v>21</v>
      </c>
      <c r="K656" s="109">
        <f t="shared" si="411"/>
        <v>4</v>
      </c>
      <c r="L656" s="8">
        <f t="shared" si="423"/>
        <v>1.0030657700000001</v>
      </c>
      <c r="M656" s="110">
        <f t="shared" si="410"/>
        <v>1.0101006100000001</v>
      </c>
      <c r="N656" s="110">
        <f t="shared" si="405"/>
        <v>1.4750212425386426</v>
      </c>
      <c r="O656" s="103">
        <f t="shared" si="409"/>
        <v>1.4795433099999999</v>
      </c>
      <c r="P656" s="103">
        <f t="shared" si="415"/>
        <v>836.74776919999999</v>
      </c>
      <c r="Q656" s="11">
        <f t="shared" si="430"/>
        <v>0</v>
      </c>
      <c r="R656" s="30">
        <f t="shared" si="424"/>
        <v>0</v>
      </c>
      <c r="S656" s="103">
        <f t="shared" si="416"/>
        <v>0</v>
      </c>
      <c r="T656" s="113">
        <f t="shared" si="425"/>
        <v>8.5000000000000006E-2</v>
      </c>
      <c r="U656" s="111">
        <f t="shared" si="406"/>
        <v>4</v>
      </c>
      <c r="V656" s="111">
        <v>252</v>
      </c>
      <c r="W656" s="110">
        <f t="shared" si="417"/>
        <v>1.001295759</v>
      </c>
      <c r="X656" s="103">
        <f t="shared" si="418"/>
        <v>1.0842234500000001</v>
      </c>
      <c r="Y656" s="103">
        <f t="shared" si="419"/>
        <v>0</v>
      </c>
      <c r="Z656" s="114" t="str">
        <f t="shared" si="428"/>
        <v>A+J=</v>
      </c>
      <c r="AA656" s="108">
        <f t="shared" si="429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0"/>
        <v>44679</v>
      </c>
      <c r="B657" s="103">
        <f t="shared" si="412"/>
        <v>838.74489242000004</v>
      </c>
      <c r="C657" s="103">
        <f t="shared" si="426"/>
        <v>565.54462688000001</v>
      </c>
      <c r="D657" s="104">
        <f t="shared" si="421"/>
        <v>6215.24</v>
      </c>
      <c r="E657" s="105">
        <f t="shared" si="407"/>
        <v>6315.93</v>
      </c>
      <c r="F657" s="106">
        <f t="shared" si="408"/>
        <v>44640</v>
      </c>
      <c r="G657" s="107">
        <f t="shared" si="413"/>
        <v>1.6200500704719456E-2</v>
      </c>
      <c r="H657" s="108">
        <f t="shared" si="427"/>
        <v>44701</v>
      </c>
      <c r="I657" s="108">
        <f t="shared" si="414"/>
        <v>44701</v>
      </c>
      <c r="J657" s="109">
        <f t="shared" si="422"/>
        <v>21</v>
      </c>
      <c r="K657" s="109">
        <f t="shared" si="411"/>
        <v>5</v>
      </c>
      <c r="L657" s="8">
        <f t="shared" si="423"/>
        <v>1.0038336800000001</v>
      </c>
      <c r="M657" s="110">
        <f t="shared" si="410"/>
        <v>1.0101006100000001</v>
      </c>
      <c r="N657" s="110">
        <f t="shared" si="405"/>
        <v>1.4750212425386426</v>
      </c>
      <c r="O657" s="103">
        <f t="shared" si="409"/>
        <v>1.4806760000000001</v>
      </c>
      <c r="P657" s="103">
        <f t="shared" si="415"/>
        <v>837.38835595</v>
      </c>
      <c r="Q657" s="11">
        <f t="shared" si="430"/>
        <v>0</v>
      </c>
      <c r="R657" s="30">
        <f t="shared" si="424"/>
        <v>0</v>
      </c>
      <c r="S657" s="103">
        <f t="shared" si="416"/>
        <v>0</v>
      </c>
      <c r="T657" s="113">
        <f t="shared" si="425"/>
        <v>8.5000000000000006E-2</v>
      </c>
      <c r="U657" s="111">
        <f t="shared" si="406"/>
        <v>5</v>
      </c>
      <c r="V657" s="111">
        <v>252</v>
      </c>
      <c r="W657" s="110">
        <f t="shared" si="417"/>
        <v>1.0016199610000001</v>
      </c>
      <c r="X657" s="103">
        <f t="shared" si="418"/>
        <v>1.35653647</v>
      </c>
      <c r="Y657" s="103">
        <f t="shared" si="419"/>
        <v>0</v>
      </c>
      <c r="Z657" s="114" t="str">
        <f t="shared" si="428"/>
        <v>A+J=</v>
      </c>
      <c r="AA657" s="108">
        <f t="shared" si="429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0"/>
        <v>44680</v>
      </c>
      <c r="B658" s="103">
        <f t="shared" si="412"/>
        <v>839.65877719000002</v>
      </c>
      <c r="C658" s="103">
        <f t="shared" si="426"/>
        <v>565.54462688000001</v>
      </c>
      <c r="D658" s="104">
        <f t="shared" si="421"/>
        <v>6215.24</v>
      </c>
      <c r="E658" s="105">
        <f t="shared" si="407"/>
        <v>6315.93</v>
      </c>
      <c r="F658" s="106">
        <f t="shared" si="408"/>
        <v>44640</v>
      </c>
      <c r="G658" s="107">
        <f t="shared" si="413"/>
        <v>1.6200500704719456E-2</v>
      </c>
      <c r="H658" s="108">
        <f t="shared" si="427"/>
        <v>44701</v>
      </c>
      <c r="I658" s="108">
        <f t="shared" si="414"/>
        <v>44701</v>
      </c>
      <c r="J658" s="109">
        <f t="shared" si="422"/>
        <v>21</v>
      </c>
      <c r="K658" s="109">
        <f t="shared" si="411"/>
        <v>6</v>
      </c>
      <c r="L658" s="8">
        <f t="shared" si="423"/>
        <v>1.0046021700000001</v>
      </c>
      <c r="M658" s="110">
        <f t="shared" si="410"/>
        <v>1.0101006100000001</v>
      </c>
      <c r="N658" s="110">
        <f t="shared" si="405"/>
        <v>1.4750212425386426</v>
      </c>
      <c r="O658" s="103">
        <f t="shared" si="409"/>
        <v>1.48180954</v>
      </c>
      <c r="P658" s="103">
        <f t="shared" si="415"/>
        <v>838.02942340000004</v>
      </c>
      <c r="Q658" s="11">
        <f t="shared" si="430"/>
        <v>0</v>
      </c>
      <c r="R658" s="30">
        <f t="shared" si="424"/>
        <v>0</v>
      </c>
      <c r="S658" s="103">
        <f t="shared" si="416"/>
        <v>0</v>
      </c>
      <c r="T658" s="113">
        <f t="shared" si="425"/>
        <v>8.5000000000000006E-2</v>
      </c>
      <c r="U658" s="111">
        <f t="shared" si="406"/>
        <v>6</v>
      </c>
      <c r="V658" s="111">
        <v>252</v>
      </c>
      <c r="W658" s="110">
        <f t="shared" si="417"/>
        <v>1.0019442679999999</v>
      </c>
      <c r="X658" s="103">
        <f t="shared" si="418"/>
        <v>1.6293537899999999</v>
      </c>
      <c r="Y658" s="103">
        <f t="shared" si="419"/>
        <v>0</v>
      </c>
      <c r="Z658" s="114" t="str">
        <f t="shared" si="428"/>
        <v>A+J=</v>
      </c>
      <c r="AA658" s="108">
        <f t="shared" si="429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0"/>
        <v>44681</v>
      </c>
      <c r="B659" s="103">
        <f t="shared" si="412"/>
        <v>840.57366463000005</v>
      </c>
      <c r="C659" s="103">
        <f t="shared" si="426"/>
        <v>565.54462688000001</v>
      </c>
      <c r="D659" s="104">
        <f t="shared" si="421"/>
        <v>6215.24</v>
      </c>
      <c r="E659" s="105">
        <f t="shared" si="407"/>
        <v>6315.93</v>
      </c>
      <c r="F659" s="106">
        <f t="shared" si="408"/>
        <v>44640</v>
      </c>
      <c r="G659" s="107">
        <f t="shared" si="413"/>
        <v>1.6200500704719456E-2</v>
      </c>
      <c r="H659" s="108">
        <f t="shared" si="427"/>
        <v>44701</v>
      </c>
      <c r="I659" s="108">
        <f t="shared" si="414"/>
        <v>44701</v>
      </c>
      <c r="J659" s="109">
        <f t="shared" si="422"/>
        <v>21</v>
      </c>
      <c r="K659" s="109">
        <f t="shared" si="411"/>
        <v>7</v>
      </c>
      <c r="L659" s="8">
        <f t="shared" si="423"/>
        <v>1.00537126</v>
      </c>
      <c r="M659" s="110">
        <f t="shared" si="410"/>
        <v>1.0101006100000001</v>
      </c>
      <c r="N659" s="110">
        <f t="shared" si="405"/>
        <v>1.4750212425386426</v>
      </c>
      <c r="O659" s="103">
        <f t="shared" si="409"/>
        <v>1.4829439600000001</v>
      </c>
      <c r="P659" s="103">
        <f t="shared" si="415"/>
        <v>838.67098854000005</v>
      </c>
      <c r="Q659" s="11">
        <f t="shared" si="430"/>
        <v>0</v>
      </c>
      <c r="R659" s="30">
        <f t="shared" si="424"/>
        <v>0</v>
      </c>
      <c r="S659" s="103">
        <f t="shared" si="416"/>
        <v>0</v>
      </c>
      <c r="T659" s="113">
        <f t="shared" si="425"/>
        <v>8.5000000000000006E-2</v>
      </c>
      <c r="U659" s="111">
        <f t="shared" si="406"/>
        <v>7</v>
      </c>
      <c r="V659" s="111">
        <v>252</v>
      </c>
      <c r="W659" s="110">
        <f t="shared" si="417"/>
        <v>1.00226868</v>
      </c>
      <c r="X659" s="103">
        <f t="shared" si="418"/>
        <v>1.9026760899999999</v>
      </c>
      <c r="Y659" s="103">
        <f t="shared" si="419"/>
        <v>0</v>
      </c>
      <c r="Z659" s="114" t="str">
        <f t="shared" si="428"/>
        <v>A+J=</v>
      </c>
      <c r="AA659" s="108">
        <f t="shared" si="429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0"/>
        <v>44682</v>
      </c>
      <c r="B660" s="103">
        <f t="shared" si="412"/>
        <v>840.57366463000005</v>
      </c>
      <c r="C660" s="103">
        <f t="shared" si="426"/>
        <v>565.54462688000001</v>
      </c>
      <c r="D660" s="104">
        <f t="shared" si="421"/>
        <v>6215.24</v>
      </c>
      <c r="E660" s="105">
        <f t="shared" si="407"/>
        <v>6315.93</v>
      </c>
      <c r="F660" s="106">
        <f t="shared" si="408"/>
        <v>44640</v>
      </c>
      <c r="G660" s="107">
        <f t="shared" si="413"/>
        <v>1.6200500704719456E-2</v>
      </c>
      <c r="H660" s="108">
        <f t="shared" si="427"/>
        <v>44701</v>
      </c>
      <c r="I660" s="108">
        <f t="shared" si="414"/>
        <v>44701</v>
      </c>
      <c r="J660" s="109">
        <f t="shared" si="422"/>
        <v>21</v>
      </c>
      <c r="K660" s="109">
        <f t="shared" si="411"/>
        <v>7</v>
      </c>
      <c r="L660" s="8">
        <f t="shared" si="423"/>
        <v>1.00537126</v>
      </c>
      <c r="M660" s="110">
        <f t="shared" si="410"/>
        <v>1.0101006100000001</v>
      </c>
      <c r="N660" s="110">
        <f t="shared" si="405"/>
        <v>1.4750212425386426</v>
      </c>
      <c r="O660" s="103">
        <f t="shared" si="409"/>
        <v>1.4829439600000001</v>
      </c>
      <c r="P660" s="103">
        <f t="shared" si="415"/>
        <v>838.67098854000005</v>
      </c>
      <c r="Q660" s="11">
        <f t="shared" si="430"/>
        <v>0</v>
      </c>
      <c r="R660" s="30">
        <f t="shared" si="424"/>
        <v>0</v>
      </c>
      <c r="S660" s="103">
        <f t="shared" si="416"/>
        <v>0</v>
      </c>
      <c r="T660" s="113">
        <f t="shared" si="425"/>
        <v>8.5000000000000006E-2</v>
      </c>
      <c r="U660" s="111">
        <f t="shared" si="406"/>
        <v>7</v>
      </c>
      <c r="V660" s="111">
        <v>252</v>
      </c>
      <c r="W660" s="110">
        <f t="shared" si="417"/>
        <v>1.00226868</v>
      </c>
      <c r="X660" s="103">
        <f t="shared" si="418"/>
        <v>1.9026760899999999</v>
      </c>
      <c r="Y660" s="103">
        <f t="shared" si="419"/>
        <v>0</v>
      </c>
      <c r="Z660" s="114" t="str">
        <f t="shared" si="428"/>
        <v>A+J=</v>
      </c>
      <c r="AA660" s="108">
        <f t="shared" si="429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0"/>
        <v>44683</v>
      </c>
      <c r="B661" s="103">
        <f t="shared" si="412"/>
        <v>840.57366463000005</v>
      </c>
      <c r="C661" s="103">
        <f t="shared" si="426"/>
        <v>565.54462688000001</v>
      </c>
      <c r="D661" s="104">
        <f t="shared" si="421"/>
        <v>6215.24</v>
      </c>
      <c r="E661" s="105">
        <f t="shared" si="407"/>
        <v>6315.93</v>
      </c>
      <c r="F661" s="106">
        <f t="shared" si="408"/>
        <v>44640</v>
      </c>
      <c r="G661" s="107">
        <f t="shared" si="413"/>
        <v>1.6200500704719456E-2</v>
      </c>
      <c r="H661" s="108">
        <f t="shared" si="427"/>
        <v>44701</v>
      </c>
      <c r="I661" s="108">
        <f t="shared" si="414"/>
        <v>44701</v>
      </c>
      <c r="J661" s="109">
        <f t="shared" si="422"/>
        <v>21</v>
      </c>
      <c r="K661" s="109">
        <f t="shared" si="411"/>
        <v>7</v>
      </c>
      <c r="L661" s="8">
        <f t="shared" si="423"/>
        <v>1.00537126</v>
      </c>
      <c r="M661" s="110">
        <f t="shared" si="410"/>
        <v>1.0101006100000001</v>
      </c>
      <c r="N661" s="110">
        <f t="shared" si="405"/>
        <v>1.4750212425386426</v>
      </c>
      <c r="O661" s="103">
        <f t="shared" si="409"/>
        <v>1.4829439600000001</v>
      </c>
      <c r="P661" s="103">
        <f t="shared" si="415"/>
        <v>838.67098854000005</v>
      </c>
      <c r="Q661" s="11">
        <f t="shared" si="430"/>
        <v>0</v>
      </c>
      <c r="R661" s="30">
        <f t="shared" si="424"/>
        <v>0</v>
      </c>
      <c r="S661" s="103">
        <f t="shared" si="416"/>
        <v>0</v>
      </c>
      <c r="T661" s="113">
        <f t="shared" si="425"/>
        <v>8.5000000000000006E-2</v>
      </c>
      <c r="U661" s="111">
        <f t="shared" si="406"/>
        <v>7</v>
      </c>
      <c r="V661" s="111">
        <v>252</v>
      </c>
      <c r="W661" s="110">
        <f t="shared" si="417"/>
        <v>1.00226868</v>
      </c>
      <c r="X661" s="103">
        <f t="shared" si="418"/>
        <v>1.9026760899999999</v>
      </c>
      <c r="Y661" s="103">
        <f t="shared" si="419"/>
        <v>0</v>
      </c>
      <c r="Z661" s="114" t="str">
        <f t="shared" si="428"/>
        <v>A+J=</v>
      </c>
      <c r="AA661" s="108">
        <f t="shared" si="429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0"/>
        <v>44684</v>
      </c>
      <c r="B662" s="103">
        <f t="shared" si="412"/>
        <v>841.48954408999998</v>
      </c>
      <c r="C662" s="103">
        <f t="shared" si="426"/>
        <v>565.54462688000001</v>
      </c>
      <c r="D662" s="104">
        <f t="shared" si="421"/>
        <v>6215.24</v>
      </c>
      <c r="E662" s="105">
        <f t="shared" si="407"/>
        <v>6315.93</v>
      </c>
      <c r="F662" s="106">
        <f t="shared" si="408"/>
        <v>44640</v>
      </c>
      <c r="G662" s="107">
        <f t="shared" si="413"/>
        <v>1.6200500704719456E-2</v>
      </c>
      <c r="H662" s="108">
        <f t="shared" si="427"/>
        <v>44701</v>
      </c>
      <c r="I662" s="108">
        <f t="shared" si="414"/>
        <v>44701</v>
      </c>
      <c r="J662" s="109">
        <f t="shared" si="422"/>
        <v>21</v>
      </c>
      <c r="K662" s="109">
        <f t="shared" si="411"/>
        <v>8</v>
      </c>
      <c r="L662" s="8">
        <f t="shared" si="423"/>
        <v>1.0061409299999999</v>
      </c>
      <c r="M662" s="110">
        <f t="shared" si="410"/>
        <v>1.0101006100000001</v>
      </c>
      <c r="N662" s="110">
        <f t="shared" si="405"/>
        <v>1.4750212425386426</v>
      </c>
      <c r="O662" s="103">
        <f t="shared" si="409"/>
        <v>1.48407924</v>
      </c>
      <c r="P662" s="103">
        <f t="shared" si="415"/>
        <v>839.31304004000003</v>
      </c>
      <c r="Q662" s="11">
        <f t="shared" si="430"/>
        <v>0</v>
      </c>
      <c r="R662" s="30">
        <f t="shared" si="424"/>
        <v>0</v>
      </c>
      <c r="S662" s="103">
        <f t="shared" si="416"/>
        <v>0</v>
      </c>
      <c r="T662" s="113">
        <f t="shared" si="425"/>
        <v>8.5000000000000006E-2</v>
      </c>
      <c r="U662" s="111">
        <f t="shared" si="406"/>
        <v>8</v>
      </c>
      <c r="V662" s="111">
        <v>252</v>
      </c>
      <c r="W662" s="110">
        <f t="shared" si="417"/>
        <v>1.0025931969999999</v>
      </c>
      <c r="X662" s="103">
        <f t="shared" si="418"/>
        <v>2.1765040500000001</v>
      </c>
      <c r="Y662" s="103">
        <f t="shared" si="419"/>
        <v>0</v>
      </c>
      <c r="Z662" s="114" t="str">
        <f t="shared" si="428"/>
        <v>A+J=</v>
      </c>
      <c r="AA662" s="108">
        <f t="shared" si="429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0"/>
        <v>44685</v>
      </c>
      <c r="B663" s="103">
        <f t="shared" si="412"/>
        <v>842.40642759000002</v>
      </c>
      <c r="C663" s="103">
        <f t="shared" si="426"/>
        <v>565.54462688000001</v>
      </c>
      <c r="D663" s="104">
        <f t="shared" si="421"/>
        <v>6215.24</v>
      </c>
      <c r="E663" s="105">
        <f t="shared" si="407"/>
        <v>6315.93</v>
      </c>
      <c r="F663" s="106">
        <f t="shared" si="408"/>
        <v>44640</v>
      </c>
      <c r="G663" s="107">
        <f t="shared" si="413"/>
        <v>1.6200500704719456E-2</v>
      </c>
      <c r="H663" s="108">
        <f t="shared" si="427"/>
        <v>44701</v>
      </c>
      <c r="I663" s="108">
        <f t="shared" si="414"/>
        <v>44701</v>
      </c>
      <c r="J663" s="109">
        <f t="shared" si="422"/>
        <v>21</v>
      </c>
      <c r="K663" s="109">
        <f t="shared" si="411"/>
        <v>9</v>
      </c>
      <c r="L663" s="8">
        <f t="shared" si="423"/>
        <v>1.0069112</v>
      </c>
      <c r="M663" s="110">
        <f t="shared" si="410"/>
        <v>1.0101006100000001</v>
      </c>
      <c r="N663" s="110">
        <f t="shared" si="405"/>
        <v>1.4750212425386426</v>
      </c>
      <c r="O663" s="103">
        <f t="shared" si="409"/>
        <v>1.4852154</v>
      </c>
      <c r="P663" s="103">
        <f t="shared" si="415"/>
        <v>839.95558921999998</v>
      </c>
      <c r="Q663" s="11">
        <f t="shared" si="430"/>
        <v>0</v>
      </c>
      <c r="R663" s="30">
        <f t="shared" si="424"/>
        <v>0</v>
      </c>
      <c r="S663" s="103">
        <f t="shared" si="416"/>
        <v>0</v>
      </c>
      <c r="T663" s="113">
        <f t="shared" si="425"/>
        <v>8.5000000000000006E-2</v>
      </c>
      <c r="U663" s="111">
        <f t="shared" si="406"/>
        <v>9</v>
      </c>
      <c r="V663" s="111">
        <v>252</v>
      </c>
      <c r="W663" s="110">
        <f t="shared" si="417"/>
        <v>1.0029178190000001</v>
      </c>
      <c r="X663" s="103">
        <f t="shared" si="418"/>
        <v>2.45083837</v>
      </c>
      <c r="Y663" s="103">
        <f t="shared" si="419"/>
        <v>0</v>
      </c>
      <c r="Z663" s="114" t="str">
        <f t="shared" si="428"/>
        <v>A+J=</v>
      </c>
      <c r="AA663" s="108">
        <f t="shared" si="429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0"/>
        <v>44686</v>
      </c>
      <c r="B664" s="103">
        <f t="shared" si="412"/>
        <v>843.32430532000001</v>
      </c>
      <c r="C664" s="103">
        <f t="shared" si="426"/>
        <v>565.54462688000001</v>
      </c>
      <c r="D664" s="104">
        <f t="shared" si="421"/>
        <v>6215.24</v>
      </c>
      <c r="E664" s="105">
        <f t="shared" si="407"/>
        <v>6315.93</v>
      </c>
      <c r="F664" s="106">
        <f t="shared" si="408"/>
        <v>44640</v>
      </c>
      <c r="G664" s="107">
        <f t="shared" si="413"/>
        <v>1.6200500704719456E-2</v>
      </c>
      <c r="H664" s="108">
        <f t="shared" si="427"/>
        <v>44701</v>
      </c>
      <c r="I664" s="108">
        <f t="shared" si="414"/>
        <v>44701</v>
      </c>
      <c r="J664" s="109">
        <f t="shared" si="422"/>
        <v>21</v>
      </c>
      <c r="K664" s="109">
        <f t="shared" si="411"/>
        <v>10</v>
      </c>
      <c r="L664" s="8">
        <f t="shared" si="423"/>
        <v>1.0076820500000001</v>
      </c>
      <c r="M664" s="110">
        <f t="shared" si="410"/>
        <v>1.0101006100000001</v>
      </c>
      <c r="N664" s="110">
        <f t="shared" si="405"/>
        <v>1.4750212425386426</v>
      </c>
      <c r="O664" s="103">
        <f t="shared" si="409"/>
        <v>1.48635242</v>
      </c>
      <c r="P664" s="103">
        <f t="shared" si="415"/>
        <v>840.59862478000002</v>
      </c>
      <c r="Q664" s="11">
        <f t="shared" si="430"/>
        <v>0</v>
      </c>
      <c r="R664" s="30">
        <f t="shared" si="424"/>
        <v>0</v>
      </c>
      <c r="S664" s="103">
        <f t="shared" si="416"/>
        <v>0</v>
      </c>
      <c r="T664" s="113">
        <f t="shared" si="425"/>
        <v>8.5000000000000006E-2</v>
      </c>
      <c r="U664" s="111">
        <f t="shared" si="406"/>
        <v>10</v>
      </c>
      <c r="V664" s="111">
        <v>252</v>
      </c>
      <c r="W664" s="110">
        <f t="shared" si="417"/>
        <v>1.0032425469999999</v>
      </c>
      <c r="X664" s="103">
        <f t="shared" si="418"/>
        <v>2.7256805399999999</v>
      </c>
      <c r="Y664" s="103">
        <f t="shared" si="419"/>
        <v>0</v>
      </c>
      <c r="Z664" s="114" t="str">
        <f t="shared" si="428"/>
        <v>A+J=</v>
      </c>
      <c r="AA664" s="108">
        <f t="shared" si="429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0"/>
        <v>44687</v>
      </c>
      <c r="B665" s="103">
        <f t="shared" si="412"/>
        <v>844.24319328000001</v>
      </c>
      <c r="C665" s="103">
        <f t="shared" si="426"/>
        <v>565.54462688000001</v>
      </c>
      <c r="D665" s="104">
        <f t="shared" si="421"/>
        <v>6215.24</v>
      </c>
      <c r="E665" s="105">
        <f t="shared" si="407"/>
        <v>6315.93</v>
      </c>
      <c r="F665" s="106">
        <f t="shared" si="408"/>
        <v>44640</v>
      </c>
      <c r="G665" s="107">
        <f t="shared" si="413"/>
        <v>1.6200500704719456E-2</v>
      </c>
      <c r="H665" s="108">
        <f t="shared" si="427"/>
        <v>44701</v>
      </c>
      <c r="I665" s="108">
        <f t="shared" si="414"/>
        <v>44701</v>
      </c>
      <c r="J665" s="109">
        <f t="shared" si="422"/>
        <v>21</v>
      </c>
      <c r="K665" s="109">
        <f t="shared" si="411"/>
        <v>11</v>
      </c>
      <c r="L665" s="8">
        <f t="shared" si="423"/>
        <v>1.0084534999999999</v>
      </c>
      <c r="M665" s="110">
        <f t="shared" si="410"/>
        <v>1.0101006100000001</v>
      </c>
      <c r="N665" s="110">
        <f t="shared" si="405"/>
        <v>1.4750212425386426</v>
      </c>
      <c r="O665" s="103">
        <f t="shared" si="409"/>
        <v>1.48749033</v>
      </c>
      <c r="P665" s="103">
        <f t="shared" si="415"/>
        <v>841.24216365999996</v>
      </c>
      <c r="Q665" s="11">
        <f t="shared" si="430"/>
        <v>0</v>
      </c>
      <c r="R665" s="30">
        <f t="shared" si="424"/>
        <v>0</v>
      </c>
      <c r="S665" s="103">
        <f t="shared" si="416"/>
        <v>0</v>
      </c>
      <c r="T665" s="113">
        <f t="shared" si="425"/>
        <v>8.5000000000000006E-2</v>
      </c>
      <c r="U665" s="111">
        <f t="shared" si="406"/>
        <v>11</v>
      </c>
      <c r="V665" s="111">
        <v>252</v>
      </c>
      <c r="W665" s="110">
        <f t="shared" si="417"/>
        <v>1.0035673789999999</v>
      </c>
      <c r="X665" s="103">
        <f t="shared" si="418"/>
        <v>3.0010296200000002</v>
      </c>
      <c r="Y665" s="103">
        <f t="shared" si="419"/>
        <v>0</v>
      </c>
      <c r="Z665" s="114" t="str">
        <f t="shared" si="428"/>
        <v>A+J=</v>
      </c>
      <c r="AA665" s="108">
        <f t="shared" si="429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0"/>
        <v>44688</v>
      </c>
      <c r="B666" s="103">
        <f t="shared" si="412"/>
        <v>845.16307116000007</v>
      </c>
      <c r="C666" s="103">
        <f t="shared" si="426"/>
        <v>565.54462688000001</v>
      </c>
      <c r="D666" s="104">
        <f t="shared" si="421"/>
        <v>6215.24</v>
      </c>
      <c r="E666" s="105">
        <f t="shared" si="407"/>
        <v>6315.93</v>
      </c>
      <c r="F666" s="106">
        <f t="shared" si="408"/>
        <v>44640</v>
      </c>
      <c r="G666" s="107">
        <f t="shared" si="413"/>
        <v>1.6200500704719456E-2</v>
      </c>
      <c r="H666" s="108">
        <f t="shared" si="427"/>
        <v>44701</v>
      </c>
      <c r="I666" s="108">
        <f t="shared" si="414"/>
        <v>44701</v>
      </c>
      <c r="J666" s="109">
        <f t="shared" si="422"/>
        <v>21</v>
      </c>
      <c r="K666" s="109">
        <f t="shared" si="411"/>
        <v>12</v>
      </c>
      <c r="L666" s="8">
        <f t="shared" si="423"/>
        <v>1.0092255299999999</v>
      </c>
      <c r="M666" s="110">
        <f t="shared" si="410"/>
        <v>1.0101006100000001</v>
      </c>
      <c r="N666" s="110">
        <f t="shared" si="405"/>
        <v>1.4750212425386426</v>
      </c>
      <c r="O666" s="103">
        <f t="shared" si="409"/>
        <v>1.4886290900000001</v>
      </c>
      <c r="P666" s="103">
        <f t="shared" si="415"/>
        <v>841.88618326000005</v>
      </c>
      <c r="Q666" s="11">
        <f t="shared" si="430"/>
        <v>0</v>
      </c>
      <c r="R666" s="30">
        <f t="shared" si="424"/>
        <v>0</v>
      </c>
      <c r="S666" s="103">
        <f t="shared" si="416"/>
        <v>0</v>
      </c>
      <c r="T666" s="113">
        <f t="shared" si="425"/>
        <v>8.5000000000000006E-2</v>
      </c>
      <c r="U666" s="111">
        <f t="shared" si="406"/>
        <v>12</v>
      </c>
      <c r="V666" s="111">
        <v>252</v>
      </c>
      <c r="W666" s="110">
        <f t="shared" si="417"/>
        <v>1.003892317</v>
      </c>
      <c r="X666" s="103">
        <f t="shared" si="418"/>
        <v>3.2768879000000002</v>
      </c>
      <c r="Y666" s="103">
        <f t="shared" si="419"/>
        <v>0</v>
      </c>
      <c r="Z666" s="114" t="str">
        <f t="shared" si="428"/>
        <v>A+J=</v>
      </c>
      <c r="AA666" s="108">
        <f t="shared" si="429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0"/>
        <v>44689</v>
      </c>
      <c r="B667" s="103">
        <f t="shared" si="412"/>
        <v>845.16307116000007</v>
      </c>
      <c r="C667" s="103">
        <f t="shared" si="426"/>
        <v>565.54462688000001</v>
      </c>
      <c r="D667" s="104">
        <f t="shared" si="421"/>
        <v>6215.24</v>
      </c>
      <c r="E667" s="105">
        <f t="shared" si="407"/>
        <v>6315.93</v>
      </c>
      <c r="F667" s="106">
        <f t="shared" si="408"/>
        <v>44640</v>
      </c>
      <c r="G667" s="107">
        <f t="shared" si="413"/>
        <v>1.6200500704719456E-2</v>
      </c>
      <c r="H667" s="108">
        <f t="shared" si="427"/>
        <v>44701</v>
      </c>
      <c r="I667" s="108">
        <f t="shared" si="414"/>
        <v>44701</v>
      </c>
      <c r="J667" s="109">
        <f t="shared" si="422"/>
        <v>21</v>
      </c>
      <c r="K667" s="109">
        <f t="shared" si="411"/>
        <v>12</v>
      </c>
      <c r="L667" s="8">
        <f t="shared" si="423"/>
        <v>1.0092255299999999</v>
      </c>
      <c r="M667" s="110">
        <f t="shared" si="410"/>
        <v>1.0101006100000001</v>
      </c>
      <c r="N667" s="110">
        <f t="shared" si="405"/>
        <v>1.4750212425386426</v>
      </c>
      <c r="O667" s="103">
        <f t="shared" si="409"/>
        <v>1.4886290900000001</v>
      </c>
      <c r="P667" s="103">
        <f t="shared" si="415"/>
        <v>841.88618326000005</v>
      </c>
      <c r="Q667" s="11">
        <f t="shared" si="430"/>
        <v>0</v>
      </c>
      <c r="R667" s="30">
        <f t="shared" si="424"/>
        <v>0</v>
      </c>
      <c r="S667" s="103">
        <f t="shared" si="416"/>
        <v>0</v>
      </c>
      <c r="T667" s="113">
        <f t="shared" si="425"/>
        <v>8.5000000000000006E-2</v>
      </c>
      <c r="U667" s="111">
        <f t="shared" si="406"/>
        <v>12</v>
      </c>
      <c r="V667" s="111">
        <v>252</v>
      </c>
      <c r="W667" s="110">
        <f t="shared" si="417"/>
        <v>1.003892317</v>
      </c>
      <c r="X667" s="103">
        <f t="shared" si="418"/>
        <v>3.2768879000000002</v>
      </c>
      <c r="Y667" s="103">
        <f t="shared" si="419"/>
        <v>0</v>
      </c>
      <c r="Z667" s="114" t="str">
        <f t="shared" si="428"/>
        <v>A+J=</v>
      </c>
      <c r="AA667" s="108">
        <f t="shared" si="429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0"/>
        <v>44690</v>
      </c>
      <c r="B668" s="103">
        <f t="shared" si="412"/>
        <v>845.16307116000007</v>
      </c>
      <c r="C668" s="103">
        <f t="shared" si="426"/>
        <v>565.54462688000001</v>
      </c>
      <c r="D668" s="104">
        <f t="shared" si="421"/>
        <v>6215.24</v>
      </c>
      <c r="E668" s="105">
        <f t="shared" si="407"/>
        <v>6315.93</v>
      </c>
      <c r="F668" s="106">
        <f t="shared" si="408"/>
        <v>44640</v>
      </c>
      <c r="G668" s="107">
        <f t="shared" si="413"/>
        <v>1.6200500704719456E-2</v>
      </c>
      <c r="H668" s="108">
        <f t="shared" si="427"/>
        <v>44701</v>
      </c>
      <c r="I668" s="108">
        <f t="shared" si="414"/>
        <v>44701</v>
      </c>
      <c r="J668" s="109">
        <f t="shared" si="422"/>
        <v>21</v>
      </c>
      <c r="K668" s="109">
        <f t="shared" si="411"/>
        <v>12</v>
      </c>
      <c r="L668" s="8">
        <f t="shared" si="423"/>
        <v>1.0092255299999999</v>
      </c>
      <c r="M668" s="110">
        <f t="shared" si="410"/>
        <v>1.0101006100000001</v>
      </c>
      <c r="N668" s="110">
        <f t="shared" si="405"/>
        <v>1.4750212425386426</v>
      </c>
      <c r="O668" s="103">
        <f t="shared" si="409"/>
        <v>1.4886290900000001</v>
      </c>
      <c r="P668" s="103">
        <f t="shared" si="415"/>
        <v>841.88618326000005</v>
      </c>
      <c r="Q668" s="11">
        <f t="shared" si="430"/>
        <v>0</v>
      </c>
      <c r="R668" s="30">
        <f t="shared" si="424"/>
        <v>0</v>
      </c>
      <c r="S668" s="103">
        <f t="shared" si="416"/>
        <v>0</v>
      </c>
      <c r="T668" s="113">
        <f t="shared" si="425"/>
        <v>8.5000000000000006E-2</v>
      </c>
      <c r="U668" s="111">
        <f t="shared" si="406"/>
        <v>12</v>
      </c>
      <c r="V668" s="111">
        <v>252</v>
      </c>
      <c r="W668" s="110">
        <f t="shared" si="417"/>
        <v>1.003892317</v>
      </c>
      <c r="X668" s="103">
        <f t="shared" si="418"/>
        <v>3.2768879000000002</v>
      </c>
      <c r="Y668" s="103">
        <f t="shared" si="419"/>
        <v>0</v>
      </c>
      <c r="Z668" s="114" t="str">
        <f t="shared" si="428"/>
        <v>A+J=</v>
      </c>
      <c r="AA668" s="108">
        <f t="shared" si="429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0"/>
        <v>44691</v>
      </c>
      <c r="B669" s="103">
        <f t="shared" si="412"/>
        <v>846.08396065000011</v>
      </c>
      <c r="C669" s="103">
        <f t="shared" si="426"/>
        <v>565.54462688000001</v>
      </c>
      <c r="D669" s="104">
        <f t="shared" si="421"/>
        <v>6215.24</v>
      </c>
      <c r="E669" s="105">
        <f t="shared" si="407"/>
        <v>6315.93</v>
      </c>
      <c r="F669" s="106">
        <f t="shared" si="408"/>
        <v>44640</v>
      </c>
      <c r="G669" s="107">
        <f t="shared" si="413"/>
        <v>1.6200500704719456E-2</v>
      </c>
      <c r="H669" s="108">
        <f t="shared" si="427"/>
        <v>44701</v>
      </c>
      <c r="I669" s="108">
        <f t="shared" si="414"/>
        <v>44701</v>
      </c>
      <c r="J669" s="109">
        <f t="shared" si="422"/>
        <v>21</v>
      </c>
      <c r="K669" s="109">
        <f t="shared" si="411"/>
        <v>13</v>
      </c>
      <c r="L669" s="8">
        <f t="shared" si="423"/>
        <v>1.0099981600000001</v>
      </c>
      <c r="M669" s="110">
        <f t="shared" si="410"/>
        <v>1.0101006100000001</v>
      </c>
      <c r="N669" s="110">
        <f t="shared" si="405"/>
        <v>1.4750212425386426</v>
      </c>
      <c r="O669" s="103">
        <f t="shared" si="409"/>
        <v>1.4897687399999999</v>
      </c>
      <c r="P669" s="103">
        <f t="shared" si="415"/>
        <v>842.53070620000005</v>
      </c>
      <c r="Q669" s="11">
        <f t="shared" si="430"/>
        <v>0</v>
      </c>
      <c r="R669" s="30">
        <f t="shared" si="424"/>
        <v>0</v>
      </c>
      <c r="S669" s="103">
        <f t="shared" si="416"/>
        <v>0</v>
      </c>
      <c r="T669" s="113">
        <f t="shared" si="425"/>
        <v>8.5000000000000006E-2</v>
      </c>
      <c r="U669" s="111">
        <f t="shared" si="406"/>
        <v>13</v>
      </c>
      <c r="V669" s="111">
        <v>252</v>
      </c>
      <c r="W669" s="110">
        <f t="shared" si="417"/>
        <v>1.0042173590000001</v>
      </c>
      <c r="X669" s="103">
        <f t="shared" si="418"/>
        <v>3.5532544499999998</v>
      </c>
      <c r="Y669" s="103">
        <f t="shared" si="419"/>
        <v>0</v>
      </c>
      <c r="Z669" s="114" t="str">
        <f t="shared" si="428"/>
        <v>A+J=</v>
      </c>
      <c r="AA669" s="108">
        <f t="shared" si="429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0"/>
        <v>44692</v>
      </c>
      <c r="B670" s="103">
        <f t="shared" si="412"/>
        <v>847.00584223999999</v>
      </c>
      <c r="C670" s="103">
        <f t="shared" si="426"/>
        <v>565.54462688000001</v>
      </c>
      <c r="D670" s="104">
        <f t="shared" si="421"/>
        <v>6215.24</v>
      </c>
      <c r="E670" s="105">
        <f t="shared" si="407"/>
        <v>6315.93</v>
      </c>
      <c r="F670" s="106">
        <f t="shared" si="408"/>
        <v>44640</v>
      </c>
      <c r="G670" s="107">
        <f t="shared" si="413"/>
        <v>1.6200500704719456E-2</v>
      </c>
      <c r="H670" s="108">
        <f t="shared" si="427"/>
        <v>44701</v>
      </c>
      <c r="I670" s="108">
        <f t="shared" si="414"/>
        <v>44701</v>
      </c>
      <c r="J670" s="109">
        <f t="shared" si="422"/>
        <v>21</v>
      </c>
      <c r="K670" s="109">
        <f t="shared" si="411"/>
        <v>14</v>
      </c>
      <c r="L670" s="8">
        <f t="shared" si="423"/>
        <v>1.0107713700000001</v>
      </c>
      <c r="M670" s="110">
        <f t="shared" si="410"/>
        <v>1.0101006100000001</v>
      </c>
      <c r="N670" s="110">
        <f t="shared" si="405"/>
        <v>1.4750212425386426</v>
      </c>
      <c r="O670" s="103">
        <f t="shared" si="409"/>
        <v>1.4909092399999999</v>
      </c>
      <c r="P670" s="103">
        <f t="shared" si="415"/>
        <v>843.17570983999997</v>
      </c>
      <c r="Q670" s="11">
        <f t="shared" si="430"/>
        <v>0</v>
      </c>
      <c r="R670" s="30">
        <f t="shared" si="424"/>
        <v>0</v>
      </c>
      <c r="S670" s="103">
        <f t="shared" si="416"/>
        <v>0</v>
      </c>
      <c r="T670" s="113">
        <f t="shared" si="425"/>
        <v>8.5000000000000006E-2</v>
      </c>
      <c r="U670" s="111">
        <f t="shared" si="406"/>
        <v>14</v>
      </c>
      <c r="V670" s="111">
        <v>252</v>
      </c>
      <c r="W670" s="110">
        <f t="shared" si="417"/>
        <v>1.0045425079999999</v>
      </c>
      <c r="X670" s="103">
        <f t="shared" si="418"/>
        <v>3.8301324000000001</v>
      </c>
      <c r="Y670" s="103">
        <f t="shared" si="419"/>
        <v>0</v>
      </c>
      <c r="Z670" s="114" t="str">
        <f t="shared" si="428"/>
        <v>A+J=</v>
      </c>
      <c r="AA670" s="108">
        <f t="shared" si="429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0"/>
        <v>44693</v>
      </c>
      <c r="B671" s="103">
        <f t="shared" si="412"/>
        <v>847.92873114999998</v>
      </c>
      <c r="C671" s="103">
        <f t="shared" si="426"/>
        <v>565.54462688000001</v>
      </c>
      <c r="D671" s="104">
        <f t="shared" si="421"/>
        <v>6215.24</v>
      </c>
      <c r="E671" s="105">
        <f t="shared" si="407"/>
        <v>6315.93</v>
      </c>
      <c r="F671" s="106">
        <f t="shared" si="408"/>
        <v>44640</v>
      </c>
      <c r="G671" s="107">
        <f t="shared" si="413"/>
        <v>1.6200500704719456E-2</v>
      </c>
      <c r="H671" s="108">
        <f t="shared" si="427"/>
        <v>44701</v>
      </c>
      <c r="I671" s="108">
        <f t="shared" si="414"/>
        <v>44701</v>
      </c>
      <c r="J671" s="109">
        <f t="shared" si="422"/>
        <v>21</v>
      </c>
      <c r="K671" s="109">
        <f t="shared" si="411"/>
        <v>15</v>
      </c>
      <c r="L671" s="8">
        <f t="shared" si="423"/>
        <v>1.0115451799999999</v>
      </c>
      <c r="M671" s="110">
        <f t="shared" si="410"/>
        <v>1.0101006100000001</v>
      </c>
      <c r="N671" s="110">
        <f t="shared" ref="N671:N734" si="431">IF(I671&gt;I670,N670*M671,N670)</f>
        <v>1.4750212425386426</v>
      </c>
      <c r="O671" s="103">
        <f t="shared" si="409"/>
        <v>1.4920506200000001</v>
      </c>
      <c r="P671" s="103">
        <f t="shared" si="415"/>
        <v>843.82121116999997</v>
      </c>
      <c r="Q671" s="11">
        <f t="shared" si="430"/>
        <v>0</v>
      </c>
      <c r="R671" s="30">
        <f t="shared" si="424"/>
        <v>0</v>
      </c>
      <c r="S671" s="103">
        <f t="shared" si="416"/>
        <v>0</v>
      </c>
      <c r="T671" s="113">
        <f t="shared" si="425"/>
        <v>8.5000000000000006E-2</v>
      </c>
      <c r="U671" s="111">
        <f t="shared" si="406"/>
        <v>15</v>
      </c>
      <c r="V671" s="111">
        <v>252</v>
      </c>
      <c r="W671" s="110">
        <f t="shared" si="417"/>
        <v>1.0048677610000001</v>
      </c>
      <c r="X671" s="103">
        <f t="shared" si="418"/>
        <v>4.1075199800000002</v>
      </c>
      <c r="Y671" s="103">
        <f t="shared" si="419"/>
        <v>0</v>
      </c>
      <c r="Z671" s="114" t="str">
        <f t="shared" si="428"/>
        <v>A+J=</v>
      </c>
      <c r="AA671" s="108">
        <f t="shared" si="429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0"/>
        <v>44694</v>
      </c>
      <c r="B672" s="103">
        <f t="shared" si="412"/>
        <v>848.85263456999996</v>
      </c>
      <c r="C672" s="103">
        <f t="shared" si="426"/>
        <v>565.54462688000001</v>
      </c>
      <c r="D672" s="104">
        <f t="shared" si="421"/>
        <v>6215.24</v>
      </c>
      <c r="E672" s="105">
        <f t="shared" si="407"/>
        <v>6315.93</v>
      </c>
      <c r="F672" s="106">
        <f t="shared" si="408"/>
        <v>44640</v>
      </c>
      <c r="G672" s="107">
        <f t="shared" si="413"/>
        <v>1.6200500704719456E-2</v>
      </c>
      <c r="H672" s="108">
        <f t="shared" si="427"/>
        <v>44701</v>
      </c>
      <c r="I672" s="108">
        <f t="shared" si="414"/>
        <v>44701</v>
      </c>
      <c r="J672" s="109">
        <f t="shared" si="422"/>
        <v>21</v>
      </c>
      <c r="K672" s="109">
        <f t="shared" si="411"/>
        <v>16</v>
      </c>
      <c r="L672" s="8">
        <f t="shared" si="423"/>
        <v>1.0123195899999999</v>
      </c>
      <c r="M672" s="110">
        <f t="shared" si="410"/>
        <v>1.0101006100000001</v>
      </c>
      <c r="N672" s="110">
        <f t="shared" si="431"/>
        <v>1.4750212425386426</v>
      </c>
      <c r="O672" s="103">
        <f t="shared" si="409"/>
        <v>1.49319289</v>
      </c>
      <c r="P672" s="103">
        <f t="shared" si="415"/>
        <v>844.46721582999999</v>
      </c>
      <c r="Q672" s="11">
        <f t="shared" si="430"/>
        <v>0</v>
      </c>
      <c r="R672" s="30">
        <f t="shared" si="424"/>
        <v>0</v>
      </c>
      <c r="S672" s="103">
        <f t="shared" si="416"/>
        <v>0</v>
      </c>
      <c r="T672" s="113">
        <f t="shared" si="425"/>
        <v>8.5000000000000006E-2</v>
      </c>
      <c r="U672" s="111">
        <f t="shared" si="406"/>
        <v>16</v>
      </c>
      <c r="V672" s="111">
        <v>252</v>
      </c>
      <c r="W672" s="110">
        <f t="shared" si="417"/>
        <v>1.0051931190000001</v>
      </c>
      <c r="X672" s="103">
        <f t="shared" si="418"/>
        <v>4.3854187400000004</v>
      </c>
      <c r="Y672" s="103">
        <f t="shared" si="419"/>
        <v>0</v>
      </c>
      <c r="Z672" s="114" t="str">
        <f t="shared" si="428"/>
        <v>A+J=</v>
      </c>
      <c r="AA672" s="108">
        <f t="shared" si="429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0"/>
        <v>44695</v>
      </c>
      <c r="B673" s="103">
        <f t="shared" si="412"/>
        <v>849.77753698999993</v>
      </c>
      <c r="C673" s="103">
        <f t="shared" si="426"/>
        <v>565.54462688000001</v>
      </c>
      <c r="D673" s="104">
        <f t="shared" si="421"/>
        <v>6215.24</v>
      </c>
      <c r="E673" s="105">
        <f t="shared" si="407"/>
        <v>6315.93</v>
      </c>
      <c r="F673" s="106">
        <f t="shared" si="408"/>
        <v>44640</v>
      </c>
      <c r="G673" s="107">
        <f t="shared" si="413"/>
        <v>1.6200500704719456E-2</v>
      </c>
      <c r="H673" s="108">
        <f t="shared" si="427"/>
        <v>44701</v>
      </c>
      <c r="I673" s="108">
        <f t="shared" si="414"/>
        <v>44701</v>
      </c>
      <c r="J673" s="109">
        <f t="shared" si="422"/>
        <v>21</v>
      </c>
      <c r="K673" s="109">
        <f t="shared" si="411"/>
        <v>17</v>
      </c>
      <c r="L673" s="8">
        <f t="shared" si="423"/>
        <v>1.01309458</v>
      </c>
      <c r="M673" s="110">
        <f t="shared" si="410"/>
        <v>1.0101006100000001</v>
      </c>
      <c r="N673" s="110">
        <f t="shared" si="431"/>
        <v>1.4750212425386426</v>
      </c>
      <c r="O673" s="103">
        <f t="shared" si="409"/>
        <v>1.49433602</v>
      </c>
      <c r="P673" s="103">
        <f t="shared" si="415"/>
        <v>845.11370685999998</v>
      </c>
      <c r="Q673" s="11">
        <f t="shared" si="430"/>
        <v>0</v>
      </c>
      <c r="R673" s="30">
        <f t="shared" si="424"/>
        <v>0</v>
      </c>
      <c r="S673" s="103">
        <f t="shared" si="416"/>
        <v>0</v>
      </c>
      <c r="T673" s="113">
        <f t="shared" si="425"/>
        <v>8.5000000000000006E-2</v>
      </c>
      <c r="U673" s="111">
        <f t="shared" si="406"/>
        <v>17</v>
      </c>
      <c r="V673" s="111">
        <v>252</v>
      </c>
      <c r="W673" s="110">
        <f t="shared" si="417"/>
        <v>1.005518583</v>
      </c>
      <c r="X673" s="103">
        <f t="shared" si="418"/>
        <v>4.66383013</v>
      </c>
      <c r="Y673" s="103">
        <f t="shared" si="419"/>
        <v>0</v>
      </c>
      <c r="Z673" s="114" t="str">
        <f t="shared" si="428"/>
        <v>A+J=</v>
      </c>
      <c r="AA673" s="108">
        <f t="shared" si="429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0"/>
        <v>44696</v>
      </c>
      <c r="B674" s="103">
        <f t="shared" si="412"/>
        <v>849.77753698999993</v>
      </c>
      <c r="C674" s="103">
        <f t="shared" si="426"/>
        <v>565.54462688000001</v>
      </c>
      <c r="D674" s="104">
        <f t="shared" si="421"/>
        <v>6215.24</v>
      </c>
      <c r="E674" s="105">
        <f t="shared" si="407"/>
        <v>6315.93</v>
      </c>
      <c r="F674" s="106">
        <f t="shared" si="408"/>
        <v>44640</v>
      </c>
      <c r="G674" s="107">
        <f t="shared" si="413"/>
        <v>1.6200500704719456E-2</v>
      </c>
      <c r="H674" s="108">
        <f t="shared" si="427"/>
        <v>44701</v>
      </c>
      <c r="I674" s="108">
        <f t="shared" si="414"/>
        <v>44701</v>
      </c>
      <c r="J674" s="109">
        <f t="shared" si="422"/>
        <v>21</v>
      </c>
      <c r="K674" s="109">
        <f t="shared" si="411"/>
        <v>17</v>
      </c>
      <c r="L674" s="8">
        <f t="shared" si="423"/>
        <v>1.01309458</v>
      </c>
      <c r="M674" s="110">
        <f t="shared" si="410"/>
        <v>1.0101006100000001</v>
      </c>
      <c r="N674" s="110">
        <f t="shared" si="431"/>
        <v>1.4750212425386426</v>
      </c>
      <c r="O674" s="103">
        <f t="shared" si="409"/>
        <v>1.49433602</v>
      </c>
      <c r="P674" s="103">
        <f t="shared" si="415"/>
        <v>845.11370685999998</v>
      </c>
      <c r="Q674" s="11">
        <f t="shared" si="430"/>
        <v>0</v>
      </c>
      <c r="R674" s="30">
        <f t="shared" si="424"/>
        <v>0</v>
      </c>
      <c r="S674" s="103">
        <f t="shared" si="416"/>
        <v>0</v>
      </c>
      <c r="T674" s="113">
        <f t="shared" si="425"/>
        <v>8.5000000000000006E-2</v>
      </c>
      <c r="U674" s="111">
        <f t="shared" si="406"/>
        <v>17</v>
      </c>
      <c r="V674" s="111">
        <v>252</v>
      </c>
      <c r="W674" s="110">
        <f t="shared" si="417"/>
        <v>1.005518583</v>
      </c>
      <c r="X674" s="103">
        <f t="shared" si="418"/>
        <v>4.66383013</v>
      </c>
      <c r="Y674" s="103">
        <f t="shared" si="419"/>
        <v>0</v>
      </c>
      <c r="Z674" s="114" t="str">
        <f t="shared" si="428"/>
        <v>A+J=</v>
      </c>
      <c r="AA674" s="108">
        <f t="shared" si="429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0"/>
        <v>44697</v>
      </c>
      <c r="B675" s="103">
        <f t="shared" si="412"/>
        <v>849.77753698999993</v>
      </c>
      <c r="C675" s="103">
        <f t="shared" si="426"/>
        <v>565.54462688000001</v>
      </c>
      <c r="D675" s="104">
        <f t="shared" si="421"/>
        <v>6215.24</v>
      </c>
      <c r="E675" s="105">
        <f t="shared" si="407"/>
        <v>6315.93</v>
      </c>
      <c r="F675" s="106">
        <f t="shared" si="408"/>
        <v>44640</v>
      </c>
      <c r="G675" s="107">
        <f t="shared" si="413"/>
        <v>1.6200500704719456E-2</v>
      </c>
      <c r="H675" s="108">
        <f t="shared" si="427"/>
        <v>44701</v>
      </c>
      <c r="I675" s="108">
        <f t="shared" si="414"/>
        <v>44701</v>
      </c>
      <c r="J675" s="109">
        <f t="shared" si="422"/>
        <v>21</v>
      </c>
      <c r="K675" s="109">
        <f t="shared" si="411"/>
        <v>17</v>
      </c>
      <c r="L675" s="8">
        <f t="shared" si="423"/>
        <v>1.01309458</v>
      </c>
      <c r="M675" s="110">
        <f t="shared" si="410"/>
        <v>1.0101006100000001</v>
      </c>
      <c r="N675" s="110">
        <f t="shared" si="431"/>
        <v>1.4750212425386426</v>
      </c>
      <c r="O675" s="103">
        <f t="shared" si="409"/>
        <v>1.49433602</v>
      </c>
      <c r="P675" s="103">
        <f t="shared" si="415"/>
        <v>845.11370685999998</v>
      </c>
      <c r="Q675" s="11">
        <f t="shared" si="430"/>
        <v>0</v>
      </c>
      <c r="R675" s="30">
        <f t="shared" si="424"/>
        <v>0</v>
      </c>
      <c r="S675" s="103">
        <f t="shared" si="416"/>
        <v>0</v>
      </c>
      <c r="T675" s="113">
        <f t="shared" si="425"/>
        <v>8.5000000000000006E-2</v>
      </c>
      <c r="U675" s="111">
        <f t="shared" si="406"/>
        <v>17</v>
      </c>
      <c r="V675" s="111">
        <v>252</v>
      </c>
      <c r="W675" s="110">
        <f t="shared" si="417"/>
        <v>1.005518583</v>
      </c>
      <c r="X675" s="103">
        <f t="shared" si="418"/>
        <v>4.66383013</v>
      </c>
      <c r="Y675" s="103">
        <f t="shared" si="419"/>
        <v>0</v>
      </c>
      <c r="Z675" s="114" t="str">
        <f t="shared" si="428"/>
        <v>A+J=</v>
      </c>
      <c r="AA675" s="108">
        <f t="shared" si="429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0"/>
        <v>44698</v>
      </c>
      <c r="B676" s="103">
        <f t="shared" si="412"/>
        <v>850.70345047000001</v>
      </c>
      <c r="C676" s="103">
        <f t="shared" si="426"/>
        <v>565.54462688000001</v>
      </c>
      <c r="D676" s="104">
        <f t="shared" si="421"/>
        <v>6215.24</v>
      </c>
      <c r="E676" s="105">
        <f t="shared" si="407"/>
        <v>6315.93</v>
      </c>
      <c r="F676" s="106">
        <f t="shared" si="408"/>
        <v>44640</v>
      </c>
      <c r="G676" s="107">
        <f t="shared" si="413"/>
        <v>1.6200500704719456E-2</v>
      </c>
      <c r="H676" s="108">
        <f t="shared" si="427"/>
        <v>44701</v>
      </c>
      <c r="I676" s="108">
        <f t="shared" si="414"/>
        <v>44701</v>
      </c>
      <c r="J676" s="109">
        <f t="shared" si="422"/>
        <v>21</v>
      </c>
      <c r="K676" s="109">
        <f t="shared" si="411"/>
        <v>18</v>
      </c>
      <c r="L676" s="8">
        <f t="shared" si="423"/>
        <v>1.0138701699999999</v>
      </c>
      <c r="M676" s="110">
        <f t="shared" si="410"/>
        <v>1.0101006100000001</v>
      </c>
      <c r="N676" s="110">
        <f t="shared" si="431"/>
        <v>1.4750212425386426</v>
      </c>
      <c r="O676" s="103">
        <f t="shared" si="409"/>
        <v>1.49548003</v>
      </c>
      <c r="P676" s="103">
        <f t="shared" si="415"/>
        <v>845.76069557000005</v>
      </c>
      <c r="Q676" s="11">
        <f t="shared" si="430"/>
        <v>0</v>
      </c>
      <c r="R676" s="30">
        <f t="shared" si="424"/>
        <v>0</v>
      </c>
      <c r="S676" s="103">
        <f t="shared" si="416"/>
        <v>0</v>
      </c>
      <c r="T676" s="113">
        <f t="shared" si="425"/>
        <v>8.5000000000000006E-2</v>
      </c>
      <c r="U676" s="111">
        <f t="shared" si="406"/>
        <v>18</v>
      </c>
      <c r="V676" s="111">
        <v>252</v>
      </c>
      <c r="W676" s="110">
        <f t="shared" si="417"/>
        <v>1.005844153</v>
      </c>
      <c r="X676" s="103">
        <f t="shared" si="418"/>
        <v>4.9427548999999997</v>
      </c>
      <c r="Y676" s="103">
        <f t="shared" si="419"/>
        <v>0</v>
      </c>
      <c r="Z676" s="114" t="str">
        <f t="shared" si="428"/>
        <v>A+J=</v>
      </c>
      <c r="AA676" s="108">
        <f t="shared" si="429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0"/>
        <v>44699</v>
      </c>
      <c r="B677" s="103">
        <f t="shared" si="412"/>
        <v>851.63036830999999</v>
      </c>
      <c r="C677" s="103">
        <f t="shared" si="426"/>
        <v>565.54462688000001</v>
      </c>
      <c r="D677" s="104">
        <f t="shared" si="421"/>
        <v>6215.24</v>
      </c>
      <c r="E677" s="105">
        <f t="shared" si="407"/>
        <v>6315.93</v>
      </c>
      <c r="F677" s="106">
        <f t="shared" si="408"/>
        <v>44640</v>
      </c>
      <c r="G677" s="107">
        <f t="shared" si="413"/>
        <v>1.6200500704719456E-2</v>
      </c>
      <c r="H677" s="108">
        <f t="shared" si="427"/>
        <v>44701</v>
      </c>
      <c r="I677" s="108">
        <f t="shared" si="414"/>
        <v>44701</v>
      </c>
      <c r="J677" s="109">
        <f t="shared" si="422"/>
        <v>21</v>
      </c>
      <c r="K677" s="109">
        <f t="shared" si="411"/>
        <v>19</v>
      </c>
      <c r="L677" s="8">
        <f t="shared" si="423"/>
        <v>1.01464635</v>
      </c>
      <c r="M677" s="110">
        <f t="shared" si="410"/>
        <v>1.0101006100000001</v>
      </c>
      <c r="N677" s="110">
        <f t="shared" si="431"/>
        <v>1.4750212425386426</v>
      </c>
      <c r="O677" s="103">
        <f t="shared" si="409"/>
        <v>1.49662491</v>
      </c>
      <c r="P677" s="103">
        <f t="shared" si="415"/>
        <v>846.40817630000004</v>
      </c>
      <c r="Q677" s="11">
        <f t="shared" si="430"/>
        <v>0</v>
      </c>
      <c r="R677" s="30">
        <f t="shared" si="424"/>
        <v>0</v>
      </c>
      <c r="S677" s="103">
        <f t="shared" si="416"/>
        <v>0</v>
      </c>
      <c r="T677" s="113">
        <f t="shared" si="425"/>
        <v>8.5000000000000006E-2</v>
      </c>
      <c r="U677" s="111">
        <f t="shared" ref="U677:U740" si="432">IF(Q676&gt;0,1,IF(K677=K676,U676,U676+1))</f>
        <v>19</v>
      </c>
      <c r="V677" s="111">
        <v>252</v>
      </c>
      <c r="W677" s="110">
        <f t="shared" si="417"/>
        <v>1.0061698269999999</v>
      </c>
      <c r="X677" s="103">
        <f t="shared" si="418"/>
        <v>5.2221920099999997</v>
      </c>
      <c r="Y677" s="103">
        <f t="shared" si="419"/>
        <v>0</v>
      </c>
      <c r="Z677" s="114" t="str">
        <f t="shared" si="428"/>
        <v>A+J=</v>
      </c>
      <c r="AA677" s="108">
        <f t="shared" si="429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0"/>
        <v>44700</v>
      </c>
      <c r="B678" s="103">
        <f t="shared" si="412"/>
        <v>852.55830514000002</v>
      </c>
      <c r="C678" s="103">
        <f t="shared" si="426"/>
        <v>565.54462688000001</v>
      </c>
      <c r="D678" s="104">
        <f t="shared" si="421"/>
        <v>6215.24</v>
      </c>
      <c r="E678" s="105">
        <f t="shared" si="407"/>
        <v>6315.93</v>
      </c>
      <c r="F678" s="106">
        <f t="shared" si="408"/>
        <v>44640</v>
      </c>
      <c r="G678" s="107">
        <f t="shared" si="413"/>
        <v>1.6200500704719456E-2</v>
      </c>
      <c r="H678" s="108">
        <f t="shared" si="427"/>
        <v>44701</v>
      </c>
      <c r="I678" s="108">
        <f t="shared" si="414"/>
        <v>44701</v>
      </c>
      <c r="J678" s="109">
        <f t="shared" si="422"/>
        <v>21</v>
      </c>
      <c r="K678" s="109">
        <f t="shared" si="411"/>
        <v>20</v>
      </c>
      <c r="L678" s="8">
        <f t="shared" si="423"/>
        <v>1.0154231300000001</v>
      </c>
      <c r="M678" s="110">
        <f t="shared" si="410"/>
        <v>1.0101006100000001</v>
      </c>
      <c r="N678" s="110">
        <f t="shared" si="431"/>
        <v>1.4750212425386426</v>
      </c>
      <c r="O678" s="103">
        <f t="shared" si="409"/>
        <v>1.4977706799999999</v>
      </c>
      <c r="P678" s="103">
        <f t="shared" si="415"/>
        <v>847.05616037000004</v>
      </c>
      <c r="Q678" s="11">
        <f t="shared" si="430"/>
        <v>0</v>
      </c>
      <c r="R678" s="30">
        <f t="shared" si="424"/>
        <v>0</v>
      </c>
      <c r="S678" s="103">
        <f t="shared" si="416"/>
        <v>0</v>
      </c>
      <c r="T678" s="113">
        <f t="shared" si="425"/>
        <v>8.5000000000000006E-2</v>
      </c>
      <c r="U678" s="111">
        <f t="shared" si="432"/>
        <v>20</v>
      </c>
      <c r="V678" s="111">
        <v>252</v>
      </c>
      <c r="W678" s="110">
        <f t="shared" si="417"/>
        <v>1.006495608</v>
      </c>
      <c r="X678" s="103">
        <f t="shared" si="418"/>
        <v>5.5021447700000001</v>
      </c>
      <c r="Y678" s="103">
        <f t="shared" si="419"/>
        <v>0</v>
      </c>
      <c r="Z678" s="114" t="str">
        <f t="shared" si="428"/>
        <v>A+J=</v>
      </c>
      <c r="AA678" s="108">
        <f t="shared" si="429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0"/>
        <v>44701</v>
      </c>
      <c r="B679" s="103">
        <f t="shared" si="412"/>
        <v>853.48724770000001</v>
      </c>
      <c r="C679" s="103">
        <f t="shared" si="426"/>
        <v>565.54462688000001</v>
      </c>
      <c r="D679" s="104">
        <f t="shared" si="421"/>
        <v>6215.24</v>
      </c>
      <c r="E679" s="105">
        <f t="shared" si="407"/>
        <v>6315.93</v>
      </c>
      <c r="F679" s="106">
        <f t="shared" si="408"/>
        <v>44640</v>
      </c>
      <c r="G679" s="107">
        <f t="shared" si="413"/>
        <v>1.6200500704719456E-2</v>
      </c>
      <c r="H679" s="108">
        <f t="shared" si="427"/>
        <v>44732</v>
      </c>
      <c r="I679" s="108">
        <f t="shared" si="414"/>
        <v>44701</v>
      </c>
      <c r="J679" s="109">
        <f t="shared" si="422"/>
        <v>21</v>
      </c>
      <c r="K679" s="109">
        <f t="shared" si="411"/>
        <v>21</v>
      </c>
      <c r="L679" s="8">
        <f t="shared" si="423"/>
        <v>1.0162005000000001</v>
      </c>
      <c r="M679" s="110">
        <f t="shared" si="410"/>
        <v>1.0101006100000001</v>
      </c>
      <c r="N679" s="110">
        <f t="shared" si="431"/>
        <v>1.4750212425386426</v>
      </c>
      <c r="O679" s="103">
        <f t="shared" si="409"/>
        <v>1.4989173200000001</v>
      </c>
      <c r="P679" s="103">
        <f t="shared" si="415"/>
        <v>847.70463645999996</v>
      </c>
      <c r="Q679" s="11">
        <f t="shared" si="430"/>
        <v>22</v>
      </c>
      <c r="R679" s="30">
        <f t="shared" si="424"/>
        <v>2.752006469779501E-2</v>
      </c>
      <c r="S679" s="103">
        <f t="shared" si="416"/>
        <v>23.328886440000002</v>
      </c>
      <c r="T679" s="113">
        <f t="shared" si="425"/>
        <v>8.5000000000000006E-2</v>
      </c>
      <c r="U679" s="111">
        <f t="shared" si="432"/>
        <v>21</v>
      </c>
      <c r="V679" s="111">
        <v>252</v>
      </c>
      <c r="W679" s="110">
        <f t="shared" si="417"/>
        <v>1.0068214929999999</v>
      </c>
      <c r="X679" s="103">
        <f t="shared" si="418"/>
        <v>5.7826112399999996</v>
      </c>
      <c r="Y679" s="103">
        <f t="shared" si="419"/>
        <v>29.111497679999999</v>
      </c>
      <c r="Z679" s="114" t="str">
        <f t="shared" si="428"/>
        <v>A+J=</v>
      </c>
      <c r="AA679" s="108">
        <f t="shared" si="429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0"/>
        <v>44702</v>
      </c>
      <c r="B680" s="103">
        <f t="shared" si="412"/>
        <v>825.07754112999999</v>
      </c>
      <c r="C680" s="103">
        <f t="shared" si="426"/>
        <v>549.98080216000005</v>
      </c>
      <c r="D680" s="104">
        <f t="shared" si="421"/>
        <v>6315.93</v>
      </c>
      <c r="E680" s="105">
        <f t="shared" ref="E680:E743" si="433">IF($K680=1,VLOOKUP($A679,$AO$10:$AS$165,4),E679)</f>
        <v>6382.88</v>
      </c>
      <c r="F680" s="106">
        <f t="shared" ref="F680:F743" si="434">IF($K680=1,VLOOKUP($A679,$AO$10:$AS$165,5),F679)</f>
        <v>44671</v>
      </c>
      <c r="G680" s="107">
        <f t="shared" si="413"/>
        <v>1.0600180812643467E-2</v>
      </c>
      <c r="H680" s="108">
        <f t="shared" si="427"/>
        <v>44732</v>
      </c>
      <c r="I680" s="108">
        <f t="shared" si="414"/>
        <v>44732</v>
      </c>
      <c r="J680" s="109">
        <f t="shared" si="422"/>
        <v>20</v>
      </c>
      <c r="K680" s="109">
        <f t="shared" si="411"/>
        <v>1</v>
      </c>
      <c r="L680" s="8">
        <f t="shared" si="423"/>
        <v>1.00052735</v>
      </c>
      <c r="M680" s="110">
        <f t="shared" si="410"/>
        <v>1.0162005000000001</v>
      </c>
      <c r="N680" s="110">
        <f t="shared" si="431"/>
        <v>1.49891732417839</v>
      </c>
      <c r="O680" s="103">
        <f t="shared" si="409"/>
        <v>1.4997077700000001</v>
      </c>
      <c r="P680" s="103">
        <f t="shared" si="415"/>
        <v>824.81048235000003</v>
      </c>
      <c r="Q680" s="11">
        <f t="shared" si="430"/>
        <v>0</v>
      </c>
      <c r="R680" s="30">
        <f t="shared" si="424"/>
        <v>0</v>
      </c>
      <c r="S680" s="103">
        <f t="shared" si="416"/>
        <v>0</v>
      </c>
      <c r="T680" s="113">
        <f t="shared" si="425"/>
        <v>8.5000000000000006E-2</v>
      </c>
      <c r="U680" s="111">
        <f t="shared" si="432"/>
        <v>1</v>
      </c>
      <c r="V680" s="111">
        <v>252</v>
      </c>
      <c r="W680" s="110">
        <f t="shared" si="417"/>
        <v>1.0003237819999999</v>
      </c>
      <c r="X680" s="103">
        <f t="shared" si="418"/>
        <v>0.26705878</v>
      </c>
      <c r="Y680" s="103">
        <f t="shared" si="419"/>
        <v>0</v>
      </c>
      <c r="Z680" s="114" t="str">
        <f t="shared" si="428"/>
        <v>A+J=</v>
      </c>
      <c r="AA680" s="108">
        <f t="shared" si="429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0"/>
        <v>44703</v>
      </c>
      <c r="B681" s="103">
        <f t="shared" si="412"/>
        <v>825.07754112999999</v>
      </c>
      <c r="C681" s="103">
        <f t="shared" si="426"/>
        <v>549.98080216000005</v>
      </c>
      <c r="D681" s="104">
        <f t="shared" si="421"/>
        <v>6315.93</v>
      </c>
      <c r="E681" s="105">
        <f t="shared" si="433"/>
        <v>6382.88</v>
      </c>
      <c r="F681" s="106">
        <f t="shared" si="434"/>
        <v>44671</v>
      </c>
      <c r="G681" s="107">
        <f t="shared" si="413"/>
        <v>1.0600180812643467E-2</v>
      </c>
      <c r="H681" s="108">
        <f t="shared" si="427"/>
        <v>44732</v>
      </c>
      <c r="I681" s="108">
        <f t="shared" si="414"/>
        <v>44732</v>
      </c>
      <c r="J681" s="109">
        <f t="shared" si="422"/>
        <v>20</v>
      </c>
      <c r="K681" s="109">
        <f t="shared" si="411"/>
        <v>1</v>
      </c>
      <c r="L681" s="8">
        <f t="shared" si="423"/>
        <v>1.00052735</v>
      </c>
      <c r="M681" s="110">
        <f t="shared" si="410"/>
        <v>1.0162005000000001</v>
      </c>
      <c r="N681" s="110">
        <f t="shared" si="431"/>
        <v>1.49891732417839</v>
      </c>
      <c r="O681" s="103">
        <f t="shared" ref="O681:O744" si="435">TRUNC(TRUNC((L681*N681),15),8)</f>
        <v>1.4997077700000001</v>
      </c>
      <c r="P681" s="103">
        <f t="shared" si="415"/>
        <v>824.81048235000003</v>
      </c>
      <c r="Q681" s="11">
        <f t="shared" si="430"/>
        <v>0</v>
      </c>
      <c r="R681" s="30">
        <f t="shared" si="424"/>
        <v>0</v>
      </c>
      <c r="S681" s="103">
        <f t="shared" si="416"/>
        <v>0</v>
      </c>
      <c r="T681" s="113">
        <f t="shared" si="425"/>
        <v>8.5000000000000006E-2</v>
      </c>
      <c r="U681" s="111">
        <f t="shared" si="432"/>
        <v>1</v>
      </c>
      <c r="V681" s="111">
        <v>252</v>
      </c>
      <c r="W681" s="110">
        <f t="shared" si="417"/>
        <v>1.0003237819999999</v>
      </c>
      <c r="X681" s="103">
        <f t="shared" si="418"/>
        <v>0.26705878</v>
      </c>
      <c r="Y681" s="103">
        <f t="shared" si="419"/>
        <v>0</v>
      </c>
      <c r="Z681" s="114" t="str">
        <f t="shared" si="428"/>
        <v>A+J=</v>
      </c>
      <c r="AA681" s="108">
        <f t="shared" si="429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0"/>
        <v>44704</v>
      </c>
      <c r="B682" s="103">
        <f t="shared" si="412"/>
        <v>825.07754112999999</v>
      </c>
      <c r="C682" s="103">
        <f t="shared" si="426"/>
        <v>549.98080216000005</v>
      </c>
      <c r="D682" s="104">
        <f t="shared" si="421"/>
        <v>6315.93</v>
      </c>
      <c r="E682" s="105">
        <f t="shared" si="433"/>
        <v>6382.88</v>
      </c>
      <c r="F682" s="106">
        <f t="shared" si="434"/>
        <v>44671</v>
      </c>
      <c r="G682" s="107">
        <f t="shared" si="413"/>
        <v>1.0600180812643467E-2</v>
      </c>
      <c r="H682" s="108">
        <f t="shared" si="427"/>
        <v>44732</v>
      </c>
      <c r="I682" s="108">
        <f t="shared" si="414"/>
        <v>44732</v>
      </c>
      <c r="J682" s="109">
        <f t="shared" si="422"/>
        <v>20</v>
      </c>
      <c r="K682" s="109">
        <f t="shared" si="411"/>
        <v>1</v>
      </c>
      <c r="L682" s="8">
        <f t="shared" si="423"/>
        <v>1.00052735</v>
      </c>
      <c r="M682" s="110">
        <f t="shared" ref="M682:M745" si="436">IF(I682&gt;I681,L681,M681)</f>
        <v>1.0162005000000001</v>
      </c>
      <c r="N682" s="110">
        <f t="shared" si="431"/>
        <v>1.49891732417839</v>
      </c>
      <c r="O682" s="103">
        <f t="shared" si="435"/>
        <v>1.4997077700000001</v>
      </c>
      <c r="P682" s="103">
        <f t="shared" si="415"/>
        <v>824.81048235000003</v>
      </c>
      <c r="Q682" s="11">
        <f t="shared" si="430"/>
        <v>0</v>
      </c>
      <c r="R682" s="30">
        <f t="shared" si="424"/>
        <v>0</v>
      </c>
      <c r="S682" s="103">
        <f t="shared" si="416"/>
        <v>0</v>
      </c>
      <c r="T682" s="113">
        <f t="shared" si="425"/>
        <v>8.5000000000000006E-2</v>
      </c>
      <c r="U682" s="111">
        <f t="shared" si="432"/>
        <v>1</v>
      </c>
      <c r="V682" s="111">
        <v>252</v>
      </c>
      <c r="W682" s="110">
        <f t="shared" si="417"/>
        <v>1.0003237819999999</v>
      </c>
      <c r="X682" s="103">
        <f t="shared" si="418"/>
        <v>0.26705878</v>
      </c>
      <c r="Y682" s="103">
        <f t="shared" si="419"/>
        <v>0</v>
      </c>
      <c r="Z682" s="114" t="str">
        <f t="shared" si="428"/>
        <v>A+J=</v>
      </c>
      <c r="AA682" s="108">
        <f t="shared" si="429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0"/>
        <v>44705</v>
      </c>
      <c r="B683" s="103">
        <f t="shared" si="412"/>
        <v>825.77994337999996</v>
      </c>
      <c r="C683" s="103">
        <f t="shared" si="426"/>
        <v>549.98080216000005</v>
      </c>
      <c r="D683" s="104">
        <f t="shared" si="421"/>
        <v>6315.93</v>
      </c>
      <c r="E683" s="105">
        <f t="shared" si="433"/>
        <v>6382.88</v>
      </c>
      <c r="F683" s="106">
        <f t="shared" si="434"/>
        <v>44671</v>
      </c>
      <c r="G683" s="107">
        <f t="shared" si="413"/>
        <v>1.0600180812643467E-2</v>
      </c>
      <c r="H683" s="108">
        <f t="shared" si="427"/>
        <v>44732</v>
      </c>
      <c r="I683" s="108">
        <f t="shared" si="414"/>
        <v>44732</v>
      </c>
      <c r="J683" s="109">
        <f t="shared" si="422"/>
        <v>20</v>
      </c>
      <c r="K683" s="109">
        <f t="shared" si="411"/>
        <v>2</v>
      </c>
      <c r="L683" s="8">
        <f t="shared" si="423"/>
        <v>1.0010549900000001</v>
      </c>
      <c r="M683" s="110">
        <f t="shared" si="436"/>
        <v>1.0162005000000001</v>
      </c>
      <c r="N683" s="110">
        <f t="shared" si="431"/>
        <v>1.49891732417839</v>
      </c>
      <c r="O683" s="103">
        <f t="shared" si="435"/>
        <v>1.5004986600000001</v>
      </c>
      <c r="P683" s="103">
        <f t="shared" si="415"/>
        <v>825.24545665999995</v>
      </c>
      <c r="Q683" s="11">
        <f t="shared" si="430"/>
        <v>0</v>
      </c>
      <c r="R683" s="30">
        <f t="shared" si="424"/>
        <v>0</v>
      </c>
      <c r="S683" s="103">
        <f t="shared" si="416"/>
        <v>0</v>
      </c>
      <c r="T683" s="113">
        <f t="shared" si="425"/>
        <v>8.5000000000000006E-2</v>
      </c>
      <c r="U683" s="111">
        <f t="shared" si="432"/>
        <v>2</v>
      </c>
      <c r="V683" s="111">
        <v>252</v>
      </c>
      <c r="W683" s="110">
        <f t="shared" si="417"/>
        <v>1.00064767</v>
      </c>
      <c r="X683" s="103">
        <f t="shared" si="418"/>
        <v>0.53448671999999997</v>
      </c>
      <c r="Y683" s="103">
        <f t="shared" si="419"/>
        <v>0</v>
      </c>
      <c r="Z683" s="114" t="str">
        <f t="shared" si="428"/>
        <v>A+J=</v>
      </c>
      <c r="AA683" s="108">
        <f t="shared" si="429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0"/>
        <v>44706</v>
      </c>
      <c r="B684" s="103">
        <f t="shared" si="412"/>
        <v>826.48294448999991</v>
      </c>
      <c r="C684" s="103">
        <f t="shared" si="426"/>
        <v>549.98080216000005</v>
      </c>
      <c r="D684" s="104">
        <f t="shared" si="421"/>
        <v>6315.93</v>
      </c>
      <c r="E684" s="105">
        <f t="shared" si="433"/>
        <v>6382.88</v>
      </c>
      <c r="F684" s="106">
        <f t="shared" si="434"/>
        <v>44671</v>
      </c>
      <c r="G684" s="107">
        <f t="shared" si="413"/>
        <v>1.0600180812643467E-2</v>
      </c>
      <c r="H684" s="108">
        <f t="shared" si="427"/>
        <v>44732</v>
      </c>
      <c r="I684" s="108">
        <f t="shared" si="414"/>
        <v>44732</v>
      </c>
      <c r="J684" s="109">
        <f t="shared" si="422"/>
        <v>20</v>
      </c>
      <c r="K684" s="109">
        <f t="shared" ref="K684:K747" si="437">(J684-(NETWORKDAYS(A684,I684,AD$171:AD$502)-1))</f>
        <v>3</v>
      </c>
      <c r="L684" s="8">
        <f t="shared" si="423"/>
        <v>1.00158291</v>
      </c>
      <c r="M684" s="110">
        <f t="shared" si="436"/>
        <v>1.0162005000000001</v>
      </c>
      <c r="N684" s="110">
        <f t="shared" si="431"/>
        <v>1.49891732417839</v>
      </c>
      <c r="O684" s="103">
        <f t="shared" si="435"/>
        <v>1.50128997</v>
      </c>
      <c r="P684" s="103">
        <f t="shared" si="415"/>
        <v>825.68066196999996</v>
      </c>
      <c r="Q684" s="11">
        <f t="shared" si="430"/>
        <v>0</v>
      </c>
      <c r="R684" s="30">
        <f t="shared" si="424"/>
        <v>0</v>
      </c>
      <c r="S684" s="103">
        <f t="shared" si="416"/>
        <v>0</v>
      </c>
      <c r="T684" s="113">
        <f t="shared" si="425"/>
        <v>8.5000000000000006E-2</v>
      </c>
      <c r="U684" s="111">
        <f t="shared" si="432"/>
        <v>3</v>
      </c>
      <c r="V684" s="111">
        <v>252</v>
      </c>
      <c r="W684" s="110">
        <f t="shared" si="417"/>
        <v>1.000971662</v>
      </c>
      <c r="X684" s="103">
        <f t="shared" si="418"/>
        <v>0.80228252</v>
      </c>
      <c r="Y684" s="103">
        <f t="shared" si="419"/>
        <v>0</v>
      </c>
      <c r="Z684" s="114" t="str">
        <f t="shared" si="428"/>
        <v>A+J=</v>
      </c>
      <c r="AA684" s="108">
        <f t="shared" si="429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0"/>
        <v>44707</v>
      </c>
      <c r="B685" s="103">
        <f t="shared" si="412"/>
        <v>827.18653461999997</v>
      </c>
      <c r="C685" s="103">
        <f t="shared" si="426"/>
        <v>549.98080216000005</v>
      </c>
      <c r="D685" s="104">
        <f t="shared" si="421"/>
        <v>6315.93</v>
      </c>
      <c r="E685" s="105">
        <f t="shared" si="433"/>
        <v>6382.88</v>
      </c>
      <c r="F685" s="106">
        <f t="shared" si="434"/>
        <v>44671</v>
      </c>
      <c r="G685" s="107">
        <f t="shared" si="413"/>
        <v>1.0600180812643467E-2</v>
      </c>
      <c r="H685" s="108">
        <f t="shared" si="427"/>
        <v>44732</v>
      </c>
      <c r="I685" s="108">
        <f t="shared" si="414"/>
        <v>44732</v>
      </c>
      <c r="J685" s="109">
        <f t="shared" si="422"/>
        <v>20</v>
      </c>
      <c r="K685" s="109">
        <f t="shared" si="437"/>
        <v>4</v>
      </c>
      <c r="L685" s="8">
        <f t="shared" si="423"/>
        <v>1.0021111</v>
      </c>
      <c r="M685" s="110">
        <f t="shared" si="436"/>
        <v>1.0162005000000001</v>
      </c>
      <c r="N685" s="110">
        <f t="shared" si="431"/>
        <v>1.49891732417839</v>
      </c>
      <c r="O685" s="103">
        <f t="shared" si="435"/>
        <v>1.5020816800000001</v>
      </c>
      <c r="P685" s="103">
        <f t="shared" si="415"/>
        <v>826.11608726999998</v>
      </c>
      <c r="Q685" s="11">
        <f t="shared" si="430"/>
        <v>0</v>
      </c>
      <c r="R685" s="30">
        <f t="shared" si="424"/>
        <v>0</v>
      </c>
      <c r="S685" s="103">
        <f t="shared" si="416"/>
        <v>0</v>
      </c>
      <c r="T685" s="113">
        <f t="shared" si="425"/>
        <v>8.5000000000000006E-2</v>
      </c>
      <c r="U685" s="111">
        <f t="shared" si="432"/>
        <v>4</v>
      </c>
      <c r="V685" s="111">
        <v>252</v>
      </c>
      <c r="W685" s="110">
        <f t="shared" si="417"/>
        <v>1.001295759</v>
      </c>
      <c r="X685" s="103">
        <f t="shared" si="418"/>
        <v>1.07044735</v>
      </c>
      <c r="Y685" s="103">
        <f t="shared" si="419"/>
        <v>0</v>
      </c>
      <c r="Z685" s="114" t="str">
        <f t="shared" si="428"/>
        <v>A+J=</v>
      </c>
      <c r="AA685" s="108">
        <f t="shared" si="429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0"/>
        <v>44708</v>
      </c>
      <c r="B686" s="103">
        <f t="shared" si="412"/>
        <v>827.89073065000002</v>
      </c>
      <c r="C686" s="103">
        <f t="shared" si="426"/>
        <v>549.98080216000005</v>
      </c>
      <c r="D686" s="104">
        <f t="shared" si="421"/>
        <v>6315.93</v>
      </c>
      <c r="E686" s="105">
        <f t="shared" si="433"/>
        <v>6382.88</v>
      </c>
      <c r="F686" s="106">
        <f t="shared" si="434"/>
        <v>44671</v>
      </c>
      <c r="G686" s="107">
        <f t="shared" si="413"/>
        <v>1.0600180812643467E-2</v>
      </c>
      <c r="H686" s="108">
        <f t="shared" si="427"/>
        <v>44732</v>
      </c>
      <c r="I686" s="108">
        <f t="shared" si="414"/>
        <v>44732</v>
      </c>
      <c r="J686" s="109">
        <f t="shared" si="422"/>
        <v>20</v>
      </c>
      <c r="K686" s="109">
        <f t="shared" si="437"/>
        <v>5</v>
      </c>
      <c r="L686" s="8">
        <f t="shared" si="423"/>
        <v>1.0026395699999999</v>
      </c>
      <c r="M686" s="110">
        <f t="shared" si="436"/>
        <v>1.0162005000000001</v>
      </c>
      <c r="N686" s="110">
        <f t="shared" si="431"/>
        <v>1.49891732417839</v>
      </c>
      <c r="O686" s="103">
        <f t="shared" si="435"/>
        <v>1.50287382</v>
      </c>
      <c r="P686" s="103">
        <f t="shared" si="415"/>
        <v>826.55174906000002</v>
      </c>
      <c r="Q686" s="11">
        <f t="shared" si="430"/>
        <v>0</v>
      </c>
      <c r="R686" s="30">
        <f t="shared" si="424"/>
        <v>0</v>
      </c>
      <c r="S686" s="103">
        <f t="shared" si="416"/>
        <v>0</v>
      </c>
      <c r="T686" s="113">
        <f t="shared" si="425"/>
        <v>8.5000000000000006E-2</v>
      </c>
      <c r="U686" s="111">
        <f t="shared" si="432"/>
        <v>5</v>
      </c>
      <c r="V686" s="111">
        <v>252</v>
      </c>
      <c r="W686" s="110">
        <f t="shared" si="417"/>
        <v>1.0016199610000001</v>
      </c>
      <c r="X686" s="103">
        <f t="shared" si="418"/>
        <v>1.3389815899999999</v>
      </c>
      <c r="Y686" s="103">
        <f t="shared" si="419"/>
        <v>0</v>
      </c>
      <c r="Z686" s="114" t="str">
        <f t="shared" si="428"/>
        <v>A+J=</v>
      </c>
      <c r="AA686" s="108">
        <f t="shared" si="429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0"/>
        <v>44709</v>
      </c>
      <c r="B687" s="103">
        <f t="shared" si="412"/>
        <v>828.59552194000003</v>
      </c>
      <c r="C687" s="103">
        <f t="shared" si="426"/>
        <v>549.98080216000005</v>
      </c>
      <c r="D687" s="104">
        <f t="shared" si="421"/>
        <v>6315.93</v>
      </c>
      <c r="E687" s="105">
        <f t="shared" si="433"/>
        <v>6382.88</v>
      </c>
      <c r="F687" s="106">
        <f t="shared" si="434"/>
        <v>44671</v>
      </c>
      <c r="G687" s="107">
        <f t="shared" si="413"/>
        <v>1.0600180812643467E-2</v>
      </c>
      <c r="H687" s="108">
        <f t="shared" si="427"/>
        <v>44732</v>
      </c>
      <c r="I687" s="108">
        <f t="shared" si="414"/>
        <v>44732</v>
      </c>
      <c r="J687" s="109">
        <f t="shared" si="422"/>
        <v>20</v>
      </c>
      <c r="K687" s="109">
        <f t="shared" si="437"/>
        <v>6</v>
      </c>
      <c r="L687" s="8">
        <f t="shared" si="423"/>
        <v>1.0031683199999999</v>
      </c>
      <c r="M687" s="110">
        <f t="shared" si="436"/>
        <v>1.0162005000000001</v>
      </c>
      <c r="N687" s="110">
        <f t="shared" si="431"/>
        <v>1.49891732417839</v>
      </c>
      <c r="O687" s="103">
        <f t="shared" si="435"/>
        <v>1.5036663699999999</v>
      </c>
      <c r="P687" s="103">
        <f t="shared" si="415"/>
        <v>826.98763635</v>
      </c>
      <c r="Q687" s="11">
        <f t="shared" si="430"/>
        <v>0</v>
      </c>
      <c r="R687" s="30">
        <f t="shared" si="424"/>
        <v>0</v>
      </c>
      <c r="S687" s="103">
        <f t="shared" si="416"/>
        <v>0</v>
      </c>
      <c r="T687" s="113">
        <f t="shared" si="425"/>
        <v>8.5000000000000006E-2</v>
      </c>
      <c r="U687" s="111">
        <f t="shared" si="432"/>
        <v>6</v>
      </c>
      <c r="V687" s="111">
        <v>252</v>
      </c>
      <c r="W687" s="110">
        <f t="shared" si="417"/>
        <v>1.0019442679999999</v>
      </c>
      <c r="X687" s="103">
        <f t="shared" si="418"/>
        <v>1.60788559</v>
      </c>
      <c r="Y687" s="103">
        <f t="shared" si="419"/>
        <v>0</v>
      </c>
      <c r="Z687" s="114" t="str">
        <f t="shared" si="428"/>
        <v>A+J=</v>
      </c>
      <c r="AA687" s="108">
        <f t="shared" si="429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0"/>
        <v>44710</v>
      </c>
      <c r="B688" s="103">
        <f t="shared" si="412"/>
        <v>828.59552194000003</v>
      </c>
      <c r="C688" s="103">
        <f t="shared" si="426"/>
        <v>549.98080216000005</v>
      </c>
      <c r="D688" s="104">
        <f t="shared" si="421"/>
        <v>6315.93</v>
      </c>
      <c r="E688" s="105">
        <f t="shared" si="433"/>
        <v>6382.88</v>
      </c>
      <c r="F688" s="106">
        <f t="shared" si="434"/>
        <v>44671</v>
      </c>
      <c r="G688" s="107">
        <f t="shared" si="413"/>
        <v>1.0600180812643467E-2</v>
      </c>
      <c r="H688" s="108">
        <f t="shared" si="427"/>
        <v>44732</v>
      </c>
      <c r="I688" s="108">
        <f t="shared" si="414"/>
        <v>44732</v>
      </c>
      <c r="J688" s="109">
        <f t="shared" si="422"/>
        <v>20</v>
      </c>
      <c r="K688" s="109">
        <f t="shared" si="437"/>
        <v>6</v>
      </c>
      <c r="L688" s="8">
        <f t="shared" si="423"/>
        <v>1.0031683199999999</v>
      </c>
      <c r="M688" s="110">
        <f t="shared" si="436"/>
        <v>1.0162005000000001</v>
      </c>
      <c r="N688" s="110">
        <f t="shared" si="431"/>
        <v>1.49891732417839</v>
      </c>
      <c r="O688" s="103">
        <f t="shared" si="435"/>
        <v>1.5036663699999999</v>
      </c>
      <c r="P688" s="103">
        <f t="shared" si="415"/>
        <v>826.98763635</v>
      </c>
      <c r="Q688" s="11">
        <f t="shared" si="430"/>
        <v>0</v>
      </c>
      <c r="R688" s="30">
        <f t="shared" si="424"/>
        <v>0</v>
      </c>
      <c r="S688" s="103">
        <f t="shared" si="416"/>
        <v>0</v>
      </c>
      <c r="T688" s="113">
        <f t="shared" si="425"/>
        <v>8.5000000000000006E-2</v>
      </c>
      <c r="U688" s="111">
        <f t="shared" si="432"/>
        <v>6</v>
      </c>
      <c r="V688" s="111">
        <v>252</v>
      </c>
      <c r="W688" s="110">
        <f t="shared" si="417"/>
        <v>1.0019442679999999</v>
      </c>
      <c r="X688" s="103">
        <f t="shared" si="418"/>
        <v>1.60788559</v>
      </c>
      <c r="Y688" s="103">
        <f t="shared" si="419"/>
        <v>0</v>
      </c>
      <c r="Z688" s="114" t="str">
        <f t="shared" si="428"/>
        <v>A+J=</v>
      </c>
      <c r="AA688" s="108">
        <f t="shared" si="429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0"/>
        <v>44711</v>
      </c>
      <c r="B689" s="103">
        <f t="shared" si="412"/>
        <v>828.59552194000003</v>
      </c>
      <c r="C689" s="103">
        <f t="shared" si="426"/>
        <v>549.98080216000005</v>
      </c>
      <c r="D689" s="104">
        <f t="shared" si="421"/>
        <v>6315.93</v>
      </c>
      <c r="E689" s="105">
        <f t="shared" si="433"/>
        <v>6382.88</v>
      </c>
      <c r="F689" s="106">
        <f t="shared" si="434"/>
        <v>44671</v>
      </c>
      <c r="G689" s="107">
        <f t="shared" si="413"/>
        <v>1.0600180812643467E-2</v>
      </c>
      <c r="H689" s="108">
        <f t="shared" si="427"/>
        <v>44732</v>
      </c>
      <c r="I689" s="108">
        <f t="shared" si="414"/>
        <v>44732</v>
      </c>
      <c r="J689" s="109">
        <f t="shared" si="422"/>
        <v>20</v>
      </c>
      <c r="K689" s="109">
        <f t="shared" si="437"/>
        <v>6</v>
      </c>
      <c r="L689" s="8">
        <f t="shared" si="423"/>
        <v>1.0031683199999999</v>
      </c>
      <c r="M689" s="110">
        <f t="shared" si="436"/>
        <v>1.0162005000000001</v>
      </c>
      <c r="N689" s="110">
        <f t="shared" si="431"/>
        <v>1.49891732417839</v>
      </c>
      <c r="O689" s="103">
        <f t="shared" si="435"/>
        <v>1.5036663699999999</v>
      </c>
      <c r="P689" s="103">
        <f t="shared" si="415"/>
        <v>826.98763635</v>
      </c>
      <c r="Q689" s="11">
        <f t="shared" si="430"/>
        <v>0</v>
      </c>
      <c r="R689" s="30">
        <f t="shared" si="424"/>
        <v>0</v>
      </c>
      <c r="S689" s="103">
        <f t="shared" si="416"/>
        <v>0</v>
      </c>
      <c r="T689" s="113">
        <f t="shared" si="425"/>
        <v>8.5000000000000006E-2</v>
      </c>
      <c r="U689" s="111">
        <f t="shared" si="432"/>
        <v>6</v>
      </c>
      <c r="V689" s="111">
        <v>252</v>
      </c>
      <c r="W689" s="110">
        <f t="shared" si="417"/>
        <v>1.0019442679999999</v>
      </c>
      <c r="X689" s="103">
        <f t="shared" si="418"/>
        <v>1.60788559</v>
      </c>
      <c r="Y689" s="103">
        <f t="shared" si="419"/>
        <v>0</v>
      </c>
      <c r="Z689" s="114" t="str">
        <f t="shared" si="428"/>
        <v>A+J=</v>
      </c>
      <c r="AA689" s="108">
        <f t="shared" si="429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0"/>
        <v>44712</v>
      </c>
      <c r="B690" s="103">
        <f t="shared" si="412"/>
        <v>829.30091434999997</v>
      </c>
      <c r="C690" s="103">
        <f t="shared" si="426"/>
        <v>549.98080216000005</v>
      </c>
      <c r="D690" s="104">
        <f t="shared" si="421"/>
        <v>6315.93</v>
      </c>
      <c r="E690" s="105">
        <f t="shared" si="433"/>
        <v>6382.88</v>
      </c>
      <c r="F690" s="106">
        <f t="shared" si="434"/>
        <v>44671</v>
      </c>
      <c r="G690" s="107">
        <f t="shared" si="413"/>
        <v>1.0600180812643467E-2</v>
      </c>
      <c r="H690" s="108">
        <f t="shared" si="427"/>
        <v>44732</v>
      </c>
      <c r="I690" s="108">
        <f t="shared" si="414"/>
        <v>44732</v>
      </c>
      <c r="J690" s="109">
        <f t="shared" si="422"/>
        <v>20</v>
      </c>
      <c r="K690" s="109">
        <f t="shared" si="437"/>
        <v>7</v>
      </c>
      <c r="L690" s="8">
        <f t="shared" si="423"/>
        <v>1.0036973499999999</v>
      </c>
      <c r="M690" s="110">
        <f t="shared" si="436"/>
        <v>1.0162005000000001</v>
      </c>
      <c r="N690" s="110">
        <f t="shared" si="431"/>
        <v>1.49891732417839</v>
      </c>
      <c r="O690" s="103">
        <f t="shared" si="435"/>
        <v>1.5044593399999999</v>
      </c>
      <c r="P690" s="103">
        <f t="shared" si="415"/>
        <v>827.42375462999996</v>
      </c>
      <c r="Q690" s="11">
        <f t="shared" si="430"/>
        <v>0</v>
      </c>
      <c r="R690" s="30">
        <f t="shared" si="424"/>
        <v>0</v>
      </c>
      <c r="S690" s="103">
        <f t="shared" si="416"/>
        <v>0</v>
      </c>
      <c r="T690" s="113">
        <f t="shared" si="425"/>
        <v>8.5000000000000006E-2</v>
      </c>
      <c r="U690" s="111">
        <f t="shared" si="432"/>
        <v>7</v>
      </c>
      <c r="V690" s="111">
        <v>252</v>
      </c>
      <c r="W690" s="110">
        <f t="shared" si="417"/>
        <v>1.00226868</v>
      </c>
      <c r="X690" s="103">
        <f t="shared" si="418"/>
        <v>1.8771597200000001</v>
      </c>
      <c r="Y690" s="103">
        <f t="shared" si="419"/>
        <v>0</v>
      </c>
      <c r="Z690" s="114" t="str">
        <f t="shared" si="428"/>
        <v>A+J=</v>
      </c>
      <c r="AA690" s="108">
        <f t="shared" si="429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0"/>
        <v>44713</v>
      </c>
      <c r="B691" s="103">
        <f t="shared" si="412"/>
        <v>830.00690822000001</v>
      </c>
      <c r="C691" s="103">
        <f t="shared" si="426"/>
        <v>549.98080216000005</v>
      </c>
      <c r="D691" s="104">
        <f t="shared" si="421"/>
        <v>6315.93</v>
      </c>
      <c r="E691" s="105">
        <f t="shared" si="433"/>
        <v>6382.88</v>
      </c>
      <c r="F691" s="106">
        <f t="shared" si="434"/>
        <v>44671</v>
      </c>
      <c r="G691" s="107">
        <f t="shared" si="413"/>
        <v>1.0600180812643467E-2</v>
      </c>
      <c r="H691" s="108">
        <f t="shared" si="427"/>
        <v>44732</v>
      </c>
      <c r="I691" s="108">
        <f t="shared" si="414"/>
        <v>44732</v>
      </c>
      <c r="J691" s="109">
        <f t="shared" si="422"/>
        <v>20</v>
      </c>
      <c r="K691" s="109">
        <f t="shared" si="437"/>
        <v>8</v>
      </c>
      <c r="L691" s="8">
        <f t="shared" si="423"/>
        <v>1.00422666</v>
      </c>
      <c r="M691" s="110">
        <f t="shared" si="436"/>
        <v>1.0162005000000001</v>
      </c>
      <c r="N691" s="110">
        <f t="shared" si="431"/>
        <v>1.49891732417839</v>
      </c>
      <c r="O691" s="103">
        <f t="shared" si="435"/>
        <v>1.50525273</v>
      </c>
      <c r="P691" s="103">
        <f t="shared" si="415"/>
        <v>827.86010389</v>
      </c>
      <c r="Q691" s="11">
        <f t="shared" si="430"/>
        <v>0</v>
      </c>
      <c r="R691" s="30">
        <f t="shared" si="424"/>
        <v>0</v>
      </c>
      <c r="S691" s="103">
        <f t="shared" si="416"/>
        <v>0</v>
      </c>
      <c r="T691" s="113">
        <f t="shared" si="425"/>
        <v>8.5000000000000006E-2</v>
      </c>
      <c r="U691" s="111">
        <f t="shared" si="432"/>
        <v>8</v>
      </c>
      <c r="V691" s="111">
        <v>252</v>
      </c>
      <c r="W691" s="110">
        <f t="shared" si="417"/>
        <v>1.0025931969999999</v>
      </c>
      <c r="X691" s="103">
        <f t="shared" si="418"/>
        <v>2.1468043300000001</v>
      </c>
      <c r="Y691" s="103">
        <f t="shared" si="419"/>
        <v>0</v>
      </c>
      <c r="Z691" s="114" t="str">
        <f t="shared" si="428"/>
        <v>A+J=</v>
      </c>
      <c r="AA691" s="108">
        <f t="shared" si="429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0"/>
        <v>44714</v>
      </c>
      <c r="B692" s="103">
        <f t="shared" si="412"/>
        <v>830.71350395000002</v>
      </c>
      <c r="C692" s="103">
        <f t="shared" si="426"/>
        <v>549.98080216000005</v>
      </c>
      <c r="D692" s="104">
        <f t="shared" si="421"/>
        <v>6315.93</v>
      </c>
      <c r="E692" s="105">
        <f t="shared" si="433"/>
        <v>6382.88</v>
      </c>
      <c r="F692" s="106">
        <f t="shared" si="434"/>
        <v>44671</v>
      </c>
      <c r="G692" s="107">
        <f t="shared" si="413"/>
        <v>1.0600180812643467E-2</v>
      </c>
      <c r="H692" s="108">
        <f t="shared" si="427"/>
        <v>44732</v>
      </c>
      <c r="I692" s="108">
        <f t="shared" si="414"/>
        <v>44732</v>
      </c>
      <c r="J692" s="109">
        <f t="shared" si="422"/>
        <v>20</v>
      </c>
      <c r="K692" s="109">
        <f t="shared" si="437"/>
        <v>9</v>
      </c>
      <c r="L692" s="8">
        <f t="shared" si="423"/>
        <v>1.00475625</v>
      </c>
      <c r="M692" s="110">
        <f t="shared" si="436"/>
        <v>1.0162005000000001</v>
      </c>
      <c r="N692" s="110">
        <f t="shared" si="431"/>
        <v>1.49891732417839</v>
      </c>
      <c r="O692" s="103">
        <f t="shared" si="435"/>
        <v>1.50604654</v>
      </c>
      <c r="P692" s="103">
        <f t="shared" si="415"/>
        <v>828.29668415000003</v>
      </c>
      <c r="Q692" s="11">
        <f t="shared" si="430"/>
        <v>0</v>
      </c>
      <c r="R692" s="30">
        <f t="shared" si="424"/>
        <v>0</v>
      </c>
      <c r="S692" s="103">
        <f t="shared" si="416"/>
        <v>0</v>
      </c>
      <c r="T692" s="113">
        <f t="shared" si="425"/>
        <v>8.5000000000000006E-2</v>
      </c>
      <c r="U692" s="111">
        <f t="shared" si="432"/>
        <v>9</v>
      </c>
      <c r="V692" s="111">
        <v>252</v>
      </c>
      <c r="W692" s="110">
        <f t="shared" si="417"/>
        <v>1.0029178190000001</v>
      </c>
      <c r="X692" s="103">
        <f t="shared" si="418"/>
        <v>2.4168197999999999</v>
      </c>
      <c r="Y692" s="103">
        <f t="shared" si="419"/>
        <v>0</v>
      </c>
      <c r="Z692" s="114" t="str">
        <f t="shared" si="428"/>
        <v>A+J=</v>
      </c>
      <c r="AA692" s="108">
        <f t="shared" si="429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0"/>
        <v>44715</v>
      </c>
      <c r="B693" s="103">
        <f t="shared" si="412"/>
        <v>831.42069719999995</v>
      </c>
      <c r="C693" s="103">
        <f t="shared" si="426"/>
        <v>549.98080216000005</v>
      </c>
      <c r="D693" s="104">
        <f t="shared" si="421"/>
        <v>6315.93</v>
      </c>
      <c r="E693" s="105">
        <f t="shared" si="433"/>
        <v>6382.88</v>
      </c>
      <c r="F693" s="106">
        <f t="shared" si="434"/>
        <v>44671</v>
      </c>
      <c r="G693" s="107">
        <f t="shared" si="413"/>
        <v>1.0600180812643467E-2</v>
      </c>
      <c r="H693" s="108">
        <f t="shared" si="427"/>
        <v>44732</v>
      </c>
      <c r="I693" s="108">
        <f t="shared" si="414"/>
        <v>44732</v>
      </c>
      <c r="J693" s="109">
        <f t="shared" si="422"/>
        <v>20</v>
      </c>
      <c r="K693" s="109">
        <f t="shared" si="437"/>
        <v>10</v>
      </c>
      <c r="L693" s="8">
        <f t="shared" si="423"/>
        <v>1.0052861099999999</v>
      </c>
      <c r="M693" s="110">
        <f t="shared" si="436"/>
        <v>1.0162005000000001</v>
      </c>
      <c r="N693" s="110">
        <f t="shared" si="431"/>
        <v>1.49891732417839</v>
      </c>
      <c r="O693" s="103">
        <f t="shared" si="435"/>
        <v>1.50684076</v>
      </c>
      <c r="P693" s="103">
        <f t="shared" si="415"/>
        <v>828.73348991</v>
      </c>
      <c r="Q693" s="11">
        <f t="shared" si="430"/>
        <v>0</v>
      </c>
      <c r="R693" s="30">
        <f t="shared" si="424"/>
        <v>0</v>
      </c>
      <c r="S693" s="103">
        <f t="shared" si="416"/>
        <v>0</v>
      </c>
      <c r="T693" s="113">
        <f t="shared" si="425"/>
        <v>8.5000000000000006E-2</v>
      </c>
      <c r="U693" s="111">
        <f t="shared" si="432"/>
        <v>10</v>
      </c>
      <c r="V693" s="111">
        <v>252</v>
      </c>
      <c r="W693" s="110">
        <f t="shared" si="417"/>
        <v>1.0032425469999999</v>
      </c>
      <c r="X693" s="103">
        <f t="shared" si="418"/>
        <v>2.6872072899999999</v>
      </c>
      <c r="Y693" s="103">
        <f t="shared" si="419"/>
        <v>0</v>
      </c>
      <c r="Z693" s="114" t="str">
        <f t="shared" si="428"/>
        <v>A+J=</v>
      </c>
      <c r="AA693" s="108">
        <f t="shared" si="429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0"/>
        <v>44716</v>
      </c>
      <c r="B694" s="103">
        <f t="shared" si="412"/>
        <v>832.12849769000002</v>
      </c>
      <c r="C694" s="103">
        <f t="shared" si="426"/>
        <v>549.98080216000005</v>
      </c>
      <c r="D694" s="104">
        <f t="shared" si="421"/>
        <v>6315.93</v>
      </c>
      <c r="E694" s="105">
        <f t="shared" si="433"/>
        <v>6382.88</v>
      </c>
      <c r="F694" s="106">
        <f t="shared" si="434"/>
        <v>44671</v>
      </c>
      <c r="G694" s="107">
        <f t="shared" si="413"/>
        <v>1.0600180812643467E-2</v>
      </c>
      <c r="H694" s="108">
        <f t="shared" si="427"/>
        <v>44732</v>
      </c>
      <c r="I694" s="108">
        <f t="shared" si="414"/>
        <v>44732</v>
      </c>
      <c r="J694" s="109">
        <f t="shared" si="422"/>
        <v>20</v>
      </c>
      <c r="K694" s="109">
        <f t="shared" si="437"/>
        <v>11</v>
      </c>
      <c r="L694" s="8">
        <f t="shared" si="423"/>
        <v>1.00581626</v>
      </c>
      <c r="M694" s="110">
        <f t="shared" si="436"/>
        <v>1.0162005000000001</v>
      </c>
      <c r="N694" s="110">
        <f t="shared" si="431"/>
        <v>1.49891732417839</v>
      </c>
      <c r="O694" s="103">
        <f t="shared" si="435"/>
        <v>1.50763541</v>
      </c>
      <c r="P694" s="103">
        <f t="shared" si="415"/>
        <v>829.17053214999999</v>
      </c>
      <c r="Q694" s="11">
        <f t="shared" si="430"/>
        <v>0</v>
      </c>
      <c r="R694" s="30">
        <f t="shared" si="424"/>
        <v>0</v>
      </c>
      <c r="S694" s="103">
        <f t="shared" si="416"/>
        <v>0</v>
      </c>
      <c r="T694" s="113">
        <f t="shared" si="425"/>
        <v>8.5000000000000006E-2</v>
      </c>
      <c r="U694" s="111">
        <f t="shared" si="432"/>
        <v>11</v>
      </c>
      <c r="V694" s="111">
        <v>252</v>
      </c>
      <c r="W694" s="110">
        <f t="shared" si="417"/>
        <v>1.0035673789999999</v>
      </c>
      <c r="X694" s="103">
        <f t="shared" si="418"/>
        <v>2.95796554</v>
      </c>
      <c r="Y694" s="103">
        <f t="shared" si="419"/>
        <v>0</v>
      </c>
      <c r="Z694" s="114" t="str">
        <f t="shared" si="428"/>
        <v>A+J=</v>
      </c>
      <c r="AA694" s="108">
        <f t="shared" si="429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0"/>
        <v>44717</v>
      </c>
      <c r="B695" s="103">
        <f t="shared" si="412"/>
        <v>832.12849769000002</v>
      </c>
      <c r="C695" s="103">
        <f t="shared" si="426"/>
        <v>549.98080216000005</v>
      </c>
      <c r="D695" s="104">
        <f t="shared" si="421"/>
        <v>6315.93</v>
      </c>
      <c r="E695" s="105">
        <f t="shared" si="433"/>
        <v>6382.88</v>
      </c>
      <c r="F695" s="106">
        <f t="shared" si="434"/>
        <v>44671</v>
      </c>
      <c r="G695" s="107">
        <f t="shared" si="413"/>
        <v>1.0600180812643467E-2</v>
      </c>
      <c r="H695" s="108">
        <f t="shared" si="427"/>
        <v>44732</v>
      </c>
      <c r="I695" s="108">
        <f t="shared" si="414"/>
        <v>44732</v>
      </c>
      <c r="J695" s="109">
        <f t="shared" si="422"/>
        <v>20</v>
      </c>
      <c r="K695" s="109">
        <f t="shared" si="437"/>
        <v>11</v>
      </c>
      <c r="L695" s="8">
        <f t="shared" si="423"/>
        <v>1.00581626</v>
      </c>
      <c r="M695" s="110">
        <f t="shared" si="436"/>
        <v>1.0162005000000001</v>
      </c>
      <c r="N695" s="110">
        <f t="shared" si="431"/>
        <v>1.49891732417839</v>
      </c>
      <c r="O695" s="103">
        <f t="shared" si="435"/>
        <v>1.50763541</v>
      </c>
      <c r="P695" s="103">
        <f t="shared" si="415"/>
        <v>829.17053214999999</v>
      </c>
      <c r="Q695" s="11">
        <f t="shared" si="430"/>
        <v>0</v>
      </c>
      <c r="R695" s="30">
        <f t="shared" si="424"/>
        <v>0</v>
      </c>
      <c r="S695" s="103">
        <f t="shared" si="416"/>
        <v>0</v>
      </c>
      <c r="T695" s="113">
        <f t="shared" si="425"/>
        <v>8.5000000000000006E-2</v>
      </c>
      <c r="U695" s="111">
        <f t="shared" si="432"/>
        <v>11</v>
      </c>
      <c r="V695" s="111">
        <v>252</v>
      </c>
      <c r="W695" s="110">
        <f t="shared" si="417"/>
        <v>1.0035673789999999</v>
      </c>
      <c r="X695" s="103">
        <f t="shared" si="418"/>
        <v>2.95796554</v>
      </c>
      <c r="Y695" s="103">
        <f t="shared" si="419"/>
        <v>0</v>
      </c>
      <c r="Z695" s="114" t="str">
        <f t="shared" si="428"/>
        <v>A+J=</v>
      </c>
      <c r="AA695" s="108">
        <f t="shared" si="429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0"/>
        <v>44718</v>
      </c>
      <c r="B696" s="103">
        <f t="shared" si="412"/>
        <v>832.12849769000002</v>
      </c>
      <c r="C696" s="103">
        <f t="shared" si="426"/>
        <v>549.98080216000005</v>
      </c>
      <c r="D696" s="104">
        <f t="shared" si="421"/>
        <v>6315.93</v>
      </c>
      <c r="E696" s="105">
        <f t="shared" si="433"/>
        <v>6382.88</v>
      </c>
      <c r="F696" s="106">
        <f t="shared" si="434"/>
        <v>44671</v>
      </c>
      <c r="G696" s="107">
        <f t="shared" si="413"/>
        <v>1.0600180812643467E-2</v>
      </c>
      <c r="H696" s="108">
        <f t="shared" si="427"/>
        <v>44732</v>
      </c>
      <c r="I696" s="108">
        <f t="shared" si="414"/>
        <v>44732</v>
      </c>
      <c r="J696" s="109">
        <f t="shared" si="422"/>
        <v>20</v>
      </c>
      <c r="K696" s="109">
        <f t="shared" si="437"/>
        <v>11</v>
      </c>
      <c r="L696" s="8">
        <f t="shared" si="423"/>
        <v>1.00581626</v>
      </c>
      <c r="M696" s="110">
        <f t="shared" si="436"/>
        <v>1.0162005000000001</v>
      </c>
      <c r="N696" s="110">
        <f t="shared" si="431"/>
        <v>1.49891732417839</v>
      </c>
      <c r="O696" s="103">
        <f t="shared" si="435"/>
        <v>1.50763541</v>
      </c>
      <c r="P696" s="103">
        <f t="shared" si="415"/>
        <v>829.17053214999999</v>
      </c>
      <c r="Q696" s="11">
        <f t="shared" si="430"/>
        <v>0</v>
      </c>
      <c r="R696" s="30">
        <f t="shared" si="424"/>
        <v>0</v>
      </c>
      <c r="S696" s="103">
        <f t="shared" si="416"/>
        <v>0</v>
      </c>
      <c r="T696" s="113">
        <f t="shared" si="425"/>
        <v>8.5000000000000006E-2</v>
      </c>
      <c r="U696" s="111">
        <f t="shared" si="432"/>
        <v>11</v>
      </c>
      <c r="V696" s="111">
        <v>252</v>
      </c>
      <c r="W696" s="110">
        <f t="shared" si="417"/>
        <v>1.0035673789999999</v>
      </c>
      <c r="X696" s="103">
        <f t="shared" si="418"/>
        <v>2.95796554</v>
      </c>
      <c r="Y696" s="103">
        <f t="shared" si="419"/>
        <v>0</v>
      </c>
      <c r="Z696" s="114" t="str">
        <f t="shared" si="428"/>
        <v>A+J=</v>
      </c>
      <c r="AA696" s="108">
        <f t="shared" si="429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0"/>
        <v>44719</v>
      </c>
      <c r="B697" s="103">
        <f t="shared" si="412"/>
        <v>832.83690194999997</v>
      </c>
      <c r="C697" s="103">
        <f t="shared" si="426"/>
        <v>549.98080216000005</v>
      </c>
      <c r="D697" s="104">
        <f t="shared" si="421"/>
        <v>6315.93</v>
      </c>
      <c r="E697" s="105">
        <f t="shared" si="433"/>
        <v>6382.88</v>
      </c>
      <c r="F697" s="106">
        <f t="shared" si="434"/>
        <v>44671</v>
      </c>
      <c r="G697" s="107">
        <f t="shared" si="413"/>
        <v>1.0600180812643467E-2</v>
      </c>
      <c r="H697" s="108">
        <f t="shared" si="427"/>
        <v>44732</v>
      </c>
      <c r="I697" s="108">
        <f t="shared" si="414"/>
        <v>44732</v>
      </c>
      <c r="J697" s="109">
        <f t="shared" si="422"/>
        <v>20</v>
      </c>
      <c r="K697" s="109">
        <f t="shared" si="437"/>
        <v>12</v>
      </c>
      <c r="L697" s="8">
        <f t="shared" si="423"/>
        <v>1.00634669</v>
      </c>
      <c r="M697" s="110">
        <f t="shared" si="436"/>
        <v>1.0162005000000001</v>
      </c>
      <c r="N697" s="110">
        <f t="shared" si="431"/>
        <v>1.49891732417839</v>
      </c>
      <c r="O697" s="103">
        <f t="shared" si="435"/>
        <v>1.5084304799999999</v>
      </c>
      <c r="P697" s="103">
        <f t="shared" si="415"/>
        <v>829.60780538999995</v>
      </c>
      <c r="Q697" s="11">
        <f t="shared" si="430"/>
        <v>0</v>
      </c>
      <c r="R697" s="30">
        <f t="shared" si="424"/>
        <v>0</v>
      </c>
      <c r="S697" s="103">
        <f t="shared" si="416"/>
        <v>0</v>
      </c>
      <c r="T697" s="113">
        <f t="shared" si="425"/>
        <v>8.5000000000000006E-2</v>
      </c>
      <c r="U697" s="111">
        <f t="shared" si="432"/>
        <v>12</v>
      </c>
      <c r="V697" s="111">
        <v>252</v>
      </c>
      <c r="W697" s="110">
        <f t="shared" si="417"/>
        <v>1.003892317</v>
      </c>
      <c r="X697" s="103">
        <f t="shared" si="418"/>
        <v>3.2290965599999999</v>
      </c>
      <c r="Y697" s="103">
        <f t="shared" si="419"/>
        <v>0</v>
      </c>
      <c r="Z697" s="114" t="str">
        <f t="shared" si="428"/>
        <v>A+J=</v>
      </c>
      <c r="AA697" s="108">
        <f t="shared" si="429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0"/>
        <v>44720</v>
      </c>
      <c r="B698" s="103">
        <f t="shared" si="412"/>
        <v>833.54590314999996</v>
      </c>
      <c r="C698" s="103">
        <f t="shared" si="426"/>
        <v>549.98080216000005</v>
      </c>
      <c r="D698" s="104">
        <f t="shared" si="421"/>
        <v>6315.93</v>
      </c>
      <c r="E698" s="105">
        <f t="shared" si="433"/>
        <v>6382.88</v>
      </c>
      <c r="F698" s="106">
        <f t="shared" si="434"/>
        <v>44671</v>
      </c>
      <c r="G698" s="107">
        <f t="shared" si="413"/>
        <v>1.0600180812643467E-2</v>
      </c>
      <c r="H698" s="108">
        <f t="shared" si="427"/>
        <v>44732</v>
      </c>
      <c r="I698" s="108">
        <f t="shared" si="414"/>
        <v>44732</v>
      </c>
      <c r="J698" s="109">
        <f t="shared" si="422"/>
        <v>20</v>
      </c>
      <c r="K698" s="109">
        <f t="shared" si="437"/>
        <v>13</v>
      </c>
      <c r="L698" s="8">
        <f t="shared" si="423"/>
        <v>1.0068773900000001</v>
      </c>
      <c r="M698" s="110">
        <f t="shared" si="436"/>
        <v>1.0162005000000001</v>
      </c>
      <c r="N698" s="110">
        <f t="shared" si="431"/>
        <v>1.49891732417839</v>
      </c>
      <c r="O698" s="103">
        <f t="shared" si="435"/>
        <v>1.50922596</v>
      </c>
      <c r="P698" s="103">
        <f t="shared" si="415"/>
        <v>830.04530411999997</v>
      </c>
      <c r="Q698" s="11">
        <f t="shared" si="430"/>
        <v>0</v>
      </c>
      <c r="R698" s="30">
        <f t="shared" si="424"/>
        <v>0</v>
      </c>
      <c r="S698" s="103">
        <f t="shared" si="416"/>
        <v>0</v>
      </c>
      <c r="T698" s="113">
        <f t="shared" si="425"/>
        <v>8.5000000000000006E-2</v>
      </c>
      <c r="U698" s="111">
        <f t="shared" si="432"/>
        <v>13</v>
      </c>
      <c r="V698" s="111">
        <v>252</v>
      </c>
      <c r="W698" s="110">
        <f t="shared" si="417"/>
        <v>1.0042173590000001</v>
      </c>
      <c r="X698" s="103">
        <f t="shared" si="418"/>
        <v>3.5005990300000001</v>
      </c>
      <c r="Y698" s="103">
        <f t="shared" si="419"/>
        <v>0</v>
      </c>
      <c r="Z698" s="114" t="str">
        <f t="shared" si="428"/>
        <v>A+J=</v>
      </c>
      <c r="AA698" s="108">
        <f t="shared" si="429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0"/>
        <v>44721</v>
      </c>
      <c r="B699" s="103">
        <f t="shared" si="412"/>
        <v>834.25551518999998</v>
      </c>
      <c r="C699" s="103">
        <f t="shared" si="426"/>
        <v>549.98080216000005</v>
      </c>
      <c r="D699" s="104">
        <f t="shared" si="421"/>
        <v>6315.93</v>
      </c>
      <c r="E699" s="105">
        <f t="shared" si="433"/>
        <v>6382.88</v>
      </c>
      <c r="F699" s="106">
        <f t="shared" si="434"/>
        <v>44671</v>
      </c>
      <c r="G699" s="107">
        <f t="shared" si="413"/>
        <v>1.0600180812643467E-2</v>
      </c>
      <c r="H699" s="108">
        <f t="shared" si="427"/>
        <v>44732</v>
      </c>
      <c r="I699" s="108">
        <f t="shared" si="414"/>
        <v>44732</v>
      </c>
      <c r="J699" s="109">
        <f t="shared" si="422"/>
        <v>20</v>
      </c>
      <c r="K699" s="109">
        <f t="shared" si="437"/>
        <v>14</v>
      </c>
      <c r="L699" s="8">
        <f t="shared" si="423"/>
        <v>1.00740838</v>
      </c>
      <c r="M699" s="110">
        <f t="shared" si="436"/>
        <v>1.0162005000000001</v>
      </c>
      <c r="N699" s="110">
        <f t="shared" si="431"/>
        <v>1.49891732417839</v>
      </c>
      <c r="O699" s="103">
        <f t="shared" si="435"/>
        <v>1.5100218700000001</v>
      </c>
      <c r="P699" s="103">
        <f t="shared" si="415"/>
        <v>830.48303934</v>
      </c>
      <c r="Q699" s="11">
        <f t="shared" si="430"/>
        <v>0</v>
      </c>
      <c r="R699" s="30">
        <f t="shared" si="424"/>
        <v>0</v>
      </c>
      <c r="S699" s="103">
        <f t="shared" si="416"/>
        <v>0</v>
      </c>
      <c r="T699" s="113">
        <f t="shared" si="425"/>
        <v>8.5000000000000006E-2</v>
      </c>
      <c r="U699" s="111">
        <f t="shared" si="432"/>
        <v>14</v>
      </c>
      <c r="V699" s="111">
        <v>252</v>
      </c>
      <c r="W699" s="110">
        <f t="shared" si="417"/>
        <v>1.0045425079999999</v>
      </c>
      <c r="X699" s="103">
        <f t="shared" si="418"/>
        <v>3.7724758500000002</v>
      </c>
      <c r="Y699" s="103">
        <f t="shared" si="419"/>
        <v>0</v>
      </c>
      <c r="Z699" s="114" t="str">
        <f t="shared" si="428"/>
        <v>A+J=</v>
      </c>
      <c r="AA699" s="108">
        <f t="shared" si="429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0"/>
        <v>44722</v>
      </c>
      <c r="B700" s="103">
        <f t="shared" si="412"/>
        <v>834.96571936000009</v>
      </c>
      <c r="C700" s="103">
        <f t="shared" si="426"/>
        <v>549.98080216000005</v>
      </c>
      <c r="D700" s="104">
        <f t="shared" si="421"/>
        <v>6315.93</v>
      </c>
      <c r="E700" s="105">
        <f t="shared" si="433"/>
        <v>6382.88</v>
      </c>
      <c r="F700" s="106">
        <f t="shared" si="434"/>
        <v>44671</v>
      </c>
      <c r="G700" s="107">
        <f t="shared" si="413"/>
        <v>1.0600180812643467E-2</v>
      </c>
      <c r="H700" s="108">
        <f t="shared" si="427"/>
        <v>44732</v>
      </c>
      <c r="I700" s="108">
        <f t="shared" si="414"/>
        <v>44732</v>
      </c>
      <c r="J700" s="109">
        <f t="shared" si="422"/>
        <v>20</v>
      </c>
      <c r="K700" s="109">
        <f t="shared" si="437"/>
        <v>15</v>
      </c>
      <c r="L700" s="8">
        <f t="shared" si="423"/>
        <v>1.00793964</v>
      </c>
      <c r="M700" s="110">
        <f t="shared" si="436"/>
        <v>1.0162005000000001</v>
      </c>
      <c r="N700" s="110">
        <f t="shared" si="431"/>
        <v>1.49891732417839</v>
      </c>
      <c r="O700" s="103">
        <f t="shared" si="435"/>
        <v>1.51081818</v>
      </c>
      <c r="P700" s="103">
        <f t="shared" si="415"/>
        <v>830.92099455000005</v>
      </c>
      <c r="Q700" s="11">
        <f t="shared" si="430"/>
        <v>0</v>
      </c>
      <c r="R700" s="30">
        <f t="shared" si="424"/>
        <v>0</v>
      </c>
      <c r="S700" s="103">
        <f t="shared" si="416"/>
        <v>0</v>
      </c>
      <c r="T700" s="113">
        <f t="shared" si="425"/>
        <v>8.5000000000000006E-2</v>
      </c>
      <c r="U700" s="111">
        <f t="shared" si="432"/>
        <v>15</v>
      </c>
      <c r="V700" s="111">
        <v>252</v>
      </c>
      <c r="W700" s="110">
        <f t="shared" si="417"/>
        <v>1.0048677610000001</v>
      </c>
      <c r="X700" s="103">
        <f t="shared" si="418"/>
        <v>4.0447248099999999</v>
      </c>
      <c r="Y700" s="103">
        <f t="shared" si="419"/>
        <v>0</v>
      </c>
      <c r="Z700" s="114" t="str">
        <f t="shared" si="428"/>
        <v>A+J=</v>
      </c>
      <c r="AA700" s="108">
        <f t="shared" si="429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0"/>
        <v>44723</v>
      </c>
      <c r="B701" s="103">
        <f t="shared" si="412"/>
        <v>835.67653896000002</v>
      </c>
      <c r="C701" s="103">
        <f t="shared" si="426"/>
        <v>549.98080216000005</v>
      </c>
      <c r="D701" s="104">
        <f t="shared" si="421"/>
        <v>6315.93</v>
      </c>
      <c r="E701" s="105">
        <f t="shared" si="433"/>
        <v>6382.88</v>
      </c>
      <c r="F701" s="106">
        <f t="shared" si="434"/>
        <v>44671</v>
      </c>
      <c r="G701" s="107">
        <f t="shared" si="413"/>
        <v>1.0600180812643467E-2</v>
      </c>
      <c r="H701" s="108">
        <f t="shared" si="427"/>
        <v>44732</v>
      </c>
      <c r="I701" s="108">
        <f t="shared" si="414"/>
        <v>44732</v>
      </c>
      <c r="J701" s="109">
        <f t="shared" si="422"/>
        <v>20</v>
      </c>
      <c r="K701" s="109">
        <f t="shared" si="437"/>
        <v>16</v>
      </c>
      <c r="L701" s="8">
        <f t="shared" si="423"/>
        <v>1.0084711900000001</v>
      </c>
      <c r="M701" s="110">
        <f t="shared" si="436"/>
        <v>1.0162005000000001</v>
      </c>
      <c r="N701" s="110">
        <f t="shared" si="431"/>
        <v>1.49891732417839</v>
      </c>
      <c r="O701" s="103">
        <f t="shared" si="435"/>
        <v>1.5116149299999999</v>
      </c>
      <c r="P701" s="103">
        <f t="shared" si="415"/>
        <v>831.35919175000004</v>
      </c>
      <c r="Q701" s="11">
        <f t="shared" si="430"/>
        <v>0</v>
      </c>
      <c r="R701" s="30">
        <f t="shared" si="424"/>
        <v>0</v>
      </c>
      <c r="S701" s="103">
        <f t="shared" si="416"/>
        <v>0</v>
      </c>
      <c r="T701" s="113">
        <f t="shared" si="425"/>
        <v>8.5000000000000006E-2</v>
      </c>
      <c r="U701" s="111">
        <f t="shared" si="432"/>
        <v>16</v>
      </c>
      <c r="V701" s="111">
        <v>252</v>
      </c>
      <c r="W701" s="110">
        <f t="shared" si="417"/>
        <v>1.0051931190000001</v>
      </c>
      <c r="X701" s="103">
        <f t="shared" si="418"/>
        <v>4.3173472100000003</v>
      </c>
      <c r="Y701" s="103">
        <f t="shared" si="419"/>
        <v>0</v>
      </c>
      <c r="Z701" s="114" t="str">
        <f t="shared" si="428"/>
        <v>A+J=</v>
      </c>
      <c r="AA701" s="108">
        <f t="shared" si="429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0"/>
        <v>44724</v>
      </c>
      <c r="B702" s="103">
        <f t="shared" si="412"/>
        <v>835.67653896000002</v>
      </c>
      <c r="C702" s="103">
        <f t="shared" si="426"/>
        <v>549.98080216000005</v>
      </c>
      <c r="D702" s="104">
        <f t="shared" si="421"/>
        <v>6315.93</v>
      </c>
      <c r="E702" s="105">
        <f t="shared" si="433"/>
        <v>6382.88</v>
      </c>
      <c r="F702" s="106">
        <f t="shared" si="434"/>
        <v>44671</v>
      </c>
      <c r="G702" s="107">
        <f t="shared" si="413"/>
        <v>1.0600180812643467E-2</v>
      </c>
      <c r="H702" s="108">
        <f t="shared" si="427"/>
        <v>44732</v>
      </c>
      <c r="I702" s="108">
        <f t="shared" si="414"/>
        <v>44732</v>
      </c>
      <c r="J702" s="109">
        <f t="shared" si="422"/>
        <v>20</v>
      </c>
      <c r="K702" s="109">
        <f t="shared" si="437"/>
        <v>16</v>
      </c>
      <c r="L702" s="8">
        <f t="shared" si="423"/>
        <v>1.0084711900000001</v>
      </c>
      <c r="M702" s="110">
        <f t="shared" si="436"/>
        <v>1.0162005000000001</v>
      </c>
      <c r="N702" s="110">
        <f t="shared" si="431"/>
        <v>1.49891732417839</v>
      </c>
      <c r="O702" s="103">
        <f t="shared" si="435"/>
        <v>1.5116149299999999</v>
      </c>
      <c r="P702" s="103">
        <f t="shared" si="415"/>
        <v>831.35919175000004</v>
      </c>
      <c r="Q702" s="11">
        <f t="shared" si="430"/>
        <v>0</v>
      </c>
      <c r="R702" s="30">
        <f t="shared" si="424"/>
        <v>0</v>
      </c>
      <c r="S702" s="103">
        <f t="shared" si="416"/>
        <v>0</v>
      </c>
      <c r="T702" s="113">
        <f t="shared" si="425"/>
        <v>8.5000000000000006E-2</v>
      </c>
      <c r="U702" s="111">
        <f t="shared" si="432"/>
        <v>16</v>
      </c>
      <c r="V702" s="111">
        <v>252</v>
      </c>
      <c r="W702" s="110">
        <f t="shared" si="417"/>
        <v>1.0051931190000001</v>
      </c>
      <c r="X702" s="103">
        <f t="shared" si="418"/>
        <v>4.3173472100000003</v>
      </c>
      <c r="Y702" s="103">
        <f t="shared" si="419"/>
        <v>0</v>
      </c>
      <c r="Z702" s="114" t="str">
        <f t="shared" si="428"/>
        <v>A+J=</v>
      </c>
      <c r="AA702" s="108">
        <f t="shared" si="429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0"/>
        <v>44725</v>
      </c>
      <c r="B703" s="103">
        <f t="shared" si="412"/>
        <v>835.67653896000002</v>
      </c>
      <c r="C703" s="103">
        <f t="shared" si="426"/>
        <v>549.98080216000005</v>
      </c>
      <c r="D703" s="104">
        <f t="shared" si="421"/>
        <v>6315.93</v>
      </c>
      <c r="E703" s="105">
        <f t="shared" si="433"/>
        <v>6382.88</v>
      </c>
      <c r="F703" s="106">
        <f t="shared" si="434"/>
        <v>44671</v>
      </c>
      <c r="G703" s="107">
        <f t="shared" si="413"/>
        <v>1.0600180812643467E-2</v>
      </c>
      <c r="H703" s="108">
        <f t="shared" si="427"/>
        <v>44732</v>
      </c>
      <c r="I703" s="108">
        <f t="shared" si="414"/>
        <v>44732</v>
      </c>
      <c r="J703" s="109">
        <f t="shared" si="422"/>
        <v>20</v>
      </c>
      <c r="K703" s="109">
        <f t="shared" si="437"/>
        <v>16</v>
      </c>
      <c r="L703" s="8">
        <f t="shared" si="423"/>
        <v>1.0084711900000001</v>
      </c>
      <c r="M703" s="110">
        <f t="shared" si="436"/>
        <v>1.0162005000000001</v>
      </c>
      <c r="N703" s="110">
        <f t="shared" si="431"/>
        <v>1.49891732417839</v>
      </c>
      <c r="O703" s="103">
        <f t="shared" si="435"/>
        <v>1.5116149299999999</v>
      </c>
      <c r="P703" s="103">
        <f t="shared" si="415"/>
        <v>831.35919175000004</v>
      </c>
      <c r="Q703" s="11">
        <f t="shared" si="430"/>
        <v>0</v>
      </c>
      <c r="R703" s="30">
        <f t="shared" si="424"/>
        <v>0</v>
      </c>
      <c r="S703" s="103">
        <f t="shared" si="416"/>
        <v>0</v>
      </c>
      <c r="T703" s="113">
        <f t="shared" si="425"/>
        <v>8.5000000000000006E-2</v>
      </c>
      <c r="U703" s="111">
        <f t="shared" si="432"/>
        <v>16</v>
      </c>
      <c r="V703" s="111">
        <v>252</v>
      </c>
      <c r="W703" s="110">
        <f t="shared" si="417"/>
        <v>1.0051931190000001</v>
      </c>
      <c r="X703" s="103">
        <f t="shared" si="418"/>
        <v>4.3173472100000003</v>
      </c>
      <c r="Y703" s="103">
        <f t="shared" si="419"/>
        <v>0</v>
      </c>
      <c r="Z703" s="114" t="str">
        <f t="shared" si="428"/>
        <v>A+J=</v>
      </c>
      <c r="AA703" s="108">
        <f t="shared" si="429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0"/>
        <v>44726</v>
      </c>
      <c r="B704" s="103">
        <f t="shared" si="412"/>
        <v>836.38795861999995</v>
      </c>
      <c r="C704" s="103">
        <f t="shared" si="426"/>
        <v>549.98080216000005</v>
      </c>
      <c r="D704" s="104">
        <f t="shared" si="421"/>
        <v>6315.93</v>
      </c>
      <c r="E704" s="105">
        <f t="shared" si="433"/>
        <v>6382.88</v>
      </c>
      <c r="F704" s="106">
        <f t="shared" si="434"/>
        <v>44671</v>
      </c>
      <c r="G704" s="107">
        <f t="shared" si="413"/>
        <v>1.0600180812643467E-2</v>
      </c>
      <c r="H704" s="108">
        <f t="shared" si="427"/>
        <v>44732</v>
      </c>
      <c r="I704" s="108">
        <f t="shared" si="414"/>
        <v>44732</v>
      </c>
      <c r="J704" s="109">
        <f t="shared" si="422"/>
        <v>20</v>
      </c>
      <c r="K704" s="109">
        <f t="shared" si="437"/>
        <v>17</v>
      </c>
      <c r="L704" s="8">
        <f t="shared" si="423"/>
        <v>1.00900301</v>
      </c>
      <c r="M704" s="110">
        <f t="shared" si="436"/>
        <v>1.0162005000000001</v>
      </c>
      <c r="N704" s="110">
        <f t="shared" si="431"/>
        <v>1.49891732417839</v>
      </c>
      <c r="O704" s="103">
        <f t="shared" si="435"/>
        <v>1.51241209</v>
      </c>
      <c r="P704" s="103">
        <f t="shared" si="415"/>
        <v>831.79761444999997</v>
      </c>
      <c r="Q704" s="11">
        <f t="shared" si="430"/>
        <v>0</v>
      </c>
      <c r="R704" s="30">
        <f t="shared" si="424"/>
        <v>0</v>
      </c>
      <c r="S704" s="103">
        <f t="shared" si="416"/>
        <v>0</v>
      </c>
      <c r="T704" s="113">
        <f t="shared" si="425"/>
        <v>8.5000000000000006E-2</v>
      </c>
      <c r="U704" s="111">
        <f t="shared" si="432"/>
        <v>17</v>
      </c>
      <c r="V704" s="111">
        <v>252</v>
      </c>
      <c r="W704" s="110">
        <f t="shared" si="417"/>
        <v>1.005518583</v>
      </c>
      <c r="X704" s="103">
        <f t="shared" si="418"/>
        <v>4.5903441699999998</v>
      </c>
      <c r="Y704" s="103">
        <f t="shared" si="419"/>
        <v>0</v>
      </c>
      <c r="Z704" s="114" t="str">
        <f t="shared" si="428"/>
        <v>A+J=</v>
      </c>
      <c r="AA704" s="108">
        <f t="shared" si="429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0"/>
        <v>44727</v>
      </c>
      <c r="B705" s="103">
        <f t="shared" si="412"/>
        <v>837.09998975000008</v>
      </c>
      <c r="C705" s="103">
        <f t="shared" si="426"/>
        <v>549.98080216000005</v>
      </c>
      <c r="D705" s="104">
        <f t="shared" si="421"/>
        <v>6315.93</v>
      </c>
      <c r="E705" s="105">
        <f t="shared" si="433"/>
        <v>6382.88</v>
      </c>
      <c r="F705" s="106">
        <f t="shared" si="434"/>
        <v>44671</v>
      </c>
      <c r="G705" s="107">
        <f t="shared" si="413"/>
        <v>1.0600180812643467E-2</v>
      </c>
      <c r="H705" s="108">
        <f t="shared" si="427"/>
        <v>44732</v>
      </c>
      <c r="I705" s="108">
        <f t="shared" si="414"/>
        <v>44732</v>
      </c>
      <c r="J705" s="109">
        <f t="shared" si="422"/>
        <v>20</v>
      </c>
      <c r="K705" s="109">
        <f t="shared" si="437"/>
        <v>18</v>
      </c>
      <c r="L705" s="8">
        <f t="shared" si="423"/>
        <v>1.00953512</v>
      </c>
      <c r="M705" s="110">
        <f t="shared" si="436"/>
        <v>1.0162005000000001</v>
      </c>
      <c r="N705" s="110">
        <f t="shared" si="431"/>
        <v>1.49891732417839</v>
      </c>
      <c r="O705" s="103">
        <f t="shared" si="435"/>
        <v>1.5132096799999999</v>
      </c>
      <c r="P705" s="103">
        <f t="shared" si="415"/>
        <v>832.23627364000004</v>
      </c>
      <c r="Q705" s="11">
        <f t="shared" si="430"/>
        <v>0</v>
      </c>
      <c r="R705" s="30">
        <f t="shared" si="424"/>
        <v>0</v>
      </c>
      <c r="S705" s="103">
        <f t="shared" si="416"/>
        <v>0</v>
      </c>
      <c r="T705" s="113">
        <f t="shared" si="425"/>
        <v>8.5000000000000006E-2</v>
      </c>
      <c r="U705" s="111">
        <f t="shared" si="432"/>
        <v>18</v>
      </c>
      <c r="V705" s="111">
        <v>252</v>
      </c>
      <c r="W705" s="110">
        <f t="shared" si="417"/>
        <v>1.005844153</v>
      </c>
      <c r="X705" s="103">
        <f t="shared" si="418"/>
        <v>4.8637161100000004</v>
      </c>
      <c r="Y705" s="103">
        <f t="shared" si="419"/>
        <v>0</v>
      </c>
      <c r="Z705" s="114" t="str">
        <f t="shared" si="428"/>
        <v>A+J=</v>
      </c>
      <c r="AA705" s="108">
        <f t="shared" si="429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0"/>
        <v>44728</v>
      </c>
      <c r="B706" s="103">
        <f t="shared" si="412"/>
        <v>837.81261999000003</v>
      </c>
      <c r="C706" s="103">
        <f t="shared" si="426"/>
        <v>549.98080216000005</v>
      </c>
      <c r="D706" s="104">
        <f t="shared" si="421"/>
        <v>6315.93</v>
      </c>
      <c r="E706" s="105">
        <f t="shared" si="433"/>
        <v>6382.88</v>
      </c>
      <c r="F706" s="106">
        <f t="shared" si="434"/>
        <v>44671</v>
      </c>
      <c r="G706" s="107">
        <f t="shared" si="413"/>
        <v>1.0600180812643467E-2</v>
      </c>
      <c r="H706" s="108">
        <f t="shared" si="427"/>
        <v>44732</v>
      </c>
      <c r="I706" s="108">
        <f t="shared" si="414"/>
        <v>44732</v>
      </c>
      <c r="J706" s="109">
        <f t="shared" si="422"/>
        <v>20</v>
      </c>
      <c r="K706" s="109">
        <f t="shared" si="437"/>
        <v>19</v>
      </c>
      <c r="L706" s="8">
        <f t="shared" si="423"/>
        <v>1.0100675100000001</v>
      </c>
      <c r="M706" s="110">
        <f t="shared" si="436"/>
        <v>1.0162005000000001</v>
      </c>
      <c r="N706" s="110">
        <f t="shared" si="431"/>
        <v>1.49891732417839</v>
      </c>
      <c r="O706" s="103">
        <f t="shared" si="435"/>
        <v>1.51400768</v>
      </c>
      <c r="P706" s="103">
        <f t="shared" si="415"/>
        <v>832.67515832000004</v>
      </c>
      <c r="Q706" s="11">
        <f t="shared" si="430"/>
        <v>0</v>
      </c>
      <c r="R706" s="30">
        <f t="shared" si="424"/>
        <v>0</v>
      </c>
      <c r="S706" s="103">
        <f t="shared" si="416"/>
        <v>0</v>
      </c>
      <c r="T706" s="113">
        <f t="shared" si="425"/>
        <v>8.5000000000000006E-2</v>
      </c>
      <c r="U706" s="111">
        <f t="shared" si="432"/>
        <v>19</v>
      </c>
      <c r="V706" s="111">
        <v>252</v>
      </c>
      <c r="W706" s="110">
        <f t="shared" si="417"/>
        <v>1.0061698269999999</v>
      </c>
      <c r="X706" s="103">
        <f t="shared" si="418"/>
        <v>5.1374616700000004</v>
      </c>
      <c r="Y706" s="103">
        <f t="shared" si="419"/>
        <v>0</v>
      </c>
      <c r="Z706" s="114" t="str">
        <f t="shared" si="428"/>
        <v>A+J=</v>
      </c>
      <c r="AA706" s="108">
        <f t="shared" si="429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0"/>
        <v>44729</v>
      </c>
      <c r="B707" s="103">
        <f t="shared" si="412"/>
        <v>837.81261999000003</v>
      </c>
      <c r="C707" s="103">
        <f t="shared" si="426"/>
        <v>549.98080216000005</v>
      </c>
      <c r="D707" s="104">
        <f t="shared" si="421"/>
        <v>6315.93</v>
      </c>
      <c r="E707" s="105">
        <f t="shared" si="433"/>
        <v>6382.88</v>
      </c>
      <c r="F707" s="106">
        <f t="shared" si="434"/>
        <v>44671</v>
      </c>
      <c r="G707" s="107">
        <f t="shared" si="413"/>
        <v>1.0600180812643467E-2</v>
      </c>
      <c r="H707" s="108">
        <f t="shared" si="427"/>
        <v>44732</v>
      </c>
      <c r="I707" s="108">
        <f t="shared" si="414"/>
        <v>44732</v>
      </c>
      <c r="J707" s="109">
        <f t="shared" si="422"/>
        <v>20</v>
      </c>
      <c r="K707" s="109">
        <f t="shared" si="437"/>
        <v>19</v>
      </c>
      <c r="L707" s="8">
        <f t="shared" si="423"/>
        <v>1.0100675100000001</v>
      </c>
      <c r="M707" s="110">
        <f t="shared" si="436"/>
        <v>1.0162005000000001</v>
      </c>
      <c r="N707" s="110">
        <f t="shared" si="431"/>
        <v>1.49891732417839</v>
      </c>
      <c r="O707" s="103">
        <f t="shared" si="435"/>
        <v>1.51400768</v>
      </c>
      <c r="P707" s="103">
        <f t="shared" si="415"/>
        <v>832.67515832000004</v>
      </c>
      <c r="Q707" s="11">
        <f t="shared" si="430"/>
        <v>0</v>
      </c>
      <c r="R707" s="30">
        <f t="shared" si="424"/>
        <v>0</v>
      </c>
      <c r="S707" s="103">
        <f t="shared" si="416"/>
        <v>0</v>
      </c>
      <c r="T707" s="113">
        <f t="shared" si="425"/>
        <v>8.5000000000000006E-2</v>
      </c>
      <c r="U707" s="111">
        <f t="shared" si="432"/>
        <v>19</v>
      </c>
      <c r="V707" s="111">
        <v>252</v>
      </c>
      <c r="W707" s="110">
        <f t="shared" si="417"/>
        <v>1.0061698269999999</v>
      </c>
      <c r="X707" s="103">
        <f t="shared" si="418"/>
        <v>5.1374616700000004</v>
      </c>
      <c r="Y707" s="103">
        <f t="shared" si="419"/>
        <v>0</v>
      </c>
      <c r="Z707" s="114" t="str">
        <f t="shared" si="428"/>
        <v>A+J=</v>
      </c>
      <c r="AA707" s="108">
        <f t="shared" si="429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0"/>
        <v>44730</v>
      </c>
      <c r="B708" s="103">
        <f t="shared" si="412"/>
        <v>838.52586325999994</v>
      </c>
      <c r="C708" s="103">
        <f t="shared" si="426"/>
        <v>549.98080216000005</v>
      </c>
      <c r="D708" s="104">
        <f t="shared" si="421"/>
        <v>6315.93</v>
      </c>
      <c r="E708" s="105">
        <f t="shared" si="433"/>
        <v>6382.88</v>
      </c>
      <c r="F708" s="106">
        <f t="shared" si="434"/>
        <v>44671</v>
      </c>
      <c r="G708" s="107">
        <f t="shared" si="413"/>
        <v>1.0600180812643467E-2</v>
      </c>
      <c r="H708" s="108">
        <f t="shared" si="427"/>
        <v>44732</v>
      </c>
      <c r="I708" s="108">
        <f t="shared" si="414"/>
        <v>44732</v>
      </c>
      <c r="J708" s="109">
        <f t="shared" si="422"/>
        <v>20</v>
      </c>
      <c r="K708" s="109">
        <f t="shared" si="437"/>
        <v>20</v>
      </c>
      <c r="L708" s="8">
        <f t="shared" si="423"/>
        <v>1.01060018</v>
      </c>
      <c r="M708" s="110">
        <f t="shared" si="436"/>
        <v>1.0162005000000001</v>
      </c>
      <c r="N708" s="110">
        <f t="shared" si="431"/>
        <v>1.49891732417839</v>
      </c>
      <c r="O708" s="103">
        <f t="shared" si="435"/>
        <v>1.5148061100000001</v>
      </c>
      <c r="P708" s="103">
        <f t="shared" si="415"/>
        <v>833.11427948999994</v>
      </c>
      <c r="Q708" s="11">
        <f t="shared" si="430"/>
        <v>0</v>
      </c>
      <c r="R708" s="30">
        <f t="shared" si="424"/>
        <v>0</v>
      </c>
      <c r="S708" s="103">
        <f t="shared" si="416"/>
        <v>0</v>
      </c>
      <c r="T708" s="113">
        <f t="shared" si="425"/>
        <v>8.5000000000000006E-2</v>
      </c>
      <c r="U708" s="111">
        <f t="shared" si="432"/>
        <v>20</v>
      </c>
      <c r="V708" s="111">
        <v>252</v>
      </c>
      <c r="W708" s="110">
        <f t="shared" si="417"/>
        <v>1.006495608</v>
      </c>
      <c r="X708" s="103">
        <f t="shared" si="418"/>
        <v>5.41158377</v>
      </c>
      <c r="Y708" s="103">
        <f t="shared" si="419"/>
        <v>0</v>
      </c>
      <c r="Z708" s="114" t="str">
        <f t="shared" si="428"/>
        <v>A+J=</v>
      </c>
      <c r="AA708" s="108">
        <f t="shared" si="429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0"/>
        <v>44731</v>
      </c>
      <c r="B709" s="103">
        <f t="shared" si="412"/>
        <v>838.52586325999994</v>
      </c>
      <c r="C709" s="103">
        <f t="shared" si="426"/>
        <v>549.98080216000005</v>
      </c>
      <c r="D709" s="104">
        <f t="shared" si="421"/>
        <v>6315.93</v>
      </c>
      <c r="E709" s="105">
        <f t="shared" si="433"/>
        <v>6382.88</v>
      </c>
      <c r="F709" s="106">
        <f t="shared" si="434"/>
        <v>44671</v>
      </c>
      <c r="G709" s="107">
        <f t="shared" si="413"/>
        <v>1.0600180812643467E-2</v>
      </c>
      <c r="H709" s="108">
        <f t="shared" si="427"/>
        <v>44732</v>
      </c>
      <c r="I709" s="108">
        <f t="shared" si="414"/>
        <v>44732</v>
      </c>
      <c r="J709" s="109">
        <f t="shared" si="422"/>
        <v>20</v>
      </c>
      <c r="K709" s="109">
        <f t="shared" si="437"/>
        <v>20</v>
      </c>
      <c r="L709" s="8">
        <f t="shared" si="423"/>
        <v>1.01060018</v>
      </c>
      <c r="M709" s="110">
        <f t="shared" si="436"/>
        <v>1.0162005000000001</v>
      </c>
      <c r="N709" s="110">
        <f t="shared" si="431"/>
        <v>1.49891732417839</v>
      </c>
      <c r="O709" s="103">
        <f t="shared" si="435"/>
        <v>1.5148061100000001</v>
      </c>
      <c r="P709" s="103">
        <f t="shared" si="415"/>
        <v>833.11427948999994</v>
      </c>
      <c r="Q709" s="11">
        <f t="shared" si="430"/>
        <v>0</v>
      </c>
      <c r="R709" s="30">
        <f t="shared" si="424"/>
        <v>0</v>
      </c>
      <c r="S709" s="103">
        <f t="shared" si="416"/>
        <v>0</v>
      </c>
      <c r="T709" s="113">
        <f t="shared" si="425"/>
        <v>8.5000000000000006E-2</v>
      </c>
      <c r="U709" s="111">
        <f t="shared" si="432"/>
        <v>20</v>
      </c>
      <c r="V709" s="111">
        <v>252</v>
      </c>
      <c r="W709" s="110">
        <f t="shared" si="417"/>
        <v>1.006495608</v>
      </c>
      <c r="X709" s="103">
        <f t="shared" si="418"/>
        <v>5.41158377</v>
      </c>
      <c r="Y709" s="103">
        <f t="shared" si="419"/>
        <v>0</v>
      </c>
      <c r="Z709" s="114" t="str">
        <f t="shared" si="428"/>
        <v>A+J=</v>
      </c>
      <c r="AA709" s="108">
        <f t="shared" si="429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0"/>
        <v>44732</v>
      </c>
      <c r="B710" s="103">
        <f t="shared" si="412"/>
        <v>838.52586325999994</v>
      </c>
      <c r="C710" s="103">
        <f t="shared" si="426"/>
        <v>549.98080216000005</v>
      </c>
      <c r="D710" s="104">
        <f t="shared" si="421"/>
        <v>6315.93</v>
      </c>
      <c r="E710" s="105">
        <f t="shared" si="433"/>
        <v>6382.88</v>
      </c>
      <c r="F710" s="106">
        <f t="shared" si="434"/>
        <v>44671</v>
      </c>
      <c r="G710" s="107">
        <f t="shared" si="413"/>
        <v>1.0600180812643467E-2</v>
      </c>
      <c r="H710" s="108">
        <f t="shared" si="427"/>
        <v>44762</v>
      </c>
      <c r="I710" s="108">
        <f t="shared" si="414"/>
        <v>44732</v>
      </c>
      <c r="J710" s="109">
        <f t="shared" si="422"/>
        <v>20</v>
      </c>
      <c r="K710" s="109">
        <f t="shared" si="437"/>
        <v>20</v>
      </c>
      <c r="L710" s="8">
        <f t="shared" si="423"/>
        <v>1.01060018</v>
      </c>
      <c r="M710" s="110">
        <f t="shared" si="436"/>
        <v>1.0162005000000001</v>
      </c>
      <c r="N710" s="110">
        <f t="shared" si="431"/>
        <v>1.49891732417839</v>
      </c>
      <c r="O710" s="103">
        <f t="shared" si="435"/>
        <v>1.5148061100000001</v>
      </c>
      <c r="P710" s="103">
        <f t="shared" si="415"/>
        <v>833.11427948999994</v>
      </c>
      <c r="Q710" s="11">
        <f t="shared" si="430"/>
        <v>23</v>
      </c>
      <c r="R710" s="30">
        <f t="shared" si="424"/>
        <v>2.4679701952277963E-2</v>
      </c>
      <c r="S710" s="103">
        <f t="shared" si="416"/>
        <v>20.56101211</v>
      </c>
      <c r="T710" s="113">
        <f t="shared" si="425"/>
        <v>8.5000000000000006E-2</v>
      </c>
      <c r="U710" s="111">
        <f t="shared" si="432"/>
        <v>20</v>
      </c>
      <c r="V710" s="111">
        <v>252</v>
      </c>
      <c r="W710" s="110">
        <f t="shared" si="417"/>
        <v>1.006495608</v>
      </c>
      <c r="X710" s="103">
        <f t="shared" si="418"/>
        <v>5.41158377</v>
      </c>
      <c r="Y710" s="103">
        <f t="shared" si="419"/>
        <v>25.97259588</v>
      </c>
      <c r="Z710" s="114" t="str">
        <f t="shared" si="428"/>
        <v>A+J=</v>
      </c>
      <c r="AA710" s="108">
        <f t="shared" si="429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0"/>
        <v>44733</v>
      </c>
      <c r="B711" s="103">
        <f t="shared" si="412"/>
        <v>812.98961955000004</v>
      </c>
      <c r="C711" s="103">
        <f t="shared" si="426"/>
        <v>536.40743988999998</v>
      </c>
      <c r="D711" s="104">
        <f t="shared" si="421"/>
        <v>6382.88</v>
      </c>
      <c r="E711" s="105">
        <f t="shared" si="433"/>
        <v>6412.88</v>
      </c>
      <c r="F711" s="106">
        <f t="shared" si="434"/>
        <v>44701</v>
      </c>
      <c r="G711" s="107">
        <f t="shared" si="413"/>
        <v>4.7000726944577131E-3</v>
      </c>
      <c r="H711" s="108">
        <f t="shared" si="427"/>
        <v>44762</v>
      </c>
      <c r="I711" s="108">
        <f t="shared" si="414"/>
        <v>44762</v>
      </c>
      <c r="J711" s="109">
        <f t="shared" si="422"/>
        <v>22</v>
      </c>
      <c r="K711" s="109">
        <f t="shared" si="437"/>
        <v>1</v>
      </c>
      <c r="L711" s="8">
        <f t="shared" si="423"/>
        <v>1.0002131599999999</v>
      </c>
      <c r="M711" s="110">
        <f t="shared" si="436"/>
        <v>1.01060018</v>
      </c>
      <c r="N711" s="110">
        <f t="shared" si="431"/>
        <v>1.5148061176197991</v>
      </c>
      <c r="O711" s="103">
        <f t="shared" si="435"/>
        <v>1.5151290100000001</v>
      </c>
      <c r="P711" s="103">
        <f t="shared" si="415"/>
        <v>812.72647334999999</v>
      </c>
      <c r="Q711" s="11">
        <f t="shared" si="430"/>
        <v>0</v>
      </c>
      <c r="R711" s="30">
        <f t="shared" si="424"/>
        <v>0</v>
      </c>
      <c r="S711" s="103">
        <f t="shared" si="416"/>
        <v>0</v>
      </c>
      <c r="T711" s="113">
        <f t="shared" si="425"/>
        <v>8.5000000000000006E-2</v>
      </c>
      <c r="U711" s="111">
        <f t="shared" si="432"/>
        <v>1</v>
      </c>
      <c r="V711" s="111">
        <v>252</v>
      </c>
      <c r="W711" s="110">
        <f t="shared" si="417"/>
        <v>1.0003237819999999</v>
      </c>
      <c r="X711" s="103">
        <f t="shared" si="418"/>
        <v>0.2631462</v>
      </c>
      <c r="Y711" s="103">
        <f t="shared" si="419"/>
        <v>0</v>
      </c>
      <c r="Z711" s="114" t="str">
        <f t="shared" si="428"/>
        <v>A+J=</v>
      </c>
      <c r="AA711" s="108">
        <f t="shared" si="429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0"/>
        <v>44734</v>
      </c>
      <c r="B712" s="103">
        <f t="shared" si="412"/>
        <v>813.42620224999996</v>
      </c>
      <c r="C712" s="103">
        <f t="shared" si="426"/>
        <v>536.40743988999998</v>
      </c>
      <c r="D712" s="104">
        <f t="shared" si="421"/>
        <v>6382.88</v>
      </c>
      <c r="E712" s="105">
        <f t="shared" si="433"/>
        <v>6412.88</v>
      </c>
      <c r="F712" s="106">
        <f t="shared" si="434"/>
        <v>44701</v>
      </c>
      <c r="G712" s="107">
        <f t="shared" si="413"/>
        <v>4.7000726944577131E-3</v>
      </c>
      <c r="H712" s="108">
        <f t="shared" si="427"/>
        <v>44762</v>
      </c>
      <c r="I712" s="108">
        <f t="shared" si="414"/>
        <v>44762</v>
      </c>
      <c r="J712" s="109">
        <f t="shared" si="422"/>
        <v>22</v>
      </c>
      <c r="K712" s="109">
        <f t="shared" si="437"/>
        <v>2</v>
      </c>
      <c r="L712" s="8">
        <f t="shared" si="423"/>
        <v>1.0004263600000001</v>
      </c>
      <c r="M712" s="110">
        <f t="shared" si="436"/>
        <v>1.01060018</v>
      </c>
      <c r="N712" s="110">
        <f t="shared" si="431"/>
        <v>1.5148061176197991</v>
      </c>
      <c r="O712" s="103">
        <f t="shared" si="435"/>
        <v>1.51545197</v>
      </c>
      <c r="P712" s="103">
        <f t="shared" si="415"/>
        <v>812.89971149999997</v>
      </c>
      <c r="Q712" s="11">
        <f t="shared" si="430"/>
        <v>0</v>
      </c>
      <c r="R712" s="30">
        <f t="shared" si="424"/>
        <v>0</v>
      </c>
      <c r="S712" s="103">
        <f t="shared" si="416"/>
        <v>0</v>
      </c>
      <c r="T712" s="113">
        <f t="shared" si="425"/>
        <v>8.5000000000000006E-2</v>
      </c>
      <c r="U712" s="111">
        <f t="shared" si="432"/>
        <v>2</v>
      </c>
      <c r="V712" s="111">
        <v>252</v>
      </c>
      <c r="W712" s="110">
        <f t="shared" si="417"/>
        <v>1.00064767</v>
      </c>
      <c r="X712" s="103">
        <f t="shared" si="418"/>
        <v>0.52649075000000001</v>
      </c>
      <c r="Y712" s="103">
        <f t="shared" si="419"/>
        <v>0</v>
      </c>
      <c r="Z712" s="114" t="str">
        <f t="shared" si="428"/>
        <v>A+J=</v>
      </c>
      <c r="AA712" s="108">
        <f t="shared" si="429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0"/>
        <v>44735</v>
      </c>
      <c r="B713" s="103">
        <f t="shared" si="412"/>
        <v>813.86302468999997</v>
      </c>
      <c r="C713" s="103">
        <f t="shared" si="426"/>
        <v>536.40743988999998</v>
      </c>
      <c r="D713" s="104">
        <f t="shared" si="421"/>
        <v>6382.88</v>
      </c>
      <c r="E713" s="105">
        <f t="shared" si="433"/>
        <v>6412.88</v>
      </c>
      <c r="F713" s="106">
        <f t="shared" si="434"/>
        <v>44701</v>
      </c>
      <c r="G713" s="107">
        <f t="shared" si="413"/>
        <v>4.7000726944577131E-3</v>
      </c>
      <c r="H713" s="108">
        <f t="shared" si="427"/>
        <v>44762</v>
      </c>
      <c r="I713" s="108">
        <f t="shared" si="414"/>
        <v>44762</v>
      </c>
      <c r="J713" s="109">
        <f t="shared" si="422"/>
        <v>22</v>
      </c>
      <c r="K713" s="109">
        <f t="shared" si="437"/>
        <v>3</v>
      </c>
      <c r="L713" s="8">
        <f t="shared" si="423"/>
        <v>1.0006396200000001</v>
      </c>
      <c r="M713" s="110">
        <f t="shared" si="436"/>
        <v>1.01060018</v>
      </c>
      <c r="N713" s="110">
        <f t="shared" si="431"/>
        <v>1.5148061176197991</v>
      </c>
      <c r="O713" s="103">
        <f t="shared" si="435"/>
        <v>1.51577501</v>
      </c>
      <c r="P713" s="103">
        <f t="shared" si="415"/>
        <v>813.07299255999999</v>
      </c>
      <c r="Q713" s="11">
        <f t="shared" si="430"/>
        <v>0</v>
      </c>
      <c r="R713" s="30">
        <f t="shared" si="424"/>
        <v>0</v>
      </c>
      <c r="S713" s="103">
        <f t="shared" si="416"/>
        <v>0</v>
      </c>
      <c r="T713" s="113">
        <f t="shared" si="425"/>
        <v>8.5000000000000006E-2</v>
      </c>
      <c r="U713" s="111">
        <f t="shared" si="432"/>
        <v>3</v>
      </c>
      <c r="V713" s="111">
        <v>252</v>
      </c>
      <c r="W713" s="110">
        <f t="shared" si="417"/>
        <v>1.000971662</v>
      </c>
      <c r="X713" s="103">
        <f t="shared" si="418"/>
        <v>0.79003213000000005</v>
      </c>
      <c r="Y713" s="103">
        <f t="shared" si="419"/>
        <v>0</v>
      </c>
      <c r="Z713" s="114" t="str">
        <f t="shared" si="428"/>
        <v>A+J=</v>
      </c>
      <c r="AA713" s="108">
        <f t="shared" si="429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0"/>
        <v>44736</v>
      </c>
      <c r="B714" s="103">
        <f t="shared" ref="B714:B777" si="438">(P714+X714)</f>
        <v>814.30008239000006</v>
      </c>
      <c r="C714" s="103">
        <f t="shared" si="426"/>
        <v>536.40743988999998</v>
      </c>
      <c r="D714" s="104">
        <f t="shared" si="421"/>
        <v>6382.88</v>
      </c>
      <c r="E714" s="105">
        <f t="shared" si="433"/>
        <v>6412.88</v>
      </c>
      <c r="F714" s="106">
        <f t="shared" si="434"/>
        <v>44701</v>
      </c>
      <c r="G714" s="107">
        <f t="shared" ref="G714:G777" si="439">(E714/D714)-1</f>
        <v>4.7000726944577131E-3</v>
      </c>
      <c r="H714" s="108">
        <f t="shared" si="427"/>
        <v>44762</v>
      </c>
      <c r="I714" s="108">
        <f t="shared" ref="I714:I777" si="440">IF(A714&gt;I713,H714,I713)</f>
        <v>44762</v>
      </c>
      <c r="J714" s="109">
        <f t="shared" si="422"/>
        <v>22</v>
      </c>
      <c r="K714" s="109">
        <f t="shared" si="437"/>
        <v>4</v>
      </c>
      <c r="L714" s="8">
        <f t="shared" si="423"/>
        <v>1.00085292</v>
      </c>
      <c r="M714" s="110">
        <f t="shared" si="436"/>
        <v>1.01060018</v>
      </c>
      <c r="N714" s="110">
        <f t="shared" si="431"/>
        <v>1.5148061176197991</v>
      </c>
      <c r="O714" s="103">
        <f t="shared" si="435"/>
        <v>1.5160981200000001</v>
      </c>
      <c r="P714" s="103">
        <f t="shared" ref="P714:P777" si="441">TRUNC(C714*O714,8)</f>
        <v>813.24631117000001</v>
      </c>
      <c r="Q714" s="11">
        <f t="shared" si="430"/>
        <v>0</v>
      </c>
      <c r="R714" s="30">
        <f t="shared" si="424"/>
        <v>0</v>
      </c>
      <c r="S714" s="103">
        <f t="shared" ref="S714:S777" si="442">IF(R714&gt;0,TRUNC(R714*P714,8),0)</f>
        <v>0</v>
      </c>
      <c r="T714" s="113">
        <f t="shared" si="425"/>
        <v>8.5000000000000006E-2</v>
      </c>
      <c r="U714" s="111">
        <f t="shared" si="432"/>
        <v>4</v>
      </c>
      <c r="V714" s="111">
        <v>252</v>
      </c>
      <c r="W714" s="110">
        <f t="shared" ref="W714:W777" si="443">ROUND((1+T714)^TRUNC((U714/V714),9),9)</f>
        <v>1.001295759</v>
      </c>
      <c r="X714" s="103">
        <f t="shared" ref="X714:X777" si="444">TRUNC((P714*(W714-1)),8)</f>
        <v>1.05377122</v>
      </c>
      <c r="Y714" s="103">
        <f t="shared" ref="Y714:Y777" si="445">IF(Q714&gt;0,S714+X714,0)</f>
        <v>0</v>
      </c>
      <c r="Z714" s="114" t="str">
        <f t="shared" si="428"/>
        <v>A+J=</v>
      </c>
      <c r="AA714" s="108">
        <f t="shared" si="429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46">(A714+1)</f>
        <v>44737</v>
      </c>
      <c r="B715" s="103">
        <f t="shared" si="438"/>
        <v>814.73737008000001</v>
      </c>
      <c r="C715" s="103">
        <f t="shared" si="426"/>
        <v>536.40743988999998</v>
      </c>
      <c r="D715" s="104">
        <f t="shared" ref="D715:D778" si="447">IF(E715=E714,D714,E714)</f>
        <v>6382.88</v>
      </c>
      <c r="E715" s="105">
        <f t="shared" si="433"/>
        <v>6412.88</v>
      </c>
      <c r="F715" s="106">
        <f t="shared" si="434"/>
        <v>44701</v>
      </c>
      <c r="G715" s="107">
        <f t="shared" si="439"/>
        <v>4.7000726944577131E-3</v>
      </c>
      <c r="H715" s="108">
        <f t="shared" si="427"/>
        <v>44762</v>
      </c>
      <c r="I715" s="108">
        <f t="shared" si="440"/>
        <v>44762</v>
      </c>
      <c r="J715" s="109">
        <f t="shared" ref="J715:J778" si="448">IF(I715=I714,J714,NETWORKDAYS(I714,I715,$AD$171:$AD$502)-1)</f>
        <v>22</v>
      </c>
      <c r="K715" s="109">
        <f t="shared" si="437"/>
        <v>5</v>
      </c>
      <c r="L715" s="8">
        <f t="shared" ref="L715:L778" si="449">IF(E715&lt;D715,1,TRUNC((E715/D715)^TRUNC((K715/J715),9),8))</f>
        <v>1.00106626</v>
      </c>
      <c r="M715" s="110">
        <f t="shared" si="436"/>
        <v>1.01060018</v>
      </c>
      <c r="N715" s="110">
        <f t="shared" si="431"/>
        <v>1.5148061176197991</v>
      </c>
      <c r="O715" s="103">
        <f t="shared" si="435"/>
        <v>1.51642129</v>
      </c>
      <c r="P715" s="103">
        <f t="shared" si="441"/>
        <v>813.41966195999998</v>
      </c>
      <c r="Q715" s="11">
        <f t="shared" si="430"/>
        <v>0</v>
      </c>
      <c r="R715" s="30">
        <f t="shared" ref="R715:R778" si="450">IF(Q715&gt;0,VLOOKUP($A715,$AD$10:$AI$165,6),0)</f>
        <v>0</v>
      </c>
      <c r="S715" s="103">
        <f t="shared" si="442"/>
        <v>0</v>
      </c>
      <c r="T715" s="113">
        <f t="shared" ref="T715:T778" si="451">(T714)</f>
        <v>8.5000000000000006E-2</v>
      </c>
      <c r="U715" s="111">
        <f t="shared" si="432"/>
        <v>5</v>
      </c>
      <c r="V715" s="111">
        <v>252</v>
      </c>
      <c r="W715" s="110">
        <f t="shared" si="443"/>
        <v>1.0016199610000001</v>
      </c>
      <c r="X715" s="103">
        <f t="shared" si="444"/>
        <v>1.31770812</v>
      </c>
      <c r="Y715" s="103">
        <f t="shared" si="445"/>
        <v>0</v>
      </c>
      <c r="Z715" s="114" t="str">
        <f t="shared" si="428"/>
        <v>A+J=</v>
      </c>
      <c r="AA715" s="108">
        <f t="shared" si="429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46"/>
        <v>44738</v>
      </c>
      <c r="B716" s="103">
        <f t="shared" si="438"/>
        <v>814.73737008000001</v>
      </c>
      <c r="C716" s="103">
        <f t="shared" ref="C716:C779" si="452">TRUNC(IF(Q715&gt;0,VLOOKUP(A715,$AD$12:$AE$165,2),C715),8)</f>
        <v>536.40743988999998</v>
      </c>
      <c r="D716" s="104">
        <f t="shared" si="447"/>
        <v>6382.88</v>
      </c>
      <c r="E716" s="105">
        <f t="shared" si="433"/>
        <v>6412.88</v>
      </c>
      <c r="F716" s="106">
        <f t="shared" si="434"/>
        <v>44701</v>
      </c>
      <c r="G716" s="107">
        <f t="shared" si="439"/>
        <v>4.7000726944577131E-3</v>
      </c>
      <c r="H716" s="108">
        <f t="shared" ref="H716:H779" si="453">IF(DAY(A716)=H$9,VLOOKUP(A716,AH$118:AN$450,4),H715)</f>
        <v>44762</v>
      </c>
      <c r="I716" s="108">
        <f t="shared" si="440"/>
        <v>44762</v>
      </c>
      <c r="J716" s="109">
        <f t="shared" si="448"/>
        <v>22</v>
      </c>
      <c r="K716" s="109">
        <f t="shared" si="437"/>
        <v>5</v>
      </c>
      <c r="L716" s="8">
        <f t="shared" si="449"/>
        <v>1.00106626</v>
      </c>
      <c r="M716" s="110">
        <f t="shared" si="436"/>
        <v>1.01060018</v>
      </c>
      <c r="N716" s="110">
        <f t="shared" si="431"/>
        <v>1.5148061176197991</v>
      </c>
      <c r="O716" s="103">
        <f t="shared" si="435"/>
        <v>1.51642129</v>
      </c>
      <c r="P716" s="103">
        <f t="shared" si="441"/>
        <v>813.41966195999998</v>
      </c>
      <c r="Q716" s="11">
        <f t="shared" si="430"/>
        <v>0</v>
      </c>
      <c r="R716" s="30">
        <f t="shared" si="450"/>
        <v>0</v>
      </c>
      <c r="S716" s="103">
        <f t="shared" si="442"/>
        <v>0</v>
      </c>
      <c r="T716" s="113">
        <f t="shared" si="451"/>
        <v>8.5000000000000006E-2</v>
      </c>
      <c r="U716" s="111">
        <f t="shared" si="432"/>
        <v>5</v>
      </c>
      <c r="V716" s="111">
        <v>252</v>
      </c>
      <c r="W716" s="110">
        <f t="shared" si="443"/>
        <v>1.0016199610000001</v>
      </c>
      <c r="X716" s="103">
        <f t="shared" si="444"/>
        <v>1.31770812</v>
      </c>
      <c r="Y716" s="103">
        <f t="shared" si="445"/>
        <v>0</v>
      </c>
      <c r="Z716" s="114" t="str">
        <f t="shared" ref="Z716:Z779" si="454">IF($Q715&gt;0,VLOOKUP($A715,$AD$10:$AM$165,9),Z715)</f>
        <v>A+J=</v>
      </c>
      <c r="AA716" s="108">
        <f t="shared" ref="AA716:AA779" si="455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46"/>
        <v>44739</v>
      </c>
      <c r="B717" s="103">
        <f t="shared" si="438"/>
        <v>814.73737008000001</v>
      </c>
      <c r="C717" s="103">
        <f t="shared" si="452"/>
        <v>536.40743988999998</v>
      </c>
      <c r="D717" s="104">
        <f t="shared" si="447"/>
        <v>6382.88</v>
      </c>
      <c r="E717" s="105">
        <f t="shared" si="433"/>
        <v>6412.88</v>
      </c>
      <c r="F717" s="106">
        <f t="shared" si="434"/>
        <v>44701</v>
      </c>
      <c r="G717" s="107">
        <f t="shared" si="439"/>
        <v>4.7000726944577131E-3</v>
      </c>
      <c r="H717" s="108">
        <f t="shared" si="453"/>
        <v>44762</v>
      </c>
      <c r="I717" s="108">
        <f t="shared" si="440"/>
        <v>44762</v>
      </c>
      <c r="J717" s="109">
        <f t="shared" si="448"/>
        <v>22</v>
      </c>
      <c r="K717" s="109">
        <f t="shared" si="437"/>
        <v>5</v>
      </c>
      <c r="L717" s="8">
        <f t="shared" si="449"/>
        <v>1.00106626</v>
      </c>
      <c r="M717" s="110">
        <f t="shared" si="436"/>
        <v>1.01060018</v>
      </c>
      <c r="N717" s="110">
        <f t="shared" si="431"/>
        <v>1.5148061176197991</v>
      </c>
      <c r="O717" s="103">
        <f t="shared" si="435"/>
        <v>1.51642129</v>
      </c>
      <c r="P717" s="103">
        <f t="shared" si="441"/>
        <v>813.41966195999998</v>
      </c>
      <c r="Q717" s="11">
        <f t="shared" ref="Q717:Q780" si="456">IF(VLOOKUP(A717,AD$10:AK$165,8)=VLOOKUP(A716,AD$10:AK$165,8),0,VLOOKUP(A717,AD$10:AK$165,8))</f>
        <v>0</v>
      </c>
      <c r="R717" s="30">
        <f t="shared" si="450"/>
        <v>0</v>
      </c>
      <c r="S717" s="103">
        <f t="shared" si="442"/>
        <v>0</v>
      </c>
      <c r="T717" s="113">
        <f t="shared" si="451"/>
        <v>8.5000000000000006E-2</v>
      </c>
      <c r="U717" s="111">
        <f t="shared" si="432"/>
        <v>5</v>
      </c>
      <c r="V717" s="111">
        <v>252</v>
      </c>
      <c r="W717" s="110">
        <f t="shared" si="443"/>
        <v>1.0016199610000001</v>
      </c>
      <c r="X717" s="103">
        <f t="shared" si="444"/>
        <v>1.31770812</v>
      </c>
      <c r="Y717" s="103">
        <f t="shared" si="445"/>
        <v>0</v>
      </c>
      <c r="Z717" s="114" t="str">
        <f t="shared" si="454"/>
        <v>A+J=</v>
      </c>
      <c r="AA717" s="108">
        <f t="shared" si="455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46"/>
        <v>44740</v>
      </c>
      <c r="B718" s="103">
        <f t="shared" si="438"/>
        <v>815.17489322999995</v>
      </c>
      <c r="C718" s="103">
        <f t="shared" si="452"/>
        <v>536.40743988999998</v>
      </c>
      <c r="D718" s="104">
        <f t="shared" si="447"/>
        <v>6382.88</v>
      </c>
      <c r="E718" s="105">
        <f t="shared" si="433"/>
        <v>6412.88</v>
      </c>
      <c r="F718" s="106">
        <f t="shared" si="434"/>
        <v>44701</v>
      </c>
      <c r="G718" s="107">
        <f t="shared" si="439"/>
        <v>4.7000726944577131E-3</v>
      </c>
      <c r="H718" s="108">
        <f t="shared" si="453"/>
        <v>44762</v>
      </c>
      <c r="I718" s="108">
        <f t="shared" si="440"/>
        <v>44762</v>
      </c>
      <c r="J718" s="109">
        <f t="shared" si="448"/>
        <v>22</v>
      </c>
      <c r="K718" s="109">
        <f t="shared" si="437"/>
        <v>6</v>
      </c>
      <c r="L718" s="8">
        <f t="shared" si="449"/>
        <v>1.0012796500000001</v>
      </c>
      <c r="M718" s="110">
        <f t="shared" si="436"/>
        <v>1.01060018</v>
      </c>
      <c r="N718" s="110">
        <f t="shared" si="431"/>
        <v>1.5148061176197991</v>
      </c>
      <c r="O718" s="103">
        <f t="shared" si="435"/>
        <v>1.51674453</v>
      </c>
      <c r="P718" s="103">
        <f t="shared" si="441"/>
        <v>813.59305029999996</v>
      </c>
      <c r="Q718" s="11">
        <f t="shared" si="456"/>
        <v>0</v>
      </c>
      <c r="R718" s="30">
        <f t="shared" si="450"/>
        <v>0</v>
      </c>
      <c r="S718" s="103">
        <f t="shared" si="442"/>
        <v>0</v>
      </c>
      <c r="T718" s="113">
        <f t="shared" si="451"/>
        <v>8.5000000000000006E-2</v>
      </c>
      <c r="U718" s="111">
        <f t="shared" si="432"/>
        <v>6</v>
      </c>
      <c r="V718" s="111">
        <v>252</v>
      </c>
      <c r="W718" s="110">
        <f t="shared" si="443"/>
        <v>1.0019442679999999</v>
      </c>
      <c r="X718" s="103">
        <f t="shared" si="444"/>
        <v>1.5818429300000001</v>
      </c>
      <c r="Y718" s="103">
        <f t="shared" si="445"/>
        <v>0</v>
      </c>
      <c r="Z718" s="114" t="str">
        <f t="shared" si="454"/>
        <v>A+J=</v>
      </c>
      <c r="AA718" s="108">
        <f t="shared" si="455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46"/>
        <v>44741</v>
      </c>
      <c r="B719" s="103">
        <f t="shared" si="438"/>
        <v>815.61265191000007</v>
      </c>
      <c r="C719" s="103">
        <f t="shared" si="452"/>
        <v>536.40743988999998</v>
      </c>
      <c r="D719" s="104">
        <f t="shared" si="447"/>
        <v>6382.88</v>
      </c>
      <c r="E719" s="105">
        <f t="shared" si="433"/>
        <v>6412.88</v>
      </c>
      <c r="F719" s="106">
        <f t="shared" si="434"/>
        <v>44701</v>
      </c>
      <c r="G719" s="107">
        <f t="shared" si="439"/>
        <v>4.7000726944577131E-3</v>
      </c>
      <c r="H719" s="108">
        <f t="shared" si="453"/>
        <v>44762</v>
      </c>
      <c r="I719" s="108">
        <f t="shared" si="440"/>
        <v>44762</v>
      </c>
      <c r="J719" s="109">
        <f t="shared" si="448"/>
        <v>22</v>
      </c>
      <c r="K719" s="109">
        <f t="shared" si="437"/>
        <v>7</v>
      </c>
      <c r="L719" s="8">
        <f t="shared" si="449"/>
        <v>1.0014930799999999</v>
      </c>
      <c r="M719" s="110">
        <f t="shared" si="436"/>
        <v>1.01060018</v>
      </c>
      <c r="N719" s="110">
        <f t="shared" si="431"/>
        <v>1.5148061176197991</v>
      </c>
      <c r="O719" s="103">
        <f t="shared" si="435"/>
        <v>1.5170678399999999</v>
      </c>
      <c r="P719" s="103">
        <f t="shared" si="441"/>
        <v>813.76647619000005</v>
      </c>
      <c r="Q719" s="11">
        <f t="shared" si="456"/>
        <v>0</v>
      </c>
      <c r="R719" s="30">
        <f t="shared" si="450"/>
        <v>0</v>
      </c>
      <c r="S719" s="103">
        <f t="shared" si="442"/>
        <v>0</v>
      </c>
      <c r="T719" s="113">
        <f t="shared" si="451"/>
        <v>8.5000000000000006E-2</v>
      </c>
      <c r="U719" s="111">
        <f t="shared" si="432"/>
        <v>7</v>
      </c>
      <c r="V719" s="111">
        <v>252</v>
      </c>
      <c r="W719" s="110">
        <f t="shared" si="443"/>
        <v>1.00226868</v>
      </c>
      <c r="X719" s="103">
        <f t="shared" si="444"/>
        <v>1.84617572</v>
      </c>
      <c r="Y719" s="103">
        <f t="shared" si="445"/>
        <v>0</v>
      </c>
      <c r="Z719" s="114" t="str">
        <f t="shared" si="454"/>
        <v>A+J=</v>
      </c>
      <c r="AA719" s="108">
        <f t="shared" si="455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46"/>
        <v>44742</v>
      </c>
      <c r="B720" s="103">
        <f t="shared" si="438"/>
        <v>816.05064622999998</v>
      </c>
      <c r="C720" s="103">
        <f t="shared" si="452"/>
        <v>536.40743988999998</v>
      </c>
      <c r="D720" s="104">
        <f t="shared" si="447"/>
        <v>6382.88</v>
      </c>
      <c r="E720" s="105">
        <f t="shared" si="433"/>
        <v>6412.88</v>
      </c>
      <c r="F720" s="106">
        <f t="shared" si="434"/>
        <v>44701</v>
      </c>
      <c r="G720" s="107">
        <f t="shared" si="439"/>
        <v>4.7000726944577131E-3</v>
      </c>
      <c r="H720" s="108">
        <f t="shared" si="453"/>
        <v>44762</v>
      </c>
      <c r="I720" s="108">
        <f t="shared" si="440"/>
        <v>44762</v>
      </c>
      <c r="J720" s="109">
        <f t="shared" si="448"/>
        <v>22</v>
      </c>
      <c r="K720" s="109">
        <f t="shared" si="437"/>
        <v>8</v>
      </c>
      <c r="L720" s="8">
        <f t="shared" si="449"/>
        <v>1.0017065599999999</v>
      </c>
      <c r="M720" s="110">
        <f t="shared" si="436"/>
        <v>1.01060018</v>
      </c>
      <c r="N720" s="110">
        <f t="shared" si="431"/>
        <v>1.5148061176197991</v>
      </c>
      <c r="O720" s="103">
        <f t="shared" si="435"/>
        <v>1.5173912199999999</v>
      </c>
      <c r="P720" s="103">
        <f t="shared" si="441"/>
        <v>813.93993963000003</v>
      </c>
      <c r="Q720" s="11">
        <f t="shared" si="456"/>
        <v>0</v>
      </c>
      <c r="R720" s="30">
        <f t="shared" si="450"/>
        <v>0</v>
      </c>
      <c r="S720" s="103">
        <f t="shared" si="442"/>
        <v>0</v>
      </c>
      <c r="T720" s="113">
        <f t="shared" si="451"/>
        <v>8.5000000000000006E-2</v>
      </c>
      <c r="U720" s="111">
        <f t="shared" si="432"/>
        <v>8</v>
      </c>
      <c r="V720" s="111">
        <v>252</v>
      </c>
      <c r="W720" s="110">
        <f t="shared" si="443"/>
        <v>1.0025931969999999</v>
      </c>
      <c r="X720" s="103">
        <f t="shared" si="444"/>
        <v>2.1107065999999999</v>
      </c>
      <c r="Y720" s="103">
        <f t="shared" si="445"/>
        <v>0</v>
      </c>
      <c r="Z720" s="114" t="str">
        <f t="shared" si="454"/>
        <v>A+J=</v>
      </c>
      <c r="AA720" s="108">
        <f t="shared" si="455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46"/>
        <v>44743</v>
      </c>
      <c r="B721" s="103">
        <f t="shared" si="438"/>
        <v>816.48888166000006</v>
      </c>
      <c r="C721" s="103">
        <f t="shared" si="452"/>
        <v>536.40743988999998</v>
      </c>
      <c r="D721" s="104">
        <f t="shared" si="447"/>
        <v>6382.88</v>
      </c>
      <c r="E721" s="105">
        <f t="shared" si="433"/>
        <v>6412.88</v>
      </c>
      <c r="F721" s="106">
        <f t="shared" si="434"/>
        <v>44701</v>
      </c>
      <c r="G721" s="107">
        <f t="shared" si="439"/>
        <v>4.7000726944577131E-3</v>
      </c>
      <c r="H721" s="108">
        <f t="shared" si="453"/>
        <v>44762</v>
      </c>
      <c r="I721" s="108">
        <f t="shared" si="440"/>
        <v>44762</v>
      </c>
      <c r="J721" s="109">
        <f t="shared" si="448"/>
        <v>22</v>
      </c>
      <c r="K721" s="109">
        <f t="shared" si="437"/>
        <v>9</v>
      </c>
      <c r="L721" s="8">
        <f t="shared" si="449"/>
        <v>1.00192009</v>
      </c>
      <c r="M721" s="110">
        <f t="shared" si="436"/>
        <v>1.01060018</v>
      </c>
      <c r="N721" s="110">
        <f t="shared" si="431"/>
        <v>1.5148061176197991</v>
      </c>
      <c r="O721" s="103">
        <f t="shared" si="435"/>
        <v>1.5177146800000001</v>
      </c>
      <c r="P721" s="103">
        <f t="shared" si="441"/>
        <v>814.11344598000005</v>
      </c>
      <c r="Q721" s="11">
        <f t="shared" si="456"/>
        <v>0</v>
      </c>
      <c r="R721" s="30">
        <f t="shared" si="450"/>
        <v>0</v>
      </c>
      <c r="S721" s="103">
        <f t="shared" si="442"/>
        <v>0</v>
      </c>
      <c r="T721" s="113">
        <f t="shared" si="451"/>
        <v>8.5000000000000006E-2</v>
      </c>
      <c r="U721" s="111">
        <f t="shared" si="432"/>
        <v>9</v>
      </c>
      <c r="V721" s="111">
        <v>252</v>
      </c>
      <c r="W721" s="110">
        <f t="shared" si="443"/>
        <v>1.0029178190000001</v>
      </c>
      <c r="X721" s="103">
        <f t="shared" si="444"/>
        <v>2.3754356799999998</v>
      </c>
      <c r="Y721" s="103">
        <f t="shared" si="445"/>
        <v>0</v>
      </c>
      <c r="Z721" s="114" t="str">
        <f t="shared" si="454"/>
        <v>A+J=</v>
      </c>
      <c r="AA721" s="108">
        <f t="shared" si="455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46"/>
        <v>44744</v>
      </c>
      <c r="B722" s="103">
        <f t="shared" si="438"/>
        <v>816.92734295000002</v>
      </c>
      <c r="C722" s="103">
        <f t="shared" si="452"/>
        <v>536.40743988999998</v>
      </c>
      <c r="D722" s="104">
        <f t="shared" si="447"/>
        <v>6382.88</v>
      </c>
      <c r="E722" s="105">
        <f t="shared" si="433"/>
        <v>6412.88</v>
      </c>
      <c r="F722" s="106">
        <f t="shared" si="434"/>
        <v>44701</v>
      </c>
      <c r="G722" s="107">
        <f t="shared" si="439"/>
        <v>4.7000726944577131E-3</v>
      </c>
      <c r="H722" s="108">
        <f t="shared" si="453"/>
        <v>44762</v>
      </c>
      <c r="I722" s="108">
        <f t="shared" si="440"/>
        <v>44762</v>
      </c>
      <c r="J722" s="109">
        <f t="shared" si="448"/>
        <v>22</v>
      </c>
      <c r="K722" s="109">
        <f t="shared" si="437"/>
        <v>10</v>
      </c>
      <c r="L722" s="8">
        <f t="shared" si="449"/>
        <v>1.0021336599999999</v>
      </c>
      <c r="M722" s="110">
        <f t="shared" si="436"/>
        <v>1.01060018</v>
      </c>
      <c r="N722" s="110">
        <f t="shared" si="431"/>
        <v>1.5148061176197991</v>
      </c>
      <c r="O722" s="103">
        <f t="shared" si="435"/>
        <v>1.51803819</v>
      </c>
      <c r="P722" s="103">
        <f t="shared" si="441"/>
        <v>814.28697914999998</v>
      </c>
      <c r="Q722" s="11">
        <f t="shared" si="456"/>
        <v>0</v>
      </c>
      <c r="R722" s="30">
        <f t="shared" si="450"/>
        <v>0</v>
      </c>
      <c r="S722" s="103">
        <f t="shared" si="442"/>
        <v>0</v>
      </c>
      <c r="T722" s="113">
        <f t="shared" si="451"/>
        <v>8.5000000000000006E-2</v>
      </c>
      <c r="U722" s="111">
        <f t="shared" si="432"/>
        <v>10</v>
      </c>
      <c r="V722" s="111">
        <v>252</v>
      </c>
      <c r="W722" s="110">
        <f t="shared" si="443"/>
        <v>1.0032425469999999</v>
      </c>
      <c r="X722" s="103">
        <f t="shared" si="444"/>
        <v>2.6403637999999998</v>
      </c>
      <c r="Y722" s="103">
        <f t="shared" si="445"/>
        <v>0</v>
      </c>
      <c r="Z722" s="114" t="str">
        <f t="shared" si="454"/>
        <v>A+J=</v>
      </c>
      <c r="AA722" s="108">
        <f t="shared" si="455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46"/>
        <v>44745</v>
      </c>
      <c r="B723" s="103">
        <f t="shared" si="438"/>
        <v>816.92734295000002</v>
      </c>
      <c r="C723" s="103">
        <f t="shared" si="452"/>
        <v>536.40743988999998</v>
      </c>
      <c r="D723" s="104">
        <f t="shared" si="447"/>
        <v>6382.88</v>
      </c>
      <c r="E723" s="105">
        <f t="shared" si="433"/>
        <v>6412.88</v>
      </c>
      <c r="F723" s="106">
        <f t="shared" si="434"/>
        <v>44701</v>
      </c>
      <c r="G723" s="107">
        <f t="shared" si="439"/>
        <v>4.7000726944577131E-3</v>
      </c>
      <c r="H723" s="108">
        <f t="shared" si="453"/>
        <v>44762</v>
      </c>
      <c r="I723" s="108">
        <f t="shared" si="440"/>
        <v>44762</v>
      </c>
      <c r="J723" s="109">
        <f t="shared" si="448"/>
        <v>22</v>
      </c>
      <c r="K723" s="109">
        <f t="shared" si="437"/>
        <v>10</v>
      </c>
      <c r="L723" s="8">
        <f t="shared" si="449"/>
        <v>1.0021336599999999</v>
      </c>
      <c r="M723" s="110">
        <f t="shared" si="436"/>
        <v>1.01060018</v>
      </c>
      <c r="N723" s="110">
        <f t="shared" si="431"/>
        <v>1.5148061176197991</v>
      </c>
      <c r="O723" s="103">
        <f t="shared" si="435"/>
        <v>1.51803819</v>
      </c>
      <c r="P723" s="103">
        <f t="shared" si="441"/>
        <v>814.28697914999998</v>
      </c>
      <c r="Q723" s="11">
        <f t="shared" si="456"/>
        <v>0</v>
      </c>
      <c r="R723" s="30">
        <f t="shared" si="450"/>
        <v>0</v>
      </c>
      <c r="S723" s="103">
        <f t="shared" si="442"/>
        <v>0</v>
      </c>
      <c r="T723" s="113">
        <f t="shared" si="451"/>
        <v>8.5000000000000006E-2</v>
      </c>
      <c r="U723" s="111">
        <f t="shared" si="432"/>
        <v>10</v>
      </c>
      <c r="V723" s="111">
        <v>252</v>
      </c>
      <c r="W723" s="110">
        <f t="shared" si="443"/>
        <v>1.0032425469999999</v>
      </c>
      <c r="X723" s="103">
        <f t="shared" si="444"/>
        <v>2.6403637999999998</v>
      </c>
      <c r="Y723" s="103">
        <f t="shared" si="445"/>
        <v>0</v>
      </c>
      <c r="Z723" s="114" t="str">
        <f t="shared" si="454"/>
        <v>A+J=</v>
      </c>
      <c r="AA723" s="108">
        <f t="shared" si="455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46"/>
        <v>44746</v>
      </c>
      <c r="B724" s="103">
        <f t="shared" si="438"/>
        <v>816.92734295000002</v>
      </c>
      <c r="C724" s="103">
        <f t="shared" si="452"/>
        <v>536.40743988999998</v>
      </c>
      <c r="D724" s="104">
        <f t="shared" si="447"/>
        <v>6382.88</v>
      </c>
      <c r="E724" s="105">
        <f t="shared" si="433"/>
        <v>6412.88</v>
      </c>
      <c r="F724" s="106">
        <f t="shared" si="434"/>
        <v>44701</v>
      </c>
      <c r="G724" s="107">
        <f t="shared" si="439"/>
        <v>4.7000726944577131E-3</v>
      </c>
      <c r="H724" s="108">
        <f t="shared" si="453"/>
        <v>44762</v>
      </c>
      <c r="I724" s="108">
        <f t="shared" si="440"/>
        <v>44762</v>
      </c>
      <c r="J724" s="109">
        <f t="shared" si="448"/>
        <v>22</v>
      </c>
      <c r="K724" s="109">
        <f t="shared" si="437"/>
        <v>10</v>
      </c>
      <c r="L724" s="8">
        <f t="shared" si="449"/>
        <v>1.0021336599999999</v>
      </c>
      <c r="M724" s="110">
        <f t="shared" si="436"/>
        <v>1.01060018</v>
      </c>
      <c r="N724" s="110">
        <f t="shared" si="431"/>
        <v>1.5148061176197991</v>
      </c>
      <c r="O724" s="103">
        <f t="shared" si="435"/>
        <v>1.51803819</v>
      </c>
      <c r="P724" s="103">
        <f t="shared" si="441"/>
        <v>814.28697914999998</v>
      </c>
      <c r="Q724" s="11">
        <f t="shared" si="456"/>
        <v>0</v>
      </c>
      <c r="R724" s="30">
        <f t="shared" si="450"/>
        <v>0</v>
      </c>
      <c r="S724" s="103">
        <f t="shared" si="442"/>
        <v>0</v>
      </c>
      <c r="T724" s="113">
        <f t="shared" si="451"/>
        <v>8.5000000000000006E-2</v>
      </c>
      <c r="U724" s="111">
        <f t="shared" si="432"/>
        <v>10</v>
      </c>
      <c r="V724" s="111">
        <v>252</v>
      </c>
      <c r="W724" s="110">
        <f t="shared" si="443"/>
        <v>1.0032425469999999</v>
      </c>
      <c r="X724" s="103">
        <f t="shared" si="444"/>
        <v>2.6403637999999998</v>
      </c>
      <c r="Y724" s="103">
        <f t="shared" si="445"/>
        <v>0</v>
      </c>
      <c r="Z724" s="114" t="str">
        <f t="shared" si="454"/>
        <v>A+J=</v>
      </c>
      <c r="AA724" s="108">
        <f t="shared" si="455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46"/>
        <v>44747</v>
      </c>
      <c r="B725" s="103">
        <f t="shared" si="438"/>
        <v>817.36605010000005</v>
      </c>
      <c r="C725" s="103">
        <f t="shared" si="452"/>
        <v>536.40743988999998</v>
      </c>
      <c r="D725" s="104">
        <f t="shared" si="447"/>
        <v>6382.88</v>
      </c>
      <c r="E725" s="105">
        <f t="shared" si="433"/>
        <v>6412.88</v>
      </c>
      <c r="F725" s="106">
        <f t="shared" si="434"/>
        <v>44701</v>
      </c>
      <c r="G725" s="107">
        <f t="shared" si="439"/>
        <v>4.7000726944577131E-3</v>
      </c>
      <c r="H725" s="108">
        <f t="shared" si="453"/>
        <v>44762</v>
      </c>
      <c r="I725" s="108">
        <f t="shared" si="440"/>
        <v>44762</v>
      </c>
      <c r="J725" s="109">
        <f t="shared" si="448"/>
        <v>22</v>
      </c>
      <c r="K725" s="109">
        <f t="shared" si="437"/>
        <v>11</v>
      </c>
      <c r="L725" s="8">
        <f t="shared" si="449"/>
        <v>1.00234728</v>
      </c>
      <c r="M725" s="110">
        <f t="shared" si="436"/>
        <v>1.01060018</v>
      </c>
      <c r="N725" s="110">
        <f t="shared" si="431"/>
        <v>1.5148061176197991</v>
      </c>
      <c r="O725" s="103">
        <f t="shared" si="435"/>
        <v>1.5183617899999999</v>
      </c>
      <c r="P725" s="103">
        <f t="shared" si="441"/>
        <v>814.46056060000001</v>
      </c>
      <c r="Q725" s="11">
        <f t="shared" si="456"/>
        <v>0</v>
      </c>
      <c r="R725" s="30">
        <f t="shared" si="450"/>
        <v>0</v>
      </c>
      <c r="S725" s="103">
        <f t="shared" si="442"/>
        <v>0</v>
      </c>
      <c r="T725" s="113">
        <f t="shared" si="451"/>
        <v>8.5000000000000006E-2</v>
      </c>
      <c r="U725" s="111">
        <f t="shared" si="432"/>
        <v>11</v>
      </c>
      <c r="V725" s="111">
        <v>252</v>
      </c>
      <c r="W725" s="110">
        <f t="shared" si="443"/>
        <v>1.0035673789999999</v>
      </c>
      <c r="X725" s="103">
        <f t="shared" si="444"/>
        <v>2.9054894999999998</v>
      </c>
      <c r="Y725" s="103">
        <f t="shared" si="445"/>
        <v>0</v>
      </c>
      <c r="Z725" s="114" t="str">
        <f t="shared" si="454"/>
        <v>A+J=</v>
      </c>
      <c r="AA725" s="108">
        <f t="shared" si="455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46"/>
        <v>44748</v>
      </c>
      <c r="B726" s="103">
        <f t="shared" si="438"/>
        <v>817.8049832800001</v>
      </c>
      <c r="C726" s="103">
        <f t="shared" si="452"/>
        <v>536.40743988999998</v>
      </c>
      <c r="D726" s="104">
        <f t="shared" si="447"/>
        <v>6382.88</v>
      </c>
      <c r="E726" s="105">
        <f t="shared" si="433"/>
        <v>6412.88</v>
      </c>
      <c r="F726" s="106">
        <f t="shared" si="434"/>
        <v>44701</v>
      </c>
      <c r="G726" s="107">
        <f t="shared" si="439"/>
        <v>4.7000726944577131E-3</v>
      </c>
      <c r="H726" s="108">
        <f t="shared" si="453"/>
        <v>44762</v>
      </c>
      <c r="I726" s="108">
        <f t="shared" si="440"/>
        <v>44762</v>
      </c>
      <c r="J726" s="109">
        <f t="shared" si="448"/>
        <v>22</v>
      </c>
      <c r="K726" s="109">
        <f t="shared" si="437"/>
        <v>12</v>
      </c>
      <c r="L726" s="8">
        <f t="shared" si="449"/>
        <v>1.00256094</v>
      </c>
      <c r="M726" s="110">
        <f t="shared" si="436"/>
        <v>1.01060018</v>
      </c>
      <c r="N726" s="110">
        <f t="shared" si="431"/>
        <v>1.5148061176197991</v>
      </c>
      <c r="O726" s="103">
        <f t="shared" si="435"/>
        <v>1.5186854400000001</v>
      </c>
      <c r="P726" s="103">
        <f t="shared" si="441"/>
        <v>814.63416886000005</v>
      </c>
      <c r="Q726" s="11">
        <f t="shared" si="456"/>
        <v>0</v>
      </c>
      <c r="R726" s="30">
        <f t="shared" si="450"/>
        <v>0</v>
      </c>
      <c r="S726" s="103">
        <f t="shared" si="442"/>
        <v>0</v>
      </c>
      <c r="T726" s="113">
        <f t="shared" si="451"/>
        <v>8.5000000000000006E-2</v>
      </c>
      <c r="U726" s="111">
        <f t="shared" si="432"/>
        <v>12</v>
      </c>
      <c r="V726" s="111">
        <v>252</v>
      </c>
      <c r="W726" s="110">
        <f t="shared" si="443"/>
        <v>1.003892317</v>
      </c>
      <c r="X726" s="103">
        <f t="shared" si="444"/>
        <v>3.1708144200000001</v>
      </c>
      <c r="Y726" s="103">
        <f t="shared" si="445"/>
        <v>0</v>
      </c>
      <c r="Z726" s="114" t="str">
        <f t="shared" si="454"/>
        <v>A+J=</v>
      </c>
      <c r="AA726" s="108">
        <f t="shared" si="455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46"/>
        <v>44749</v>
      </c>
      <c r="B727" s="103">
        <f t="shared" si="438"/>
        <v>818.24415713000008</v>
      </c>
      <c r="C727" s="103">
        <f t="shared" si="452"/>
        <v>536.40743988999998</v>
      </c>
      <c r="D727" s="104">
        <f t="shared" si="447"/>
        <v>6382.88</v>
      </c>
      <c r="E727" s="105">
        <f t="shared" si="433"/>
        <v>6412.88</v>
      </c>
      <c r="F727" s="106">
        <f t="shared" si="434"/>
        <v>44701</v>
      </c>
      <c r="G727" s="107">
        <f t="shared" si="439"/>
        <v>4.7000726944577131E-3</v>
      </c>
      <c r="H727" s="108">
        <f t="shared" si="453"/>
        <v>44762</v>
      </c>
      <c r="I727" s="108">
        <f t="shared" si="440"/>
        <v>44762</v>
      </c>
      <c r="J727" s="109">
        <f t="shared" si="448"/>
        <v>22</v>
      </c>
      <c r="K727" s="109">
        <f t="shared" si="437"/>
        <v>13</v>
      </c>
      <c r="L727" s="8">
        <f t="shared" si="449"/>
        <v>1.0027746500000001</v>
      </c>
      <c r="M727" s="110">
        <f t="shared" si="436"/>
        <v>1.01060018</v>
      </c>
      <c r="N727" s="110">
        <f t="shared" si="431"/>
        <v>1.5148061176197991</v>
      </c>
      <c r="O727" s="103">
        <f t="shared" si="435"/>
        <v>1.5190091699999999</v>
      </c>
      <c r="P727" s="103">
        <f t="shared" si="441"/>
        <v>814.80782004000002</v>
      </c>
      <c r="Q727" s="11">
        <f t="shared" si="456"/>
        <v>0</v>
      </c>
      <c r="R727" s="30">
        <f t="shared" si="450"/>
        <v>0</v>
      </c>
      <c r="S727" s="103">
        <f t="shared" si="442"/>
        <v>0</v>
      </c>
      <c r="T727" s="113">
        <f t="shared" si="451"/>
        <v>8.5000000000000006E-2</v>
      </c>
      <c r="U727" s="111">
        <f t="shared" si="432"/>
        <v>13</v>
      </c>
      <c r="V727" s="111">
        <v>252</v>
      </c>
      <c r="W727" s="110">
        <f t="shared" si="443"/>
        <v>1.0042173590000001</v>
      </c>
      <c r="X727" s="103">
        <f t="shared" si="444"/>
        <v>3.4363370899999999</v>
      </c>
      <c r="Y727" s="103">
        <f t="shared" si="445"/>
        <v>0</v>
      </c>
      <c r="Z727" s="114" t="str">
        <f t="shared" si="454"/>
        <v>A+J=</v>
      </c>
      <c r="AA727" s="108">
        <f t="shared" si="455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46"/>
        <v>44750</v>
      </c>
      <c r="B728" s="103">
        <f t="shared" si="438"/>
        <v>818.68356339999991</v>
      </c>
      <c r="C728" s="103">
        <f t="shared" si="452"/>
        <v>536.40743988999998</v>
      </c>
      <c r="D728" s="104">
        <f t="shared" si="447"/>
        <v>6382.88</v>
      </c>
      <c r="E728" s="105">
        <f t="shared" si="433"/>
        <v>6412.88</v>
      </c>
      <c r="F728" s="106">
        <f t="shared" si="434"/>
        <v>44701</v>
      </c>
      <c r="G728" s="107">
        <f t="shared" si="439"/>
        <v>4.7000726944577131E-3</v>
      </c>
      <c r="H728" s="108">
        <f t="shared" si="453"/>
        <v>44762</v>
      </c>
      <c r="I728" s="108">
        <f t="shared" si="440"/>
        <v>44762</v>
      </c>
      <c r="J728" s="109">
        <f t="shared" si="448"/>
        <v>22</v>
      </c>
      <c r="K728" s="109">
        <f t="shared" si="437"/>
        <v>14</v>
      </c>
      <c r="L728" s="8">
        <f t="shared" si="449"/>
        <v>1.0029884</v>
      </c>
      <c r="M728" s="110">
        <f t="shared" si="436"/>
        <v>1.01060018</v>
      </c>
      <c r="N728" s="110">
        <f t="shared" si="431"/>
        <v>1.5148061176197991</v>
      </c>
      <c r="O728" s="103">
        <f t="shared" si="435"/>
        <v>1.5193329600000001</v>
      </c>
      <c r="P728" s="103">
        <f t="shared" si="441"/>
        <v>814.98150340999996</v>
      </c>
      <c r="Q728" s="11">
        <f t="shared" si="456"/>
        <v>0</v>
      </c>
      <c r="R728" s="30">
        <f t="shared" si="450"/>
        <v>0</v>
      </c>
      <c r="S728" s="103">
        <f t="shared" si="442"/>
        <v>0</v>
      </c>
      <c r="T728" s="113">
        <f t="shared" si="451"/>
        <v>8.5000000000000006E-2</v>
      </c>
      <c r="U728" s="111">
        <f t="shared" si="432"/>
        <v>14</v>
      </c>
      <c r="V728" s="111">
        <v>252</v>
      </c>
      <c r="W728" s="110">
        <f t="shared" si="443"/>
        <v>1.0045425079999999</v>
      </c>
      <c r="X728" s="103">
        <f t="shared" si="444"/>
        <v>3.70205999</v>
      </c>
      <c r="Y728" s="103">
        <f t="shared" si="445"/>
        <v>0</v>
      </c>
      <c r="Z728" s="114" t="str">
        <f t="shared" si="454"/>
        <v>A+J=</v>
      </c>
      <c r="AA728" s="108">
        <f t="shared" si="455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46"/>
        <v>44751</v>
      </c>
      <c r="B729" s="103">
        <f t="shared" si="438"/>
        <v>819.12320511999997</v>
      </c>
      <c r="C729" s="103">
        <f t="shared" si="452"/>
        <v>536.40743988999998</v>
      </c>
      <c r="D729" s="104">
        <f t="shared" si="447"/>
        <v>6382.88</v>
      </c>
      <c r="E729" s="105">
        <f t="shared" si="433"/>
        <v>6412.88</v>
      </c>
      <c r="F729" s="106">
        <f t="shared" si="434"/>
        <v>44701</v>
      </c>
      <c r="G729" s="107">
        <f t="shared" si="439"/>
        <v>4.7000726944577131E-3</v>
      </c>
      <c r="H729" s="108">
        <f t="shared" si="453"/>
        <v>44762</v>
      </c>
      <c r="I729" s="108">
        <f t="shared" si="440"/>
        <v>44762</v>
      </c>
      <c r="J729" s="109">
        <f t="shared" si="448"/>
        <v>22</v>
      </c>
      <c r="K729" s="109">
        <f t="shared" si="437"/>
        <v>15</v>
      </c>
      <c r="L729" s="8">
        <f t="shared" si="449"/>
        <v>1.0032022</v>
      </c>
      <c r="M729" s="110">
        <f t="shared" si="436"/>
        <v>1.01060018</v>
      </c>
      <c r="N729" s="110">
        <f t="shared" si="431"/>
        <v>1.5148061176197991</v>
      </c>
      <c r="O729" s="103">
        <f t="shared" si="435"/>
        <v>1.51965682</v>
      </c>
      <c r="P729" s="103">
        <f t="shared" si="441"/>
        <v>815.15522432</v>
      </c>
      <c r="Q729" s="11">
        <f t="shared" si="456"/>
        <v>0</v>
      </c>
      <c r="R729" s="30">
        <f t="shared" si="450"/>
        <v>0</v>
      </c>
      <c r="S729" s="103">
        <f t="shared" si="442"/>
        <v>0</v>
      </c>
      <c r="T729" s="113">
        <f t="shared" si="451"/>
        <v>8.5000000000000006E-2</v>
      </c>
      <c r="U729" s="111">
        <f t="shared" si="432"/>
        <v>15</v>
      </c>
      <c r="V729" s="111">
        <v>252</v>
      </c>
      <c r="W729" s="110">
        <f t="shared" si="443"/>
        <v>1.0048677610000001</v>
      </c>
      <c r="X729" s="103">
        <f t="shared" si="444"/>
        <v>3.9679807999999999</v>
      </c>
      <c r="Y729" s="103">
        <f t="shared" si="445"/>
        <v>0</v>
      </c>
      <c r="Z729" s="114" t="str">
        <f t="shared" si="454"/>
        <v>A+J=</v>
      </c>
      <c r="AA729" s="108">
        <f t="shared" si="455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46"/>
        <v>44752</v>
      </c>
      <c r="B730" s="103">
        <f t="shared" si="438"/>
        <v>819.12320511999997</v>
      </c>
      <c r="C730" s="103">
        <f t="shared" si="452"/>
        <v>536.40743988999998</v>
      </c>
      <c r="D730" s="104">
        <f t="shared" si="447"/>
        <v>6382.88</v>
      </c>
      <c r="E730" s="105">
        <f t="shared" si="433"/>
        <v>6412.88</v>
      </c>
      <c r="F730" s="106">
        <f t="shared" si="434"/>
        <v>44701</v>
      </c>
      <c r="G730" s="107">
        <f t="shared" si="439"/>
        <v>4.7000726944577131E-3</v>
      </c>
      <c r="H730" s="108">
        <f t="shared" si="453"/>
        <v>44762</v>
      </c>
      <c r="I730" s="108">
        <f t="shared" si="440"/>
        <v>44762</v>
      </c>
      <c r="J730" s="109">
        <f t="shared" si="448"/>
        <v>22</v>
      </c>
      <c r="K730" s="109">
        <f t="shared" si="437"/>
        <v>15</v>
      </c>
      <c r="L730" s="8">
        <f t="shared" si="449"/>
        <v>1.0032022</v>
      </c>
      <c r="M730" s="110">
        <f t="shared" si="436"/>
        <v>1.01060018</v>
      </c>
      <c r="N730" s="110">
        <f t="shared" si="431"/>
        <v>1.5148061176197991</v>
      </c>
      <c r="O730" s="103">
        <f t="shared" si="435"/>
        <v>1.51965682</v>
      </c>
      <c r="P730" s="103">
        <f t="shared" si="441"/>
        <v>815.15522432</v>
      </c>
      <c r="Q730" s="11">
        <f t="shared" si="456"/>
        <v>0</v>
      </c>
      <c r="R730" s="30">
        <f t="shared" si="450"/>
        <v>0</v>
      </c>
      <c r="S730" s="103">
        <f t="shared" si="442"/>
        <v>0</v>
      </c>
      <c r="T730" s="113">
        <f t="shared" si="451"/>
        <v>8.5000000000000006E-2</v>
      </c>
      <c r="U730" s="111">
        <f t="shared" si="432"/>
        <v>15</v>
      </c>
      <c r="V730" s="111">
        <v>252</v>
      </c>
      <c r="W730" s="110">
        <f t="shared" si="443"/>
        <v>1.0048677610000001</v>
      </c>
      <c r="X730" s="103">
        <f t="shared" si="444"/>
        <v>3.9679807999999999</v>
      </c>
      <c r="Y730" s="103">
        <f t="shared" si="445"/>
        <v>0</v>
      </c>
      <c r="Z730" s="114" t="str">
        <f t="shared" si="454"/>
        <v>A+J=</v>
      </c>
      <c r="AA730" s="108">
        <f t="shared" si="455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46"/>
        <v>44753</v>
      </c>
      <c r="B731" s="103">
        <f t="shared" si="438"/>
        <v>819.12320511999997</v>
      </c>
      <c r="C731" s="103">
        <f t="shared" si="452"/>
        <v>536.40743988999998</v>
      </c>
      <c r="D731" s="104">
        <f t="shared" si="447"/>
        <v>6382.88</v>
      </c>
      <c r="E731" s="105">
        <f t="shared" si="433"/>
        <v>6412.88</v>
      </c>
      <c r="F731" s="106">
        <f t="shared" si="434"/>
        <v>44701</v>
      </c>
      <c r="G731" s="107">
        <f t="shared" si="439"/>
        <v>4.7000726944577131E-3</v>
      </c>
      <c r="H731" s="108">
        <f t="shared" si="453"/>
        <v>44762</v>
      </c>
      <c r="I731" s="108">
        <f t="shared" si="440"/>
        <v>44762</v>
      </c>
      <c r="J731" s="109">
        <f t="shared" si="448"/>
        <v>22</v>
      </c>
      <c r="K731" s="109">
        <f t="shared" si="437"/>
        <v>15</v>
      </c>
      <c r="L731" s="8">
        <f t="shared" si="449"/>
        <v>1.0032022</v>
      </c>
      <c r="M731" s="110">
        <f t="shared" si="436"/>
        <v>1.01060018</v>
      </c>
      <c r="N731" s="110">
        <f t="shared" si="431"/>
        <v>1.5148061176197991</v>
      </c>
      <c r="O731" s="103">
        <f t="shared" si="435"/>
        <v>1.51965682</v>
      </c>
      <c r="P731" s="103">
        <f t="shared" si="441"/>
        <v>815.15522432</v>
      </c>
      <c r="Q731" s="11">
        <f t="shared" si="456"/>
        <v>0</v>
      </c>
      <c r="R731" s="30">
        <f t="shared" si="450"/>
        <v>0</v>
      </c>
      <c r="S731" s="103">
        <f t="shared" si="442"/>
        <v>0</v>
      </c>
      <c r="T731" s="113">
        <f t="shared" si="451"/>
        <v>8.5000000000000006E-2</v>
      </c>
      <c r="U731" s="111">
        <f t="shared" si="432"/>
        <v>15</v>
      </c>
      <c r="V731" s="111">
        <v>252</v>
      </c>
      <c r="W731" s="110">
        <f t="shared" si="443"/>
        <v>1.0048677610000001</v>
      </c>
      <c r="X731" s="103">
        <f t="shared" si="444"/>
        <v>3.9679807999999999</v>
      </c>
      <c r="Y731" s="103">
        <f t="shared" si="445"/>
        <v>0</v>
      </c>
      <c r="Z731" s="114" t="str">
        <f t="shared" si="454"/>
        <v>A+J=</v>
      </c>
      <c r="AA731" s="108">
        <f t="shared" si="455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46"/>
        <v>44754</v>
      </c>
      <c r="B732" s="103">
        <f t="shared" si="438"/>
        <v>819.56308321000006</v>
      </c>
      <c r="C732" s="103">
        <f t="shared" si="452"/>
        <v>536.40743988999998</v>
      </c>
      <c r="D732" s="104">
        <f t="shared" si="447"/>
        <v>6382.88</v>
      </c>
      <c r="E732" s="105">
        <f t="shared" si="433"/>
        <v>6412.88</v>
      </c>
      <c r="F732" s="106">
        <f t="shared" si="434"/>
        <v>44701</v>
      </c>
      <c r="G732" s="107">
        <f t="shared" si="439"/>
        <v>4.7000726944577131E-3</v>
      </c>
      <c r="H732" s="108">
        <f t="shared" si="453"/>
        <v>44762</v>
      </c>
      <c r="I732" s="108">
        <f t="shared" si="440"/>
        <v>44762</v>
      </c>
      <c r="J732" s="109">
        <f t="shared" si="448"/>
        <v>22</v>
      </c>
      <c r="K732" s="109">
        <f t="shared" si="437"/>
        <v>16</v>
      </c>
      <c r="L732" s="8">
        <f t="shared" si="449"/>
        <v>1.0034160400000001</v>
      </c>
      <c r="M732" s="110">
        <f t="shared" si="436"/>
        <v>1.01060018</v>
      </c>
      <c r="N732" s="110">
        <f t="shared" si="431"/>
        <v>1.5148061176197991</v>
      </c>
      <c r="O732" s="103">
        <f t="shared" si="435"/>
        <v>1.51998075</v>
      </c>
      <c r="P732" s="103">
        <f t="shared" si="441"/>
        <v>815.32898278000005</v>
      </c>
      <c r="Q732" s="11">
        <f t="shared" si="456"/>
        <v>0</v>
      </c>
      <c r="R732" s="30">
        <f t="shared" si="450"/>
        <v>0</v>
      </c>
      <c r="S732" s="103">
        <f t="shared" si="442"/>
        <v>0</v>
      </c>
      <c r="T732" s="113">
        <f t="shared" si="451"/>
        <v>8.5000000000000006E-2</v>
      </c>
      <c r="U732" s="111">
        <f t="shared" si="432"/>
        <v>16</v>
      </c>
      <c r="V732" s="111">
        <v>252</v>
      </c>
      <c r="W732" s="110">
        <f t="shared" si="443"/>
        <v>1.0051931190000001</v>
      </c>
      <c r="X732" s="103">
        <f t="shared" si="444"/>
        <v>4.2341004299999998</v>
      </c>
      <c r="Y732" s="103">
        <f t="shared" si="445"/>
        <v>0</v>
      </c>
      <c r="Z732" s="114" t="str">
        <f t="shared" si="454"/>
        <v>A+J=</v>
      </c>
      <c r="AA732" s="108">
        <f t="shared" si="455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46"/>
        <v>44755</v>
      </c>
      <c r="B733" s="103">
        <f t="shared" si="438"/>
        <v>820.00319857</v>
      </c>
      <c r="C733" s="103">
        <f t="shared" si="452"/>
        <v>536.40743988999998</v>
      </c>
      <c r="D733" s="104">
        <f t="shared" si="447"/>
        <v>6382.88</v>
      </c>
      <c r="E733" s="105">
        <f t="shared" si="433"/>
        <v>6412.88</v>
      </c>
      <c r="F733" s="106">
        <f t="shared" si="434"/>
        <v>44701</v>
      </c>
      <c r="G733" s="107">
        <f t="shared" si="439"/>
        <v>4.7000726944577131E-3</v>
      </c>
      <c r="H733" s="108">
        <f t="shared" si="453"/>
        <v>44762</v>
      </c>
      <c r="I733" s="108">
        <f t="shared" si="440"/>
        <v>44762</v>
      </c>
      <c r="J733" s="109">
        <f t="shared" si="448"/>
        <v>22</v>
      </c>
      <c r="K733" s="109">
        <f t="shared" si="437"/>
        <v>17</v>
      </c>
      <c r="L733" s="8">
        <f t="shared" si="449"/>
        <v>1.00362993</v>
      </c>
      <c r="M733" s="110">
        <f t="shared" si="436"/>
        <v>1.01060018</v>
      </c>
      <c r="N733" s="110">
        <f t="shared" si="431"/>
        <v>1.5148061176197991</v>
      </c>
      <c r="O733" s="103">
        <f t="shared" si="435"/>
        <v>1.52030475</v>
      </c>
      <c r="P733" s="103">
        <f t="shared" si="441"/>
        <v>815.50277879999999</v>
      </c>
      <c r="Q733" s="11">
        <f t="shared" si="456"/>
        <v>0</v>
      </c>
      <c r="R733" s="30">
        <f t="shared" si="450"/>
        <v>0</v>
      </c>
      <c r="S733" s="103">
        <f t="shared" si="442"/>
        <v>0</v>
      </c>
      <c r="T733" s="113">
        <f t="shared" si="451"/>
        <v>8.5000000000000006E-2</v>
      </c>
      <c r="U733" s="111">
        <f t="shared" si="432"/>
        <v>17</v>
      </c>
      <c r="V733" s="111">
        <v>252</v>
      </c>
      <c r="W733" s="110">
        <f t="shared" si="443"/>
        <v>1.005518583</v>
      </c>
      <c r="X733" s="103">
        <f t="shared" si="444"/>
        <v>4.5004197699999997</v>
      </c>
      <c r="Y733" s="103">
        <f t="shared" si="445"/>
        <v>0</v>
      </c>
      <c r="Z733" s="114" t="str">
        <f t="shared" si="454"/>
        <v>A+J=</v>
      </c>
      <c r="AA733" s="108">
        <f t="shared" si="455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46"/>
        <v>44756</v>
      </c>
      <c r="B734" s="103">
        <f t="shared" si="438"/>
        <v>820.44355667000002</v>
      </c>
      <c r="C734" s="103">
        <f t="shared" si="452"/>
        <v>536.40743988999998</v>
      </c>
      <c r="D734" s="104">
        <f t="shared" si="447"/>
        <v>6382.88</v>
      </c>
      <c r="E734" s="105">
        <f t="shared" si="433"/>
        <v>6412.88</v>
      </c>
      <c r="F734" s="106">
        <f t="shared" si="434"/>
        <v>44701</v>
      </c>
      <c r="G734" s="107">
        <f t="shared" si="439"/>
        <v>4.7000726944577131E-3</v>
      </c>
      <c r="H734" s="108">
        <f t="shared" si="453"/>
        <v>44762</v>
      </c>
      <c r="I734" s="108">
        <f t="shared" si="440"/>
        <v>44762</v>
      </c>
      <c r="J734" s="109">
        <f t="shared" si="448"/>
        <v>22</v>
      </c>
      <c r="K734" s="109">
        <f t="shared" si="437"/>
        <v>18</v>
      </c>
      <c r="L734" s="8">
        <f t="shared" si="449"/>
        <v>1.0038438700000001</v>
      </c>
      <c r="M734" s="110">
        <f t="shared" si="436"/>
        <v>1.01060018</v>
      </c>
      <c r="N734" s="110">
        <f t="shared" si="431"/>
        <v>1.5148061176197991</v>
      </c>
      <c r="O734" s="103">
        <f t="shared" si="435"/>
        <v>1.5206288299999999</v>
      </c>
      <c r="P734" s="103">
        <f t="shared" si="441"/>
        <v>815.67661771999997</v>
      </c>
      <c r="Q734" s="11">
        <f t="shared" si="456"/>
        <v>0</v>
      </c>
      <c r="R734" s="30">
        <f t="shared" si="450"/>
        <v>0</v>
      </c>
      <c r="S734" s="103">
        <f t="shared" si="442"/>
        <v>0</v>
      </c>
      <c r="T734" s="113">
        <f t="shared" si="451"/>
        <v>8.5000000000000006E-2</v>
      </c>
      <c r="U734" s="111">
        <f t="shared" si="432"/>
        <v>18</v>
      </c>
      <c r="V734" s="111">
        <v>252</v>
      </c>
      <c r="W734" s="110">
        <f t="shared" si="443"/>
        <v>1.005844153</v>
      </c>
      <c r="X734" s="103">
        <f t="shared" si="444"/>
        <v>4.7669389500000001</v>
      </c>
      <c r="Y734" s="103">
        <f t="shared" si="445"/>
        <v>0</v>
      </c>
      <c r="Z734" s="114" t="str">
        <f t="shared" si="454"/>
        <v>A+J=</v>
      </c>
      <c r="AA734" s="108">
        <f t="shared" si="455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46"/>
        <v>44757</v>
      </c>
      <c r="B735" s="103">
        <f t="shared" si="438"/>
        <v>820.88414520000003</v>
      </c>
      <c r="C735" s="103">
        <f t="shared" si="452"/>
        <v>536.40743988999998</v>
      </c>
      <c r="D735" s="104">
        <f t="shared" si="447"/>
        <v>6382.88</v>
      </c>
      <c r="E735" s="105">
        <f t="shared" si="433"/>
        <v>6412.88</v>
      </c>
      <c r="F735" s="106">
        <f t="shared" si="434"/>
        <v>44701</v>
      </c>
      <c r="G735" s="107">
        <f t="shared" si="439"/>
        <v>4.7000726944577131E-3</v>
      </c>
      <c r="H735" s="108">
        <f t="shared" si="453"/>
        <v>44762</v>
      </c>
      <c r="I735" s="108">
        <f t="shared" si="440"/>
        <v>44762</v>
      </c>
      <c r="J735" s="109">
        <f t="shared" si="448"/>
        <v>22</v>
      </c>
      <c r="K735" s="109">
        <f t="shared" si="437"/>
        <v>19</v>
      </c>
      <c r="L735" s="8">
        <f t="shared" si="449"/>
        <v>1.0040578499999999</v>
      </c>
      <c r="M735" s="110">
        <f t="shared" si="436"/>
        <v>1.01060018</v>
      </c>
      <c r="N735" s="110">
        <f t="shared" ref="N735:N798" si="457">IF(I735&gt;I734,N734*M735,N734)</f>
        <v>1.5148061176197991</v>
      </c>
      <c r="O735" s="103">
        <f t="shared" si="435"/>
        <v>1.52095297</v>
      </c>
      <c r="P735" s="103">
        <f t="shared" si="441"/>
        <v>815.85048883000002</v>
      </c>
      <c r="Q735" s="11">
        <f t="shared" si="456"/>
        <v>0</v>
      </c>
      <c r="R735" s="30">
        <f t="shared" si="450"/>
        <v>0</v>
      </c>
      <c r="S735" s="103">
        <f t="shared" si="442"/>
        <v>0</v>
      </c>
      <c r="T735" s="113">
        <f t="shared" si="451"/>
        <v>8.5000000000000006E-2</v>
      </c>
      <c r="U735" s="111">
        <f t="shared" si="432"/>
        <v>19</v>
      </c>
      <c r="V735" s="111">
        <v>252</v>
      </c>
      <c r="W735" s="110">
        <f t="shared" si="443"/>
        <v>1.0061698269999999</v>
      </c>
      <c r="X735" s="103">
        <f t="shared" si="444"/>
        <v>5.0336563700000001</v>
      </c>
      <c r="Y735" s="103">
        <f t="shared" si="445"/>
        <v>0</v>
      </c>
      <c r="Z735" s="114" t="str">
        <f t="shared" si="454"/>
        <v>A+J=</v>
      </c>
      <c r="AA735" s="108">
        <f t="shared" si="455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46"/>
        <v>44758</v>
      </c>
      <c r="B736" s="103">
        <f t="shared" si="438"/>
        <v>821.32497207999995</v>
      </c>
      <c r="C736" s="103">
        <f t="shared" si="452"/>
        <v>536.40743988999998</v>
      </c>
      <c r="D736" s="104">
        <f t="shared" si="447"/>
        <v>6382.88</v>
      </c>
      <c r="E736" s="105">
        <f t="shared" si="433"/>
        <v>6412.88</v>
      </c>
      <c r="F736" s="106">
        <f t="shared" si="434"/>
        <v>44701</v>
      </c>
      <c r="G736" s="107">
        <f t="shared" si="439"/>
        <v>4.7000726944577131E-3</v>
      </c>
      <c r="H736" s="108">
        <f t="shared" si="453"/>
        <v>44762</v>
      </c>
      <c r="I736" s="108">
        <f t="shared" si="440"/>
        <v>44762</v>
      </c>
      <c r="J736" s="109">
        <f t="shared" si="448"/>
        <v>22</v>
      </c>
      <c r="K736" s="109">
        <f t="shared" si="437"/>
        <v>20</v>
      </c>
      <c r="L736" s="8">
        <f t="shared" si="449"/>
        <v>1.0042718799999999</v>
      </c>
      <c r="M736" s="110">
        <f t="shared" si="436"/>
        <v>1.01060018</v>
      </c>
      <c r="N736" s="110">
        <f t="shared" si="457"/>
        <v>1.5148061176197991</v>
      </c>
      <c r="O736" s="103">
        <f t="shared" si="435"/>
        <v>1.52127718</v>
      </c>
      <c r="P736" s="103">
        <f t="shared" si="441"/>
        <v>816.02439747999995</v>
      </c>
      <c r="Q736" s="11">
        <f t="shared" si="456"/>
        <v>0</v>
      </c>
      <c r="R736" s="30">
        <f t="shared" si="450"/>
        <v>0</v>
      </c>
      <c r="S736" s="103">
        <f t="shared" si="442"/>
        <v>0</v>
      </c>
      <c r="T736" s="113">
        <f t="shared" si="451"/>
        <v>8.5000000000000006E-2</v>
      </c>
      <c r="U736" s="111">
        <f t="shared" si="432"/>
        <v>20</v>
      </c>
      <c r="V736" s="111">
        <v>252</v>
      </c>
      <c r="W736" s="110">
        <f t="shared" si="443"/>
        <v>1.006495608</v>
      </c>
      <c r="X736" s="103">
        <f t="shared" si="444"/>
        <v>5.3005746</v>
      </c>
      <c r="Y736" s="103">
        <f t="shared" si="445"/>
        <v>0</v>
      </c>
      <c r="Z736" s="114" t="str">
        <f t="shared" si="454"/>
        <v>A+J=</v>
      </c>
      <c r="AA736" s="108">
        <f t="shared" si="455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46"/>
        <v>44759</v>
      </c>
      <c r="B737" s="103">
        <f t="shared" si="438"/>
        <v>821.32497207999995</v>
      </c>
      <c r="C737" s="103">
        <f t="shared" si="452"/>
        <v>536.40743988999998</v>
      </c>
      <c r="D737" s="104">
        <f t="shared" si="447"/>
        <v>6382.88</v>
      </c>
      <c r="E737" s="105">
        <f t="shared" si="433"/>
        <v>6412.88</v>
      </c>
      <c r="F737" s="106">
        <f t="shared" si="434"/>
        <v>44701</v>
      </c>
      <c r="G737" s="107">
        <f t="shared" si="439"/>
        <v>4.7000726944577131E-3</v>
      </c>
      <c r="H737" s="108">
        <f t="shared" si="453"/>
        <v>44762</v>
      </c>
      <c r="I737" s="108">
        <f t="shared" si="440"/>
        <v>44762</v>
      </c>
      <c r="J737" s="109">
        <f t="shared" si="448"/>
        <v>22</v>
      </c>
      <c r="K737" s="109">
        <f t="shared" si="437"/>
        <v>20</v>
      </c>
      <c r="L737" s="8">
        <f t="shared" si="449"/>
        <v>1.0042718799999999</v>
      </c>
      <c r="M737" s="110">
        <f t="shared" si="436"/>
        <v>1.01060018</v>
      </c>
      <c r="N737" s="110">
        <f t="shared" si="457"/>
        <v>1.5148061176197991</v>
      </c>
      <c r="O737" s="103">
        <f t="shared" si="435"/>
        <v>1.52127718</v>
      </c>
      <c r="P737" s="103">
        <f t="shared" si="441"/>
        <v>816.02439747999995</v>
      </c>
      <c r="Q737" s="11">
        <f t="shared" si="456"/>
        <v>0</v>
      </c>
      <c r="R737" s="30">
        <f t="shared" si="450"/>
        <v>0</v>
      </c>
      <c r="S737" s="103">
        <f t="shared" si="442"/>
        <v>0</v>
      </c>
      <c r="T737" s="113">
        <f t="shared" si="451"/>
        <v>8.5000000000000006E-2</v>
      </c>
      <c r="U737" s="111">
        <f t="shared" si="432"/>
        <v>20</v>
      </c>
      <c r="V737" s="111">
        <v>252</v>
      </c>
      <c r="W737" s="110">
        <f t="shared" si="443"/>
        <v>1.006495608</v>
      </c>
      <c r="X737" s="103">
        <f t="shared" si="444"/>
        <v>5.3005746</v>
      </c>
      <c r="Y737" s="103">
        <f t="shared" si="445"/>
        <v>0</v>
      </c>
      <c r="Z737" s="114" t="str">
        <f t="shared" si="454"/>
        <v>A+J=</v>
      </c>
      <c r="AA737" s="108">
        <f t="shared" si="455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46"/>
        <v>44760</v>
      </c>
      <c r="B738" s="103">
        <f t="shared" si="438"/>
        <v>821.32497207999995</v>
      </c>
      <c r="C738" s="103">
        <f t="shared" si="452"/>
        <v>536.40743988999998</v>
      </c>
      <c r="D738" s="104">
        <f t="shared" si="447"/>
        <v>6382.88</v>
      </c>
      <c r="E738" s="105">
        <f t="shared" si="433"/>
        <v>6412.88</v>
      </c>
      <c r="F738" s="106">
        <f t="shared" si="434"/>
        <v>44701</v>
      </c>
      <c r="G738" s="107">
        <f t="shared" si="439"/>
        <v>4.7000726944577131E-3</v>
      </c>
      <c r="H738" s="108">
        <f t="shared" si="453"/>
        <v>44762</v>
      </c>
      <c r="I738" s="108">
        <f t="shared" si="440"/>
        <v>44762</v>
      </c>
      <c r="J738" s="109">
        <f t="shared" si="448"/>
        <v>22</v>
      </c>
      <c r="K738" s="109">
        <f t="shared" si="437"/>
        <v>20</v>
      </c>
      <c r="L738" s="8">
        <f t="shared" si="449"/>
        <v>1.0042718799999999</v>
      </c>
      <c r="M738" s="110">
        <f t="shared" si="436"/>
        <v>1.01060018</v>
      </c>
      <c r="N738" s="110">
        <f t="shared" si="457"/>
        <v>1.5148061176197991</v>
      </c>
      <c r="O738" s="103">
        <f t="shared" si="435"/>
        <v>1.52127718</v>
      </c>
      <c r="P738" s="103">
        <f t="shared" si="441"/>
        <v>816.02439747999995</v>
      </c>
      <c r="Q738" s="11">
        <f t="shared" si="456"/>
        <v>0</v>
      </c>
      <c r="R738" s="30">
        <f t="shared" si="450"/>
        <v>0</v>
      </c>
      <c r="S738" s="103">
        <f t="shared" si="442"/>
        <v>0</v>
      </c>
      <c r="T738" s="113">
        <f t="shared" si="451"/>
        <v>8.5000000000000006E-2</v>
      </c>
      <c r="U738" s="111">
        <f t="shared" si="432"/>
        <v>20</v>
      </c>
      <c r="V738" s="111">
        <v>252</v>
      </c>
      <c r="W738" s="110">
        <f t="shared" si="443"/>
        <v>1.006495608</v>
      </c>
      <c r="X738" s="103">
        <f t="shared" si="444"/>
        <v>5.3005746</v>
      </c>
      <c r="Y738" s="103">
        <f t="shared" si="445"/>
        <v>0</v>
      </c>
      <c r="Z738" s="114" t="str">
        <f t="shared" si="454"/>
        <v>A+J=</v>
      </c>
      <c r="AA738" s="108">
        <f t="shared" si="455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46"/>
        <v>44761</v>
      </c>
      <c r="B739" s="103">
        <f t="shared" si="438"/>
        <v>821.76603496999996</v>
      </c>
      <c r="C739" s="103">
        <f t="shared" si="452"/>
        <v>536.40743988999998</v>
      </c>
      <c r="D739" s="104">
        <f t="shared" si="447"/>
        <v>6382.88</v>
      </c>
      <c r="E739" s="105">
        <f t="shared" si="433"/>
        <v>6412.88</v>
      </c>
      <c r="F739" s="106">
        <f t="shared" si="434"/>
        <v>44701</v>
      </c>
      <c r="G739" s="107">
        <f t="shared" si="439"/>
        <v>4.7000726944577131E-3</v>
      </c>
      <c r="H739" s="108">
        <f t="shared" si="453"/>
        <v>44762</v>
      </c>
      <c r="I739" s="108">
        <f t="shared" si="440"/>
        <v>44762</v>
      </c>
      <c r="J739" s="109">
        <f t="shared" si="448"/>
        <v>22</v>
      </c>
      <c r="K739" s="109">
        <f t="shared" si="437"/>
        <v>21</v>
      </c>
      <c r="L739" s="8">
        <f t="shared" si="449"/>
        <v>1.0044859500000001</v>
      </c>
      <c r="M739" s="110">
        <f t="shared" si="436"/>
        <v>1.01060018</v>
      </c>
      <c r="N739" s="110">
        <f t="shared" si="457"/>
        <v>1.5148061176197991</v>
      </c>
      <c r="O739" s="103">
        <f t="shared" si="435"/>
        <v>1.5216014600000001</v>
      </c>
      <c r="P739" s="103">
        <f t="shared" si="441"/>
        <v>816.19834369</v>
      </c>
      <c r="Q739" s="11">
        <f t="shared" si="456"/>
        <v>0</v>
      </c>
      <c r="R739" s="30">
        <f t="shared" si="450"/>
        <v>0</v>
      </c>
      <c r="S739" s="103">
        <f t="shared" si="442"/>
        <v>0</v>
      </c>
      <c r="T739" s="113">
        <f t="shared" si="451"/>
        <v>8.5000000000000006E-2</v>
      </c>
      <c r="U739" s="111">
        <f t="shared" si="432"/>
        <v>21</v>
      </c>
      <c r="V739" s="111">
        <v>252</v>
      </c>
      <c r="W739" s="110">
        <f t="shared" si="443"/>
        <v>1.0068214929999999</v>
      </c>
      <c r="X739" s="103">
        <f t="shared" si="444"/>
        <v>5.56769128</v>
      </c>
      <c r="Y739" s="103">
        <f t="shared" si="445"/>
        <v>0</v>
      </c>
      <c r="Z739" s="114" t="str">
        <f t="shared" si="454"/>
        <v>A+J=</v>
      </c>
      <c r="AA739" s="108">
        <f t="shared" si="455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46"/>
        <v>44762</v>
      </c>
      <c r="B740" s="103">
        <f t="shared" si="438"/>
        <v>822.20733640000003</v>
      </c>
      <c r="C740" s="103">
        <f t="shared" si="452"/>
        <v>536.40743988999998</v>
      </c>
      <c r="D740" s="104">
        <f t="shared" si="447"/>
        <v>6382.88</v>
      </c>
      <c r="E740" s="105">
        <f t="shared" si="433"/>
        <v>6412.88</v>
      </c>
      <c r="F740" s="106">
        <f t="shared" si="434"/>
        <v>44701</v>
      </c>
      <c r="G740" s="107">
        <f t="shared" si="439"/>
        <v>4.7000726944577131E-3</v>
      </c>
      <c r="H740" s="108">
        <f t="shared" si="453"/>
        <v>44795</v>
      </c>
      <c r="I740" s="108">
        <f t="shared" si="440"/>
        <v>44762</v>
      </c>
      <c r="J740" s="109">
        <f t="shared" si="448"/>
        <v>22</v>
      </c>
      <c r="K740" s="109">
        <f t="shared" si="437"/>
        <v>22</v>
      </c>
      <c r="L740" s="8">
        <f t="shared" si="449"/>
        <v>1.0047000699999999</v>
      </c>
      <c r="M740" s="110">
        <f t="shared" si="436"/>
        <v>1.01060018</v>
      </c>
      <c r="N740" s="110">
        <f t="shared" si="457"/>
        <v>1.5148061176197991</v>
      </c>
      <c r="O740" s="103">
        <f t="shared" si="435"/>
        <v>1.5219258099999999</v>
      </c>
      <c r="P740" s="103">
        <f t="shared" si="441"/>
        <v>816.37232744000005</v>
      </c>
      <c r="Q740" s="11">
        <f t="shared" si="456"/>
        <v>24</v>
      </c>
      <c r="R740" s="30">
        <f t="shared" si="450"/>
        <v>2.2851501861289009E-2</v>
      </c>
      <c r="S740" s="103">
        <f t="shared" si="442"/>
        <v>18.655333760000001</v>
      </c>
      <c r="T740" s="113">
        <f t="shared" si="451"/>
        <v>8.5000000000000006E-2</v>
      </c>
      <c r="U740" s="111">
        <f t="shared" si="432"/>
        <v>22</v>
      </c>
      <c r="V740" s="111">
        <v>252</v>
      </c>
      <c r="W740" s="110">
        <f t="shared" si="443"/>
        <v>1.007147485</v>
      </c>
      <c r="X740" s="103">
        <f t="shared" si="444"/>
        <v>5.8350089599999997</v>
      </c>
      <c r="Y740" s="103">
        <f t="shared" si="445"/>
        <v>24.490342720000001</v>
      </c>
      <c r="Z740" s="114" t="str">
        <f t="shared" si="454"/>
        <v>A+J=</v>
      </c>
      <c r="AA740" s="108">
        <f t="shared" si="455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46"/>
        <v>44763</v>
      </c>
      <c r="B741" s="103">
        <f t="shared" si="438"/>
        <v>798.20700305000003</v>
      </c>
      <c r="C741" s="103">
        <f t="shared" si="452"/>
        <v>524.14972427999999</v>
      </c>
      <c r="D741" s="104">
        <f t="shared" si="447"/>
        <v>6412.88</v>
      </c>
      <c r="E741" s="105">
        <f t="shared" si="433"/>
        <v>6455.85</v>
      </c>
      <c r="F741" s="106">
        <f t="shared" si="434"/>
        <v>44732</v>
      </c>
      <c r="G741" s="107">
        <f t="shared" si="439"/>
        <v>6.7005775876050055E-3</v>
      </c>
      <c r="H741" s="108">
        <f t="shared" si="453"/>
        <v>44795</v>
      </c>
      <c r="I741" s="108">
        <f t="shared" si="440"/>
        <v>44795</v>
      </c>
      <c r="J741" s="109">
        <f t="shared" si="448"/>
        <v>23</v>
      </c>
      <c r="K741" s="109">
        <f t="shared" si="437"/>
        <v>1</v>
      </c>
      <c r="L741" s="8">
        <f t="shared" si="449"/>
        <v>1.00029039</v>
      </c>
      <c r="M741" s="110">
        <f t="shared" si="436"/>
        <v>1.0047000699999999</v>
      </c>
      <c r="N741" s="110">
        <f t="shared" si="457"/>
        <v>1.5219258124090402</v>
      </c>
      <c r="O741" s="103">
        <f t="shared" si="435"/>
        <v>1.5223677600000001</v>
      </c>
      <c r="P741" s="103">
        <f t="shared" si="441"/>
        <v>797.94864165000001</v>
      </c>
      <c r="Q741" s="11">
        <f t="shared" si="456"/>
        <v>0</v>
      </c>
      <c r="R741" s="30">
        <f t="shared" si="450"/>
        <v>0</v>
      </c>
      <c r="S741" s="103">
        <f t="shared" si="442"/>
        <v>0</v>
      </c>
      <c r="T741" s="113">
        <f t="shared" si="451"/>
        <v>8.5000000000000006E-2</v>
      </c>
      <c r="U741" s="111">
        <f t="shared" ref="U741:U804" si="458">IF(Q740&gt;0,1,IF(K741=K740,U740,U740+1))</f>
        <v>1</v>
      </c>
      <c r="V741" s="111">
        <v>252</v>
      </c>
      <c r="W741" s="110">
        <f t="shared" si="443"/>
        <v>1.0003237819999999</v>
      </c>
      <c r="X741" s="103">
        <f t="shared" si="444"/>
        <v>0.25836140000000002</v>
      </c>
      <c r="Y741" s="103">
        <f t="shared" si="445"/>
        <v>0</v>
      </c>
      <c r="Z741" s="114" t="str">
        <f t="shared" si="454"/>
        <v>A+J=</v>
      </c>
      <c r="AA741" s="108">
        <f t="shared" si="455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46"/>
        <v>44764</v>
      </c>
      <c r="B742" s="103">
        <f t="shared" si="438"/>
        <v>798.69732570999997</v>
      </c>
      <c r="C742" s="103">
        <f t="shared" si="452"/>
        <v>524.14972427999999</v>
      </c>
      <c r="D742" s="104">
        <f t="shared" si="447"/>
        <v>6412.88</v>
      </c>
      <c r="E742" s="105">
        <f t="shared" si="433"/>
        <v>6455.85</v>
      </c>
      <c r="F742" s="106">
        <f t="shared" si="434"/>
        <v>44732</v>
      </c>
      <c r="G742" s="107">
        <f t="shared" si="439"/>
        <v>6.7005775876050055E-3</v>
      </c>
      <c r="H742" s="108">
        <f t="shared" si="453"/>
        <v>44795</v>
      </c>
      <c r="I742" s="108">
        <f t="shared" si="440"/>
        <v>44795</v>
      </c>
      <c r="J742" s="109">
        <f t="shared" si="448"/>
        <v>23</v>
      </c>
      <c r="K742" s="109">
        <f t="shared" si="437"/>
        <v>2</v>
      </c>
      <c r="L742" s="8">
        <f t="shared" si="449"/>
        <v>1.00058088</v>
      </c>
      <c r="M742" s="110">
        <f t="shared" si="436"/>
        <v>1.0047000699999999</v>
      </c>
      <c r="N742" s="110">
        <f t="shared" si="457"/>
        <v>1.5219258124090402</v>
      </c>
      <c r="O742" s="103">
        <f t="shared" si="435"/>
        <v>1.52280986</v>
      </c>
      <c r="P742" s="103">
        <f t="shared" si="441"/>
        <v>798.18036824000001</v>
      </c>
      <c r="Q742" s="11">
        <f t="shared" si="456"/>
        <v>0</v>
      </c>
      <c r="R742" s="30">
        <f t="shared" si="450"/>
        <v>0</v>
      </c>
      <c r="S742" s="103">
        <f t="shared" si="442"/>
        <v>0</v>
      </c>
      <c r="T742" s="113">
        <f t="shared" si="451"/>
        <v>8.5000000000000006E-2</v>
      </c>
      <c r="U742" s="111">
        <f t="shared" si="458"/>
        <v>2</v>
      </c>
      <c r="V742" s="111">
        <v>252</v>
      </c>
      <c r="W742" s="110">
        <f t="shared" si="443"/>
        <v>1.00064767</v>
      </c>
      <c r="X742" s="103">
        <f t="shared" si="444"/>
        <v>0.51695747000000003</v>
      </c>
      <c r="Y742" s="103">
        <f t="shared" si="445"/>
        <v>0</v>
      </c>
      <c r="Z742" s="114" t="str">
        <f t="shared" si="454"/>
        <v>A+J=</v>
      </c>
      <c r="AA742" s="108">
        <f t="shared" si="455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46"/>
        <v>44765</v>
      </c>
      <c r="B743" s="103">
        <f t="shared" si="438"/>
        <v>799.1879497299999</v>
      </c>
      <c r="C743" s="103">
        <f t="shared" si="452"/>
        <v>524.14972427999999</v>
      </c>
      <c r="D743" s="104">
        <f t="shared" si="447"/>
        <v>6412.88</v>
      </c>
      <c r="E743" s="105">
        <f t="shared" si="433"/>
        <v>6455.85</v>
      </c>
      <c r="F743" s="106">
        <f t="shared" si="434"/>
        <v>44732</v>
      </c>
      <c r="G743" s="107">
        <f t="shared" si="439"/>
        <v>6.7005775876050055E-3</v>
      </c>
      <c r="H743" s="108">
        <f t="shared" si="453"/>
        <v>44795</v>
      </c>
      <c r="I743" s="108">
        <f t="shared" si="440"/>
        <v>44795</v>
      </c>
      <c r="J743" s="109">
        <f t="shared" si="448"/>
        <v>23</v>
      </c>
      <c r="K743" s="109">
        <f t="shared" si="437"/>
        <v>3</v>
      </c>
      <c r="L743" s="8">
        <f t="shared" si="449"/>
        <v>1.00087145</v>
      </c>
      <c r="M743" s="110">
        <f t="shared" si="436"/>
        <v>1.0047000699999999</v>
      </c>
      <c r="N743" s="110">
        <f t="shared" si="457"/>
        <v>1.5219258124090402</v>
      </c>
      <c r="O743" s="103">
        <f t="shared" si="435"/>
        <v>1.5232520899999999</v>
      </c>
      <c r="P743" s="103">
        <f t="shared" si="441"/>
        <v>798.41216297999995</v>
      </c>
      <c r="Q743" s="11">
        <f t="shared" si="456"/>
        <v>0</v>
      </c>
      <c r="R743" s="30">
        <f t="shared" si="450"/>
        <v>0</v>
      </c>
      <c r="S743" s="103">
        <f t="shared" si="442"/>
        <v>0</v>
      </c>
      <c r="T743" s="113">
        <f t="shared" si="451"/>
        <v>8.5000000000000006E-2</v>
      </c>
      <c r="U743" s="111">
        <f t="shared" si="458"/>
        <v>3</v>
      </c>
      <c r="V743" s="111">
        <v>252</v>
      </c>
      <c r="W743" s="110">
        <f t="shared" si="443"/>
        <v>1.000971662</v>
      </c>
      <c r="X743" s="103">
        <f t="shared" si="444"/>
        <v>0.77578674999999997</v>
      </c>
      <c r="Y743" s="103">
        <f t="shared" si="445"/>
        <v>0</v>
      </c>
      <c r="Z743" s="114" t="str">
        <f t="shared" si="454"/>
        <v>A+J=</v>
      </c>
      <c r="AA743" s="108">
        <f t="shared" si="455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46"/>
        <v>44766</v>
      </c>
      <c r="B744" s="103">
        <f t="shared" si="438"/>
        <v>799.1879497299999</v>
      </c>
      <c r="C744" s="103">
        <f t="shared" si="452"/>
        <v>524.14972427999999</v>
      </c>
      <c r="D744" s="104">
        <f t="shared" si="447"/>
        <v>6412.88</v>
      </c>
      <c r="E744" s="105">
        <f t="shared" ref="E744:E807" si="459">IF($K744=1,VLOOKUP($A743,$AO$10:$AS$165,4),E743)</f>
        <v>6455.85</v>
      </c>
      <c r="F744" s="106">
        <f t="shared" ref="F744:F807" si="460">IF($K744=1,VLOOKUP($A743,$AO$10:$AS$165,5),F743)</f>
        <v>44732</v>
      </c>
      <c r="G744" s="107">
        <f t="shared" si="439"/>
        <v>6.7005775876050055E-3</v>
      </c>
      <c r="H744" s="108">
        <f t="shared" si="453"/>
        <v>44795</v>
      </c>
      <c r="I744" s="108">
        <f t="shared" si="440"/>
        <v>44795</v>
      </c>
      <c r="J744" s="109">
        <f t="shared" si="448"/>
        <v>23</v>
      </c>
      <c r="K744" s="109">
        <f t="shared" si="437"/>
        <v>3</v>
      </c>
      <c r="L744" s="8">
        <f t="shared" si="449"/>
        <v>1.00087145</v>
      </c>
      <c r="M744" s="110">
        <f t="shared" si="436"/>
        <v>1.0047000699999999</v>
      </c>
      <c r="N744" s="110">
        <f t="shared" si="457"/>
        <v>1.5219258124090402</v>
      </c>
      <c r="O744" s="103">
        <f t="shared" si="435"/>
        <v>1.5232520899999999</v>
      </c>
      <c r="P744" s="103">
        <f t="shared" si="441"/>
        <v>798.41216297999995</v>
      </c>
      <c r="Q744" s="11">
        <f t="shared" si="456"/>
        <v>0</v>
      </c>
      <c r="R744" s="30">
        <f t="shared" si="450"/>
        <v>0</v>
      </c>
      <c r="S744" s="103">
        <f t="shared" si="442"/>
        <v>0</v>
      </c>
      <c r="T744" s="113">
        <f t="shared" si="451"/>
        <v>8.5000000000000006E-2</v>
      </c>
      <c r="U744" s="111">
        <f t="shared" si="458"/>
        <v>3</v>
      </c>
      <c r="V744" s="111">
        <v>252</v>
      </c>
      <c r="W744" s="110">
        <f t="shared" si="443"/>
        <v>1.000971662</v>
      </c>
      <c r="X744" s="103">
        <f t="shared" si="444"/>
        <v>0.77578674999999997</v>
      </c>
      <c r="Y744" s="103">
        <f t="shared" si="445"/>
        <v>0</v>
      </c>
      <c r="Z744" s="114" t="str">
        <f t="shared" si="454"/>
        <v>A+J=</v>
      </c>
      <c r="AA744" s="108">
        <f t="shared" si="455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46"/>
        <v>44767</v>
      </c>
      <c r="B745" s="103">
        <f t="shared" si="438"/>
        <v>799.1879497299999</v>
      </c>
      <c r="C745" s="103">
        <f t="shared" si="452"/>
        <v>524.14972427999999</v>
      </c>
      <c r="D745" s="104">
        <f t="shared" si="447"/>
        <v>6412.88</v>
      </c>
      <c r="E745" s="105">
        <f t="shared" si="459"/>
        <v>6455.85</v>
      </c>
      <c r="F745" s="106">
        <f t="shared" si="460"/>
        <v>44732</v>
      </c>
      <c r="G745" s="107">
        <f t="shared" si="439"/>
        <v>6.7005775876050055E-3</v>
      </c>
      <c r="H745" s="108">
        <f t="shared" si="453"/>
        <v>44795</v>
      </c>
      <c r="I745" s="108">
        <f t="shared" si="440"/>
        <v>44795</v>
      </c>
      <c r="J745" s="109">
        <f t="shared" si="448"/>
        <v>23</v>
      </c>
      <c r="K745" s="109">
        <f t="shared" si="437"/>
        <v>3</v>
      </c>
      <c r="L745" s="8">
        <f t="shared" si="449"/>
        <v>1.00087145</v>
      </c>
      <c r="M745" s="110">
        <f t="shared" si="436"/>
        <v>1.0047000699999999</v>
      </c>
      <c r="N745" s="110">
        <f t="shared" si="457"/>
        <v>1.5219258124090402</v>
      </c>
      <c r="O745" s="103">
        <f t="shared" ref="O745:O808" si="461">TRUNC(TRUNC((L745*N745),15),8)</f>
        <v>1.5232520899999999</v>
      </c>
      <c r="P745" s="103">
        <f t="shared" si="441"/>
        <v>798.41216297999995</v>
      </c>
      <c r="Q745" s="11">
        <f t="shared" si="456"/>
        <v>0</v>
      </c>
      <c r="R745" s="30">
        <f t="shared" si="450"/>
        <v>0</v>
      </c>
      <c r="S745" s="103">
        <f t="shared" si="442"/>
        <v>0</v>
      </c>
      <c r="T745" s="113">
        <f t="shared" si="451"/>
        <v>8.5000000000000006E-2</v>
      </c>
      <c r="U745" s="111">
        <f t="shared" si="458"/>
        <v>3</v>
      </c>
      <c r="V745" s="111">
        <v>252</v>
      </c>
      <c r="W745" s="110">
        <f t="shared" si="443"/>
        <v>1.000971662</v>
      </c>
      <c r="X745" s="103">
        <f t="shared" si="444"/>
        <v>0.77578674999999997</v>
      </c>
      <c r="Y745" s="103">
        <f t="shared" si="445"/>
        <v>0</v>
      </c>
      <c r="Z745" s="114" t="str">
        <f t="shared" si="454"/>
        <v>A+J=</v>
      </c>
      <c r="AA745" s="108">
        <f t="shared" si="455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46"/>
        <v>44768</v>
      </c>
      <c r="B746" s="103">
        <f t="shared" si="438"/>
        <v>799.67887078000001</v>
      </c>
      <c r="C746" s="103">
        <f t="shared" si="452"/>
        <v>524.14972427999999</v>
      </c>
      <c r="D746" s="104">
        <f t="shared" si="447"/>
        <v>6412.88</v>
      </c>
      <c r="E746" s="105">
        <f t="shared" si="459"/>
        <v>6455.85</v>
      </c>
      <c r="F746" s="106">
        <f t="shared" si="460"/>
        <v>44732</v>
      </c>
      <c r="G746" s="107">
        <f t="shared" si="439"/>
        <v>6.7005775876050055E-3</v>
      </c>
      <c r="H746" s="108">
        <f t="shared" si="453"/>
        <v>44795</v>
      </c>
      <c r="I746" s="108">
        <f t="shared" si="440"/>
        <v>44795</v>
      </c>
      <c r="J746" s="109">
        <f t="shared" si="448"/>
        <v>23</v>
      </c>
      <c r="K746" s="109">
        <f t="shared" si="437"/>
        <v>4</v>
      </c>
      <c r="L746" s="8">
        <f t="shared" si="449"/>
        <v>1.0011620999999999</v>
      </c>
      <c r="M746" s="110">
        <f t="shared" ref="M746:M809" si="462">IF(I746&gt;I745,L745,M745)</f>
        <v>1.0047000699999999</v>
      </c>
      <c r="N746" s="110">
        <f t="shared" si="457"/>
        <v>1.5219258124090402</v>
      </c>
      <c r="O746" s="103">
        <f t="shared" si="461"/>
        <v>1.5236944400000001</v>
      </c>
      <c r="P746" s="103">
        <f t="shared" si="441"/>
        <v>798.64402060999998</v>
      </c>
      <c r="Q746" s="11">
        <f t="shared" si="456"/>
        <v>0</v>
      </c>
      <c r="R746" s="30">
        <f t="shared" si="450"/>
        <v>0</v>
      </c>
      <c r="S746" s="103">
        <f t="shared" si="442"/>
        <v>0</v>
      </c>
      <c r="T746" s="113">
        <f t="shared" si="451"/>
        <v>8.5000000000000006E-2</v>
      </c>
      <c r="U746" s="111">
        <f t="shared" si="458"/>
        <v>4</v>
      </c>
      <c r="V746" s="111">
        <v>252</v>
      </c>
      <c r="W746" s="110">
        <f t="shared" si="443"/>
        <v>1.001295759</v>
      </c>
      <c r="X746" s="103">
        <f t="shared" si="444"/>
        <v>1.0348501699999999</v>
      </c>
      <c r="Y746" s="103">
        <f t="shared" si="445"/>
        <v>0</v>
      </c>
      <c r="Z746" s="114" t="str">
        <f t="shared" si="454"/>
        <v>A+J=</v>
      </c>
      <c r="AA746" s="108">
        <f t="shared" si="455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46"/>
        <v>44769</v>
      </c>
      <c r="B747" s="103">
        <f t="shared" si="438"/>
        <v>800.17009424999992</v>
      </c>
      <c r="C747" s="103">
        <f t="shared" si="452"/>
        <v>524.14972427999999</v>
      </c>
      <c r="D747" s="104">
        <f t="shared" si="447"/>
        <v>6412.88</v>
      </c>
      <c r="E747" s="105">
        <f t="shared" si="459"/>
        <v>6455.85</v>
      </c>
      <c r="F747" s="106">
        <f t="shared" si="460"/>
        <v>44732</v>
      </c>
      <c r="G747" s="107">
        <f t="shared" si="439"/>
        <v>6.7005775876050055E-3</v>
      </c>
      <c r="H747" s="108">
        <f t="shared" si="453"/>
        <v>44795</v>
      </c>
      <c r="I747" s="108">
        <f t="shared" si="440"/>
        <v>44795</v>
      </c>
      <c r="J747" s="109">
        <f t="shared" si="448"/>
        <v>23</v>
      </c>
      <c r="K747" s="109">
        <f t="shared" si="437"/>
        <v>5</v>
      </c>
      <c r="L747" s="8">
        <f t="shared" si="449"/>
        <v>1.00145284</v>
      </c>
      <c r="M747" s="110">
        <f t="shared" si="462"/>
        <v>1.0047000699999999</v>
      </c>
      <c r="N747" s="110">
        <f t="shared" si="457"/>
        <v>1.5219258124090402</v>
      </c>
      <c r="O747" s="103">
        <f t="shared" si="461"/>
        <v>1.5241369199999999</v>
      </c>
      <c r="P747" s="103">
        <f t="shared" si="441"/>
        <v>798.87594637999996</v>
      </c>
      <c r="Q747" s="11">
        <f t="shared" si="456"/>
        <v>0</v>
      </c>
      <c r="R747" s="30">
        <f t="shared" si="450"/>
        <v>0</v>
      </c>
      <c r="S747" s="103">
        <f t="shared" si="442"/>
        <v>0</v>
      </c>
      <c r="T747" s="113">
        <f t="shared" si="451"/>
        <v>8.5000000000000006E-2</v>
      </c>
      <c r="U747" s="111">
        <f t="shared" si="458"/>
        <v>5</v>
      </c>
      <c r="V747" s="111">
        <v>252</v>
      </c>
      <c r="W747" s="110">
        <f t="shared" si="443"/>
        <v>1.0016199610000001</v>
      </c>
      <c r="X747" s="103">
        <f t="shared" si="444"/>
        <v>1.29414787</v>
      </c>
      <c r="Y747" s="103">
        <f t="shared" si="445"/>
        <v>0</v>
      </c>
      <c r="Z747" s="114" t="str">
        <f t="shared" si="454"/>
        <v>A+J=</v>
      </c>
      <c r="AA747" s="108">
        <f t="shared" si="455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46"/>
        <v>44770</v>
      </c>
      <c r="B748" s="103">
        <f t="shared" si="438"/>
        <v>800.66162027999997</v>
      </c>
      <c r="C748" s="103">
        <f t="shared" si="452"/>
        <v>524.14972427999999</v>
      </c>
      <c r="D748" s="104">
        <f t="shared" si="447"/>
        <v>6412.88</v>
      </c>
      <c r="E748" s="105">
        <f t="shared" si="459"/>
        <v>6455.85</v>
      </c>
      <c r="F748" s="106">
        <f t="shared" si="460"/>
        <v>44732</v>
      </c>
      <c r="G748" s="107">
        <f t="shared" si="439"/>
        <v>6.7005775876050055E-3</v>
      </c>
      <c r="H748" s="108">
        <f t="shared" si="453"/>
        <v>44795</v>
      </c>
      <c r="I748" s="108">
        <f t="shared" si="440"/>
        <v>44795</v>
      </c>
      <c r="J748" s="109">
        <f t="shared" si="448"/>
        <v>23</v>
      </c>
      <c r="K748" s="109">
        <f t="shared" ref="K748:K811" si="463">(J748-(NETWORKDAYS(A748,I748,AD$171:AD$502)-1))</f>
        <v>6</v>
      </c>
      <c r="L748" s="8">
        <f t="shared" si="449"/>
        <v>1.00174366</v>
      </c>
      <c r="M748" s="110">
        <f t="shared" si="462"/>
        <v>1.0047000699999999</v>
      </c>
      <c r="N748" s="110">
        <f t="shared" si="457"/>
        <v>1.5219258124090402</v>
      </c>
      <c r="O748" s="103">
        <f t="shared" si="461"/>
        <v>1.52457953</v>
      </c>
      <c r="P748" s="103">
        <f t="shared" si="441"/>
        <v>799.10794028999999</v>
      </c>
      <c r="Q748" s="11">
        <f t="shared" si="456"/>
        <v>0</v>
      </c>
      <c r="R748" s="30">
        <f t="shared" si="450"/>
        <v>0</v>
      </c>
      <c r="S748" s="103">
        <f t="shared" si="442"/>
        <v>0</v>
      </c>
      <c r="T748" s="113">
        <f t="shared" si="451"/>
        <v>8.5000000000000006E-2</v>
      </c>
      <c r="U748" s="111">
        <f t="shared" si="458"/>
        <v>6</v>
      </c>
      <c r="V748" s="111">
        <v>252</v>
      </c>
      <c r="W748" s="110">
        <f t="shared" si="443"/>
        <v>1.0019442679999999</v>
      </c>
      <c r="X748" s="103">
        <f t="shared" si="444"/>
        <v>1.55367999</v>
      </c>
      <c r="Y748" s="103">
        <f t="shared" si="445"/>
        <v>0</v>
      </c>
      <c r="Z748" s="114" t="str">
        <f t="shared" si="454"/>
        <v>A+J=</v>
      </c>
      <c r="AA748" s="108">
        <f t="shared" si="455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46"/>
        <v>44771</v>
      </c>
      <c r="B749" s="103">
        <f t="shared" si="438"/>
        <v>801.15344900999992</v>
      </c>
      <c r="C749" s="103">
        <f t="shared" si="452"/>
        <v>524.14972427999999</v>
      </c>
      <c r="D749" s="104">
        <f t="shared" si="447"/>
        <v>6412.88</v>
      </c>
      <c r="E749" s="105">
        <f t="shared" si="459"/>
        <v>6455.85</v>
      </c>
      <c r="F749" s="106">
        <f t="shared" si="460"/>
        <v>44732</v>
      </c>
      <c r="G749" s="107">
        <f t="shared" si="439"/>
        <v>6.7005775876050055E-3</v>
      </c>
      <c r="H749" s="108">
        <f t="shared" si="453"/>
        <v>44795</v>
      </c>
      <c r="I749" s="108">
        <f t="shared" si="440"/>
        <v>44795</v>
      </c>
      <c r="J749" s="109">
        <f t="shared" si="448"/>
        <v>23</v>
      </c>
      <c r="K749" s="109">
        <f t="shared" si="463"/>
        <v>7</v>
      </c>
      <c r="L749" s="8">
        <f t="shared" si="449"/>
        <v>1.00203457</v>
      </c>
      <c r="M749" s="110">
        <f t="shared" si="462"/>
        <v>1.0047000699999999</v>
      </c>
      <c r="N749" s="110">
        <f t="shared" si="457"/>
        <v>1.5219258124090402</v>
      </c>
      <c r="O749" s="103">
        <f t="shared" si="461"/>
        <v>1.52502227</v>
      </c>
      <c r="P749" s="103">
        <f t="shared" si="441"/>
        <v>799.34000233999996</v>
      </c>
      <c r="Q749" s="11">
        <f t="shared" si="456"/>
        <v>0</v>
      </c>
      <c r="R749" s="30">
        <f t="shared" si="450"/>
        <v>0</v>
      </c>
      <c r="S749" s="103">
        <f t="shared" si="442"/>
        <v>0</v>
      </c>
      <c r="T749" s="113">
        <f t="shared" si="451"/>
        <v>8.5000000000000006E-2</v>
      </c>
      <c r="U749" s="111">
        <f t="shared" si="458"/>
        <v>7</v>
      </c>
      <c r="V749" s="111">
        <v>252</v>
      </c>
      <c r="W749" s="110">
        <f t="shared" si="443"/>
        <v>1.00226868</v>
      </c>
      <c r="X749" s="103">
        <f t="shared" si="444"/>
        <v>1.81344667</v>
      </c>
      <c r="Y749" s="103">
        <f t="shared" si="445"/>
        <v>0</v>
      </c>
      <c r="Z749" s="114" t="str">
        <f t="shared" si="454"/>
        <v>A+J=</v>
      </c>
      <c r="AA749" s="108">
        <f t="shared" si="455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46"/>
        <v>44772</v>
      </c>
      <c r="B750" s="103">
        <f t="shared" si="438"/>
        <v>801.64558056999999</v>
      </c>
      <c r="C750" s="103">
        <f t="shared" si="452"/>
        <v>524.14972427999999</v>
      </c>
      <c r="D750" s="104">
        <f t="shared" si="447"/>
        <v>6412.88</v>
      </c>
      <c r="E750" s="105">
        <f t="shared" si="459"/>
        <v>6455.85</v>
      </c>
      <c r="F750" s="106">
        <f t="shared" si="460"/>
        <v>44732</v>
      </c>
      <c r="G750" s="107">
        <f t="shared" si="439"/>
        <v>6.7005775876050055E-3</v>
      </c>
      <c r="H750" s="108">
        <f t="shared" si="453"/>
        <v>44795</v>
      </c>
      <c r="I750" s="108">
        <f t="shared" si="440"/>
        <v>44795</v>
      </c>
      <c r="J750" s="109">
        <f t="shared" si="448"/>
        <v>23</v>
      </c>
      <c r="K750" s="109">
        <f t="shared" si="463"/>
        <v>8</v>
      </c>
      <c r="L750" s="8">
        <f t="shared" si="449"/>
        <v>1.0023255600000001</v>
      </c>
      <c r="M750" s="110">
        <f t="shared" si="462"/>
        <v>1.0047000699999999</v>
      </c>
      <c r="N750" s="110">
        <f t="shared" si="457"/>
        <v>1.5219258124090402</v>
      </c>
      <c r="O750" s="103">
        <f t="shared" si="461"/>
        <v>1.5254651400000001</v>
      </c>
      <c r="P750" s="103">
        <f t="shared" si="441"/>
        <v>799.57213251999997</v>
      </c>
      <c r="Q750" s="11">
        <f t="shared" si="456"/>
        <v>0</v>
      </c>
      <c r="R750" s="30">
        <f t="shared" si="450"/>
        <v>0</v>
      </c>
      <c r="S750" s="103">
        <f t="shared" si="442"/>
        <v>0</v>
      </c>
      <c r="T750" s="113">
        <f t="shared" si="451"/>
        <v>8.5000000000000006E-2</v>
      </c>
      <c r="U750" s="111">
        <f t="shared" si="458"/>
        <v>8</v>
      </c>
      <c r="V750" s="111">
        <v>252</v>
      </c>
      <c r="W750" s="110">
        <f t="shared" si="443"/>
        <v>1.0025931969999999</v>
      </c>
      <c r="X750" s="103">
        <f t="shared" si="444"/>
        <v>2.0734480500000001</v>
      </c>
      <c r="Y750" s="103">
        <f t="shared" si="445"/>
        <v>0</v>
      </c>
      <c r="Z750" s="114" t="str">
        <f t="shared" si="454"/>
        <v>A+J=</v>
      </c>
      <c r="AA750" s="108">
        <f t="shared" si="455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46"/>
        <v>44773</v>
      </c>
      <c r="B751" s="103">
        <f t="shared" si="438"/>
        <v>801.64558056999999</v>
      </c>
      <c r="C751" s="103">
        <f t="shared" si="452"/>
        <v>524.14972427999999</v>
      </c>
      <c r="D751" s="104">
        <f t="shared" si="447"/>
        <v>6412.88</v>
      </c>
      <c r="E751" s="105">
        <f t="shared" si="459"/>
        <v>6455.85</v>
      </c>
      <c r="F751" s="106">
        <f t="shared" si="460"/>
        <v>44732</v>
      </c>
      <c r="G751" s="107">
        <f t="shared" si="439"/>
        <v>6.7005775876050055E-3</v>
      </c>
      <c r="H751" s="108">
        <f t="shared" si="453"/>
        <v>44795</v>
      </c>
      <c r="I751" s="108">
        <f t="shared" si="440"/>
        <v>44795</v>
      </c>
      <c r="J751" s="109">
        <f t="shared" si="448"/>
        <v>23</v>
      </c>
      <c r="K751" s="109">
        <f t="shared" si="463"/>
        <v>8</v>
      </c>
      <c r="L751" s="8">
        <f t="shared" si="449"/>
        <v>1.0023255600000001</v>
      </c>
      <c r="M751" s="110">
        <f t="shared" si="462"/>
        <v>1.0047000699999999</v>
      </c>
      <c r="N751" s="110">
        <f t="shared" si="457"/>
        <v>1.5219258124090402</v>
      </c>
      <c r="O751" s="103">
        <f t="shared" si="461"/>
        <v>1.5254651400000001</v>
      </c>
      <c r="P751" s="103">
        <f t="shared" si="441"/>
        <v>799.57213251999997</v>
      </c>
      <c r="Q751" s="11">
        <f t="shared" si="456"/>
        <v>0</v>
      </c>
      <c r="R751" s="30">
        <f t="shared" si="450"/>
        <v>0</v>
      </c>
      <c r="S751" s="103">
        <f t="shared" si="442"/>
        <v>0</v>
      </c>
      <c r="T751" s="113">
        <f t="shared" si="451"/>
        <v>8.5000000000000006E-2</v>
      </c>
      <c r="U751" s="111">
        <f t="shared" si="458"/>
        <v>8</v>
      </c>
      <c r="V751" s="111">
        <v>252</v>
      </c>
      <c r="W751" s="110">
        <f t="shared" si="443"/>
        <v>1.0025931969999999</v>
      </c>
      <c r="X751" s="103">
        <f t="shared" si="444"/>
        <v>2.0734480500000001</v>
      </c>
      <c r="Y751" s="103">
        <f t="shared" si="445"/>
        <v>0</v>
      </c>
      <c r="Z751" s="114" t="str">
        <f t="shared" si="454"/>
        <v>A+J=</v>
      </c>
      <c r="AA751" s="108">
        <f t="shared" si="455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46"/>
        <v>44774</v>
      </c>
      <c r="B752" s="103">
        <f t="shared" si="438"/>
        <v>801.64558056999999</v>
      </c>
      <c r="C752" s="103">
        <f t="shared" si="452"/>
        <v>524.14972427999999</v>
      </c>
      <c r="D752" s="104">
        <f t="shared" si="447"/>
        <v>6412.88</v>
      </c>
      <c r="E752" s="105">
        <f t="shared" si="459"/>
        <v>6455.85</v>
      </c>
      <c r="F752" s="106">
        <f t="shared" si="460"/>
        <v>44732</v>
      </c>
      <c r="G752" s="107">
        <f t="shared" si="439"/>
        <v>6.7005775876050055E-3</v>
      </c>
      <c r="H752" s="108">
        <f t="shared" si="453"/>
        <v>44795</v>
      </c>
      <c r="I752" s="108">
        <f t="shared" si="440"/>
        <v>44795</v>
      </c>
      <c r="J752" s="109">
        <f t="shared" si="448"/>
        <v>23</v>
      </c>
      <c r="K752" s="109">
        <f t="shared" si="463"/>
        <v>8</v>
      </c>
      <c r="L752" s="8">
        <f t="shared" si="449"/>
        <v>1.0023255600000001</v>
      </c>
      <c r="M752" s="110">
        <f t="shared" si="462"/>
        <v>1.0047000699999999</v>
      </c>
      <c r="N752" s="110">
        <f t="shared" si="457"/>
        <v>1.5219258124090402</v>
      </c>
      <c r="O752" s="103">
        <f t="shared" si="461"/>
        <v>1.5254651400000001</v>
      </c>
      <c r="P752" s="103">
        <f t="shared" si="441"/>
        <v>799.57213251999997</v>
      </c>
      <c r="Q752" s="11">
        <f t="shared" si="456"/>
        <v>0</v>
      </c>
      <c r="R752" s="30">
        <f t="shared" si="450"/>
        <v>0</v>
      </c>
      <c r="S752" s="103">
        <f t="shared" si="442"/>
        <v>0</v>
      </c>
      <c r="T752" s="113">
        <f t="shared" si="451"/>
        <v>8.5000000000000006E-2</v>
      </c>
      <c r="U752" s="111">
        <f t="shared" si="458"/>
        <v>8</v>
      </c>
      <c r="V752" s="111">
        <v>252</v>
      </c>
      <c r="W752" s="110">
        <f t="shared" si="443"/>
        <v>1.0025931969999999</v>
      </c>
      <c r="X752" s="103">
        <f t="shared" si="444"/>
        <v>2.0734480500000001</v>
      </c>
      <c r="Y752" s="103">
        <f t="shared" si="445"/>
        <v>0</v>
      </c>
      <c r="Z752" s="114" t="str">
        <f t="shared" si="454"/>
        <v>A+J=</v>
      </c>
      <c r="AA752" s="108">
        <f t="shared" si="455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46"/>
        <v>44775</v>
      </c>
      <c r="B753" s="103">
        <f t="shared" si="438"/>
        <v>802.13800461000005</v>
      </c>
      <c r="C753" s="103">
        <f t="shared" si="452"/>
        <v>524.14972427999999</v>
      </c>
      <c r="D753" s="104">
        <f t="shared" si="447"/>
        <v>6412.88</v>
      </c>
      <c r="E753" s="105">
        <f t="shared" si="459"/>
        <v>6455.85</v>
      </c>
      <c r="F753" s="106">
        <f t="shared" si="460"/>
        <v>44732</v>
      </c>
      <c r="G753" s="107">
        <f t="shared" si="439"/>
        <v>6.7005775876050055E-3</v>
      </c>
      <c r="H753" s="108">
        <f t="shared" si="453"/>
        <v>44795</v>
      </c>
      <c r="I753" s="108">
        <f t="shared" si="440"/>
        <v>44795</v>
      </c>
      <c r="J753" s="109">
        <f t="shared" si="448"/>
        <v>23</v>
      </c>
      <c r="K753" s="109">
        <f t="shared" si="463"/>
        <v>9</v>
      </c>
      <c r="L753" s="8">
        <f t="shared" si="449"/>
        <v>1.0026166299999999</v>
      </c>
      <c r="M753" s="110">
        <f t="shared" si="462"/>
        <v>1.0047000699999999</v>
      </c>
      <c r="N753" s="110">
        <f t="shared" si="457"/>
        <v>1.5219258124090402</v>
      </c>
      <c r="O753" s="103">
        <f t="shared" si="461"/>
        <v>1.52590812</v>
      </c>
      <c r="P753" s="103">
        <f t="shared" si="441"/>
        <v>799.80432037000003</v>
      </c>
      <c r="Q753" s="11">
        <f t="shared" si="456"/>
        <v>0</v>
      </c>
      <c r="R753" s="30">
        <f t="shared" si="450"/>
        <v>0</v>
      </c>
      <c r="S753" s="103">
        <f t="shared" si="442"/>
        <v>0</v>
      </c>
      <c r="T753" s="113">
        <f t="shared" si="451"/>
        <v>8.5000000000000006E-2</v>
      </c>
      <c r="U753" s="111">
        <f t="shared" si="458"/>
        <v>9</v>
      </c>
      <c r="V753" s="111">
        <v>252</v>
      </c>
      <c r="W753" s="110">
        <f t="shared" si="443"/>
        <v>1.0029178190000001</v>
      </c>
      <c r="X753" s="103">
        <f t="shared" si="444"/>
        <v>2.3336842400000002</v>
      </c>
      <c r="Y753" s="103">
        <f t="shared" si="445"/>
        <v>0</v>
      </c>
      <c r="Z753" s="114" t="str">
        <f t="shared" si="454"/>
        <v>A+J=</v>
      </c>
      <c r="AA753" s="108">
        <f t="shared" si="455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46"/>
        <v>44776</v>
      </c>
      <c r="B754" s="103">
        <f t="shared" si="438"/>
        <v>802.63074306999999</v>
      </c>
      <c r="C754" s="103">
        <f t="shared" si="452"/>
        <v>524.14972427999999</v>
      </c>
      <c r="D754" s="104">
        <f t="shared" si="447"/>
        <v>6412.88</v>
      </c>
      <c r="E754" s="105">
        <f t="shared" si="459"/>
        <v>6455.85</v>
      </c>
      <c r="F754" s="106">
        <f t="shared" si="460"/>
        <v>44732</v>
      </c>
      <c r="G754" s="107">
        <f t="shared" si="439"/>
        <v>6.7005775876050055E-3</v>
      </c>
      <c r="H754" s="108">
        <f t="shared" si="453"/>
        <v>44795</v>
      </c>
      <c r="I754" s="108">
        <f t="shared" si="440"/>
        <v>44795</v>
      </c>
      <c r="J754" s="109">
        <f t="shared" si="448"/>
        <v>23</v>
      </c>
      <c r="K754" s="109">
        <f t="shared" si="463"/>
        <v>10</v>
      </c>
      <c r="L754" s="8">
        <f t="shared" si="449"/>
        <v>1.0029077900000001</v>
      </c>
      <c r="M754" s="110">
        <f t="shared" si="462"/>
        <v>1.0047000699999999</v>
      </c>
      <c r="N754" s="110">
        <f t="shared" si="457"/>
        <v>1.5219258124090402</v>
      </c>
      <c r="O754" s="103">
        <f t="shared" si="461"/>
        <v>1.52635125</v>
      </c>
      <c r="P754" s="103">
        <f t="shared" si="441"/>
        <v>800.03658684000004</v>
      </c>
      <c r="Q754" s="11">
        <f t="shared" si="456"/>
        <v>0</v>
      </c>
      <c r="R754" s="30">
        <f t="shared" si="450"/>
        <v>0</v>
      </c>
      <c r="S754" s="103">
        <f t="shared" si="442"/>
        <v>0</v>
      </c>
      <c r="T754" s="113">
        <f t="shared" si="451"/>
        <v>8.5000000000000006E-2</v>
      </c>
      <c r="U754" s="111">
        <f t="shared" si="458"/>
        <v>10</v>
      </c>
      <c r="V754" s="111">
        <v>252</v>
      </c>
      <c r="W754" s="110">
        <f t="shared" si="443"/>
        <v>1.0032425469999999</v>
      </c>
      <c r="X754" s="103">
        <f t="shared" si="444"/>
        <v>2.5941562299999998</v>
      </c>
      <c r="Y754" s="103">
        <f t="shared" si="445"/>
        <v>0</v>
      </c>
      <c r="Z754" s="114" t="str">
        <f t="shared" si="454"/>
        <v>A+J=</v>
      </c>
      <c r="AA754" s="108">
        <f t="shared" si="455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46"/>
        <v>44777</v>
      </c>
      <c r="B755" s="103">
        <f t="shared" si="438"/>
        <v>803.12378397999998</v>
      </c>
      <c r="C755" s="103">
        <f t="shared" si="452"/>
        <v>524.14972427999999</v>
      </c>
      <c r="D755" s="104">
        <f t="shared" si="447"/>
        <v>6412.88</v>
      </c>
      <c r="E755" s="105">
        <f t="shared" si="459"/>
        <v>6455.85</v>
      </c>
      <c r="F755" s="106">
        <f t="shared" si="460"/>
        <v>44732</v>
      </c>
      <c r="G755" s="107">
        <f t="shared" si="439"/>
        <v>6.7005775876050055E-3</v>
      </c>
      <c r="H755" s="108">
        <f t="shared" si="453"/>
        <v>44795</v>
      </c>
      <c r="I755" s="108">
        <f t="shared" si="440"/>
        <v>44795</v>
      </c>
      <c r="J755" s="109">
        <f t="shared" si="448"/>
        <v>23</v>
      </c>
      <c r="K755" s="109">
        <f t="shared" si="463"/>
        <v>11</v>
      </c>
      <c r="L755" s="8">
        <f t="shared" si="449"/>
        <v>1.0031990399999999</v>
      </c>
      <c r="M755" s="110">
        <f t="shared" si="462"/>
        <v>1.0047000699999999</v>
      </c>
      <c r="N755" s="110">
        <f t="shared" si="457"/>
        <v>1.5219258124090402</v>
      </c>
      <c r="O755" s="103">
        <f t="shared" si="461"/>
        <v>1.52679451</v>
      </c>
      <c r="P755" s="103">
        <f t="shared" si="441"/>
        <v>800.26892143999999</v>
      </c>
      <c r="Q755" s="11">
        <f t="shared" si="456"/>
        <v>0</v>
      </c>
      <c r="R755" s="30">
        <f t="shared" si="450"/>
        <v>0</v>
      </c>
      <c r="S755" s="103">
        <f t="shared" si="442"/>
        <v>0</v>
      </c>
      <c r="T755" s="113">
        <f t="shared" si="451"/>
        <v>8.5000000000000006E-2</v>
      </c>
      <c r="U755" s="111">
        <f t="shared" si="458"/>
        <v>11</v>
      </c>
      <c r="V755" s="111">
        <v>252</v>
      </c>
      <c r="W755" s="110">
        <f t="shared" si="443"/>
        <v>1.0035673789999999</v>
      </c>
      <c r="X755" s="103">
        <f t="shared" si="444"/>
        <v>2.8548625400000001</v>
      </c>
      <c r="Y755" s="103">
        <f t="shared" si="445"/>
        <v>0</v>
      </c>
      <c r="Z755" s="114" t="str">
        <f t="shared" si="454"/>
        <v>A+J=</v>
      </c>
      <c r="AA755" s="108">
        <f t="shared" si="455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46"/>
        <v>44778</v>
      </c>
      <c r="B756" s="103">
        <f t="shared" si="438"/>
        <v>803.61712384000009</v>
      </c>
      <c r="C756" s="103">
        <f t="shared" si="452"/>
        <v>524.14972427999999</v>
      </c>
      <c r="D756" s="104">
        <f t="shared" si="447"/>
        <v>6412.88</v>
      </c>
      <c r="E756" s="105">
        <f t="shared" si="459"/>
        <v>6455.85</v>
      </c>
      <c r="F756" s="106">
        <f t="shared" si="460"/>
        <v>44732</v>
      </c>
      <c r="G756" s="107">
        <f t="shared" si="439"/>
        <v>6.7005775876050055E-3</v>
      </c>
      <c r="H756" s="108">
        <f t="shared" si="453"/>
        <v>44795</v>
      </c>
      <c r="I756" s="108">
        <f t="shared" si="440"/>
        <v>44795</v>
      </c>
      <c r="J756" s="109">
        <f t="shared" si="448"/>
        <v>23</v>
      </c>
      <c r="K756" s="109">
        <f t="shared" si="463"/>
        <v>12</v>
      </c>
      <c r="L756" s="8">
        <f t="shared" si="449"/>
        <v>1.00349037</v>
      </c>
      <c r="M756" s="110">
        <f t="shared" si="462"/>
        <v>1.0047000699999999</v>
      </c>
      <c r="N756" s="110">
        <f t="shared" si="457"/>
        <v>1.5219258124090402</v>
      </c>
      <c r="O756" s="103">
        <f t="shared" si="461"/>
        <v>1.5272378900000001</v>
      </c>
      <c r="P756" s="103">
        <f t="shared" si="441"/>
        <v>800.50131895000004</v>
      </c>
      <c r="Q756" s="11">
        <f t="shared" si="456"/>
        <v>0</v>
      </c>
      <c r="R756" s="30">
        <f t="shared" si="450"/>
        <v>0</v>
      </c>
      <c r="S756" s="103">
        <f t="shared" si="442"/>
        <v>0</v>
      </c>
      <c r="T756" s="113">
        <f t="shared" si="451"/>
        <v>8.5000000000000006E-2</v>
      </c>
      <c r="U756" s="111">
        <f t="shared" si="458"/>
        <v>12</v>
      </c>
      <c r="V756" s="111">
        <v>252</v>
      </c>
      <c r="W756" s="110">
        <f t="shared" si="443"/>
        <v>1.003892317</v>
      </c>
      <c r="X756" s="103">
        <f t="shared" si="444"/>
        <v>3.1158048900000002</v>
      </c>
      <c r="Y756" s="103">
        <f t="shared" si="445"/>
        <v>0</v>
      </c>
      <c r="Z756" s="114" t="str">
        <f t="shared" si="454"/>
        <v>A+J=</v>
      </c>
      <c r="AA756" s="108">
        <f t="shared" si="455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46"/>
        <v>44779</v>
      </c>
      <c r="B757" s="103">
        <f t="shared" si="438"/>
        <v>804.11076642</v>
      </c>
      <c r="C757" s="103">
        <f t="shared" si="452"/>
        <v>524.14972427999999</v>
      </c>
      <c r="D757" s="104">
        <f t="shared" si="447"/>
        <v>6412.88</v>
      </c>
      <c r="E757" s="105">
        <f t="shared" si="459"/>
        <v>6455.85</v>
      </c>
      <c r="F757" s="106">
        <f t="shared" si="460"/>
        <v>44732</v>
      </c>
      <c r="G757" s="107">
        <f t="shared" si="439"/>
        <v>6.7005775876050055E-3</v>
      </c>
      <c r="H757" s="108">
        <f t="shared" si="453"/>
        <v>44795</v>
      </c>
      <c r="I757" s="108">
        <f t="shared" si="440"/>
        <v>44795</v>
      </c>
      <c r="J757" s="109">
        <f t="shared" si="448"/>
        <v>23</v>
      </c>
      <c r="K757" s="109">
        <f t="shared" si="463"/>
        <v>13</v>
      </c>
      <c r="L757" s="8">
        <f t="shared" si="449"/>
        <v>1.00378178</v>
      </c>
      <c r="M757" s="110">
        <f t="shared" si="462"/>
        <v>1.0047000699999999</v>
      </c>
      <c r="N757" s="110">
        <f t="shared" si="457"/>
        <v>1.5219258124090402</v>
      </c>
      <c r="O757" s="103">
        <f t="shared" si="461"/>
        <v>1.5276814000000001</v>
      </c>
      <c r="P757" s="103">
        <f t="shared" si="441"/>
        <v>800.73378459000003</v>
      </c>
      <c r="Q757" s="11">
        <f t="shared" si="456"/>
        <v>0</v>
      </c>
      <c r="R757" s="30">
        <f t="shared" si="450"/>
        <v>0</v>
      </c>
      <c r="S757" s="103">
        <f t="shared" si="442"/>
        <v>0</v>
      </c>
      <c r="T757" s="113">
        <f t="shared" si="451"/>
        <v>8.5000000000000006E-2</v>
      </c>
      <c r="U757" s="111">
        <f t="shared" si="458"/>
        <v>13</v>
      </c>
      <c r="V757" s="111">
        <v>252</v>
      </c>
      <c r="W757" s="110">
        <f t="shared" si="443"/>
        <v>1.0042173590000001</v>
      </c>
      <c r="X757" s="103">
        <f t="shared" si="444"/>
        <v>3.3769818300000001</v>
      </c>
      <c r="Y757" s="103">
        <f t="shared" si="445"/>
        <v>0</v>
      </c>
      <c r="Z757" s="114" t="str">
        <f t="shared" si="454"/>
        <v>A+J=</v>
      </c>
      <c r="AA757" s="108">
        <f t="shared" si="455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46"/>
        <v>44780</v>
      </c>
      <c r="B758" s="103">
        <f t="shared" si="438"/>
        <v>804.11076642</v>
      </c>
      <c r="C758" s="103">
        <f t="shared" si="452"/>
        <v>524.14972427999999</v>
      </c>
      <c r="D758" s="104">
        <f t="shared" si="447"/>
        <v>6412.88</v>
      </c>
      <c r="E758" s="105">
        <f t="shared" si="459"/>
        <v>6455.85</v>
      </c>
      <c r="F758" s="106">
        <f t="shared" si="460"/>
        <v>44732</v>
      </c>
      <c r="G758" s="107">
        <f t="shared" si="439"/>
        <v>6.7005775876050055E-3</v>
      </c>
      <c r="H758" s="108">
        <f t="shared" si="453"/>
        <v>44795</v>
      </c>
      <c r="I758" s="108">
        <f t="shared" si="440"/>
        <v>44795</v>
      </c>
      <c r="J758" s="109">
        <f t="shared" si="448"/>
        <v>23</v>
      </c>
      <c r="K758" s="109">
        <f t="shared" si="463"/>
        <v>13</v>
      </c>
      <c r="L758" s="8">
        <f t="shared" si="449"/>
        <v>1.00378178</v>
      </c>
      <c r="M758" s="110">
        <f t="shared" si="462"/>
        <v>1.0047000699999999</v>
      </c>
      <c r="N758" s="110">
        <f t="shared" si="457"/>
        <v>1.5219258124090402</v>
      </c>
      <c r="O758" s="103">
        <f t="shared" si="461"/>
        <v>1.5276814000000001</v>
      </c>
      <c r="P758" s="103">
        <f t="shared" si="441"/>
        <v>800.73378459000003</v>
      </c>
      <c r="Q758" s="11">
        <f t="shared" si="456"/>
        <v>0</v>
      </c>
      <c r="R758" s="30">
        <f t="shared" si="450"/>
        <v>0</v>
      </c>
      <c r="S758" s="103">
        <f t="shared" si="442"/>
        <v>0</v>
      </c>
      <c r="T758" s="113">
        <f t="shared" si="451"/>
        <v>8.5000000000000006E-2</v>
      </c>
      <c r="U758" s="111">
        <f t="shared" si="458"/>
        <v>13</v>
      </c>
      <c r="V758" s="111">
        <v>252</v>
      </c>
      <c r="W758" s="110">
        <f t="shared" si="443"/>
        <v>1.0042173590000001</v>
      </c>
      <c r="X758" s="103">
        <f t="shared" si="444"/>
        <v>3.3769818300000001</v>
      </c>
      <c r="Y758" s="103">
        <f t="shared" si="445"/>
        <v>0</v>
      </c>
      <c r="Z758" s="114" t="str">
        <f t="shared" si="454"/>
        <v>A+J=</v>
      </c>
      <c r="AA758" s="108">
        <f t="shared" si="455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46"/>
        <v>44781</v>
      </c>
      <c r="B759" s="103">
        <f t="shared" si="438"/>
        <v>804.11076642</v>
      </c>
      <c r="C759" s="103">
        <f t="shared" si="452"/>
        <v>524.14972427999999</v>
      </c>
      <c r="D759" s="104">
        <f t="shared" si="447"/>
        <v>6412.88</v>
      </c>
      <c r="E759" s="105">
        <f t="shared" si="459"/>
        <v>6455.85</v>
      </c>
      <c r="F759" s="106">
        <f t="shared" si="460"/>
        <v>44732</v>
      </c>
      <c r="G759" s="107">
        <f t="shared" si="439"/>
        <v>6.7005775876050055E-3</v>
      </c>
      <c r="H759" s="108">
        <f t="shared" si="453"/>
        <v>44795</v>
      </c>
      <c r="I759" s="108">
        <f t="shared" si="440"/>
        <v>44795</v>
      </c>
      <c r="J759" s="109">
        <f t="shared" si="448"/>
        <v>23</v>
      </c>
      <c r="K759" s="109">
        <f t="shared" si="463"/>
        <v>13</v>
      </c>
      <c r="L759" s="8">
        <f t="shared" si="449"/>
        <v>1.00378178</v>
      </c>
      <c r="M759" s="110">
        <f t="shared" si="462"/>
        <v>1.0047000699999999</v>
      </c>
      <c r="N759" s="110">
        <f t="shared" si="457"/>
        <v>1.5219258124090402</v>
      </c>
      <c r="O759" s="103">
        <f t="shared" si="461"/>
        <v>1.5276814000000001</v>
      </c>
      <c r="P759" s="103">
        <f t="shared" si="441"/>
        <v>800.73378459000003</v>
      </c>
      <c r="Q759" s="11">
        <f t="shared" si="456"/>
        <v>0</v>
      </c>
      <c r="R759" s="30">
        <f t="shared" si="450"/>
        <v>0</v>
      </c>
      <c r="S759" s="103">
        <f t="shared" si="442"/>
        <v>0</v>
      </c>
      <c r="T759" s="113">
        <f t="shared" si="451"/>
        <v>8.5000000000000006E-2</v>
      </c>
      <c r="U759" s="111">
        <f t="shared" si="458"/>
        <v>13</v>
      </c>
      <c r="V759" s="111">
        <v>252</v>
      </c>
      <c r="W759" s="110">
        <f t="shared" si="443"/>
        <v>1.0042173590000001</v>
      </c>
      <c r="X759" s="103">
        <f t="shared" si="444"/>
        <v>3.3769818300000001</v>
      </c>
      <c r="Y759" s="103">
        <f t="shared" si="445"/>
        <v>0</v>
      </c>
      <c r="Z759" s="114" t="str">
        <f t="shared" si="454"/>
        <v>A+J=</v>
      </c>
      <c r="AA759" s="108">
        <f t="shared" si="455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46"/>
        <v>44782</v>
      </c>
      <c r="B760" s="103">
        <f t="shared" si="438"/>
        <v>804.60471427999994</v>
      </c>
      <c r="C760" s="103">
        <f t="shared" si="452"/>
        <v>524.14972427999999</v>
      </c>
      <c r="D760" s="104">
        <f t="shared" si="447"/>
        <v>6412.88</v>
      </c>
      <c r="E760" s="105">
        <f t="shared" si="459"/>
        <v>6455.85</v>
      </c>
      <c r="F760" s="106">
        <f t="shared" si="460"/>
        <v>44732</v>
      </c>
      <c r="G760" s="107">
        <f t="shared" si="439"/>
        <v>6.7005775876050055E-3</v>
      </c>
      <c r="H760" s="108">
        <f t="shared" si="453"/>
        <v>44795</v>
      </c>
      <c r="I760" s="108">
        <f t="shared" si="440"/>
        <v>44795</v>
      </c>
      <c r="J760" s="109">
        <f t="shared" si="448"/>
        <v>23</v>
      </c>
      <c r="K760" s="109">
        <f t="shared" si="463"/>
        <v>14</v>
      </c>
      <c r="L760" s="8">
        <f t="shared" si="449"/>
        <v>1.0040732800000001</v>
      </c>
      <c r="M760" s="110">
        <f t="shared" si="462"/>
        <v>1.0047000699999999</v>
      </c>
      <c r="N760" s="110">
        <f t="shared" si="457"/>
        <v>1.5219258124090402</v>
      </c>
      <c r="O760" s="103">
        <f t="shared" si="461"/>
        <v>1.5281250399999999</v>
      </c>
      <c r="P760" s="103">
        <f t="shared" si="441"/>
        <v>800.96631837999996</v>
      </c>
      <c r="Q760" s="11">
        <f t="shared" si="456"/>
        <v>0</v>
      </c>
      <c r="R760" s="30">
        <f t="shared" si="450"/>
        <v>0</v>
      </c>
      <c r="S760" s="103">
        <f t="shared" si="442"/>
        <v>0</v>
      </c>
      <c r="T760" s="113">
        <f t="shared" si="451"/>
        <v>8.5000000000000006E-2</v>
      </c>
      <c r="U760" s="111">
        <f t="shared" si="458"/>
        <v>14</v>
      </c>
      <c r="V760" s="111">
        <v>252</v>
      </c>
      <c r="W760" s="110">
        <f t="shared" si="443"/>
        <v>1.0045425079999999</v>
      </c>
      <c r="X760" s="103">
        <f t="shared" si="444"/>
        <v>3.6383958999999999</v>
      </c>
      <c r="Y760" s="103">
        <f t="shared" si="445"/>
        <v>0</v>
      </c>
      <c r="Z760" s="114" t="str">
        <f t="shared" si="454"/>
        <v>A+J=</v>
      </c>
      <c r="AA760" s="108">
        <f t="shared" si="455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46"/>
        <v>44783</v>
      </c>
      <c r="B761" s="103">
        <f t="shared" si="438"/>
        <v>805.09895988999995</v>
      </c>
      <c r="C761" s="103">
        <f t="shared" si="452"/>
        <v>524.14972427999999</v>
      </c>
      <c r="D761" s="104">
        <f t="shared" si="447"/>
        <v>6412.88</v>
      </c>
      <c r="E761" s="105">
        <f t="shared" si="459"/>
        <v>6455.85</v>
      </c>
      <c r="F761" s="106">
        <f t="shared" si="460"/>
        <v>44732</v>
      </c>
      <c r="G761" s="107">
        <f t="shared" si="439"/>
        <v>6.7005775876050055E-3</v>
      </c>
      <c r="H761" s="108">
        <f t="shared" si="453"/>
        <v>44795</v>
      </c>
      <c r="I761" s="108">
        <f t="shared" si="440"/>
        <v>44795</v>
      </c>
      <c r="J761" s="109">
        <f t="shared" si="448"/>
        <v>23</v>
      </c>
      <c r="K761" s="109">
        <f t="shared" si="463"/>
        <v>15</v>
      </c>
      <c r="L761" s="8">
        <f t="shared" si="449"/>
        <v>1.0043648599999999</v>
      </c>
      <c r="M761" s="110">
        <f t="shared" si="462"/>
        <v>1.0047000699999999</v>
      </c>
      <c r="N761" s="110">
        <f t="shared" si="457"/>
        <v>1.5219258124090402</v>
      </c>
      <c r="O761" s="103">
        <f t="shared" si="461"/>
        <v>1.5285687999999999</v>
      </c>
      <c r="P761" s="103">
        <f t="shared" si="441"/>
        <v>801.19891505999999</v>
      </c>
      <c r="Q761" s="11">
        <f t="shared" si="456"/>
        <v>0</v>
      </c>
      <c r="R761" s="30">
        <f t="shared" si="450"/>
        <v>0</v>
      </c>
      <c r="S761" s="103">
        <f t="shared" si="442"/>
        <v>0</v>
      </c>
      <c r="T761" s="113">
        <f t="shared" si="451"/>
        <v>8.5000000000000006E-2</v>
      </c>
      <c r="U761" s="111">
        <f t="shared" si="458"/>
        <v>15</v>
      </c>
      <c r="V761" s="111">
        <v>252</v>
      </c>
      <c r="W761" s="110">
        <f t="shared" si="443"/>
        <v>1.0048677610000001</v>
      </c>
      <c r="X761" s="103">
        <f t="shared" si="444"/>
        <v>3.9000448300000001</v>
      </c>
      <c r="Y761" s="103">
        <f t="shared" si="445"/>
        <v>0</v>
      </c>
      <c r="Z761" s="114" t="str">
        <f t="shared" si="454"/>
        <v>A+J=</v>
      </c>
      <c r="AA761" s="108">
        <f t="shared" si="455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46"/>
        <v>44784</v>
      </c>
      <c r="B762" s="103">
        <f t="shared" si="438"/>
        <v>805.59351471000002</v>
      </c>
      <c r="C762" s="103">
        <f t="shared" si="452"/>
        <v>524.14972427999999</v>
      </c>
      <c r="D762" s="104">
        <f t="shared" si="447"/>
        <v>6412.88</v>
      </c>
      <c r="E762" s="105">
        <f t="shared" si="459"/>
        <v>6455.85</v>
      </c>
      <c r="F762" s="106">
        <f t="shared" si="460"/>
        <v>44732</v>
      </c>
      <c r="G762" s="107">
        <f t="shared" si="439"/>
        <v>6.7005775876050055E-3</v>
      </c>
      <c r="H762" s="108">
        <f t="shared" si="453"/>
        <v>44795</v>
      </c>
      <c r="I762" s="108">
        <f t="shared" si="440"/>
        <v>44795</v>
      </c>
      <c r="J762" s="109">
        <f t="shared" si="448"/>
        <v>23</v>
      </c>
      <c r="K762" s="109">
        <f t="shared" si="463"/>
        <v>16</v>
      </c>
      <c r="L762" s="8">
        <f t="shared" si="449"/>
        <v>1.0046565300000001</v>
      </c>
      <c r="M762" s="110">
        <f t="shared" si="462"/>
        <v>1.0047000699999999</v>
      </c>
      <c r="N762" s="110">
        <f t="shared" si="457"/>
        <v>1.5219258124090402</v>
      </c>
      <c r="O762" s="103">
        <f t="shared" si="461"/>
        <v>1.5290127</v>
      </c>
      <c r="P762" s="103">
        <f t="shared" si="441"/>
        <v>801.43158512000002</v>
      </c>
      <c r="Q762" s="11">
        <f t="shared" si="456"/>
        <v>0</v>
      </c>
      <c r="R762" s="30">
        <f t="shared" si="450"/>
        <v>0</v>
      </c>
      <c r="S762" s="103">
        <f t="shared" si="442"/>
        <v>0</v>
      </c>
      <c r="T762" s="113">
        <f t="shared" si="451"/>
        <v>8.5000000000000006E-2</v>
      </c>
      <c r="U762" s="111">
        <f t="shared" si="458"/>
        <v>16</v>
      </c>
      <c r="V762" s="111">
        <v>252</v>
      </c>
      <c r="W762" s="110">
        <f t="shared" si="443"/>
        <v>1.0051931190000001</v>
      </c>
      <c r="X762" s="103">
        <f t="shared" si="444"/>
        <v>4.1619295899999997</v>
      </c>
      <c r="Y762" s="103">
        <f t="shared" si="445"/>
        <v>0</v>
      </c>
      <c r="Z762" s="114" t="str">
        <f t="shared" si="454"/>
        <v>A+J=</v>
      </c>
      <c r="AA762" s="108">
        <f t="shared" si="455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46"/>
        <v>44785</v>
      </c>
      <c r="B763" s="103">
        <f t="shared" si="438"/>
        <v>806.08836915000006</v>
      </c>
      <c r="C763" s="103">
        <f t="shared" si="452"/>
        <v>524.14972427999999</v>
      </c>
      <c r="D763" s="104">
        <f t="shared" si="447"/>
        <v>6412.88</v>
      </c>
      <c r="E763" s="105">
        <f t="shared" si="459"/>
        <v>6455.85</v>
      </c>
      <c r="F763" s="106">
        <f t="shared" si="460"/>
        <v>44732</v>
      </c>
      <c r="G763" s="107">
        <f t="shared" si="439"/>
        <v>6.7005775876050055E-3</v>
      </c>
      <c r="H763" s="108">
        <f t="shared" si="453"/>
        <v>44795</v>
      </c>
      <c r="I763" s="108">
        <f t="shared" si="440"/>
        <v>44795</v>
      </c>
      <c r="J763" s="109">
        <f t="shared" si="448"/>
        <v>23</v>
      </c>
      <c r="K763" s="109">
        <f t="shared" si="463"/>
        <v>17</v>
      </c>
      <c r="L763" s="8">
        <f t="shared" si="449"/>
        <v>1.00494828</v>
      </c>
      <c r="M763" s="110">
        <f t="shared" si="462"/>
        <v>1.0047000699999999</v>
      </c>
      <c r="N763" s="110">
        <f t="shared" si="457"/>
        <v>1.5219258124090402</v>
      </c>
      <c r="O763" s="103">
        <f t="shared" si="461"/>
        <v>1.52945672</v>
      </c>
      <c r="P763" s="103">
        <f t="shared" si="441"/>
        <v>801.66431808000004</v>
      </c>
      <c r="Q763" s="11">
        <f t="shared" si="456"/>
        <v>0</v>
      </c>
      <c r="R763" s="30">
        <f t="shared" si="450"/>
        <v>0</v>
      </c>
      <c r="S763" s="103">
        <f t="shared" si="442"/>
        <v>0</v>
      </c>
      <c r="T763" s="113">
        <f t="shared" si="451"/>
        <v>8.5000000000000006E-2</v>
      </c>
      <c r="U763" s="111">
        <f t="shared" si="458"/>
        <v>17</v>
      </c>
      <c r="V763" s="111">
        <v>252</v>
      </c>
      <c r="W763" s="110">
        <f t="shared" si="443"/>
        <v>1.005518583</v>
      </c>
      <c r="X763" s="103">
        <f t="shared" si="444"/>
        <v>4.42405107</v>
      </c>
      <c r="Y763" s="103">
        <f t="shared" si="445"/>
        <v>0</v>
      </c>
      <c r="Z763" s="114" t="str">
        <f t="shared" si="454"/>
        <v>A+J=</v>
      </c>
      <c r="AA763" s="108">
        <f t="shared" si="455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46"/>
        <v>44786</v>
      </c>
      <c r="B764" s="103">
        <f t="shared" si="438"/>
        <v>806.58353389999991</v>
      </c>
      <c r="C764" s="103">
        <f t="shared" si="452"/>
        <v>524.14972427999999</v>
      </c>
      <c r="D764" s="104">
        <f t="shared" si="447"/>
        <v>6412.88</v>
      </c>
      <c r="E764" s="105">
        <f t="shared" si="459"/>
        <v>6455.85</v>
      </c>
      <c r="F764" s="106">
        <f t="shared" si="460"/>
        <v>44732</v>
      </c>
      <c r="G764" s="107">
        <f t="shared" si="439"/>
        <v>6.7005775876050055E-3</v>
      </c>
      <c r="H764" s="108">
        <f t="shared" si="453"/>
        <v>44795</v>
      </c>
      <c r="I764" s="108">
        <f t="shared" si="440"/>
        <v>44795</v>
      </c>
      <c r="J764" s="109">
        <f t="shared" si="448"/>
        <v>23</v>
      </c>
      <c r="K764" s="109">
        <f t="shared" si="463"/>
        <v>18</v>
      </c>
      <c r="L764" s="8">
        <f t="shared" si="449"/>
        <v>1.0052401200000001</v>
      </c>
      <c r="M764" s="110">
        <f t="shared" si="462"/>
        <v>1.0047000699999999</v>
      </c>
      <c r="N764" s="110">
        <f t="shared" si="457"/>
        <v>1.5219258124090402</v>
      </c>
      <c r="O764" s="103">
        <f t="shared" si="461"/>
        <v>1.52990088</v>
      </c>
      <c r="P764" s="103">
        <f t="shared" si="441"/>
        <v>801.89712441999995</v>
      </c>
      <c r="Q764" s="11">
        <f t="shared" si="456"/>
        <v>0</v>
      </c>
      <c r="R764" s="30">
        <f t="shared" si="450"/>
        <v>0</v>
      </c>
      <c r="S764" s="103">
        <f t="shared" si="442"/>
        <v>0</v>
      </c>
      <c r="T764" s="113">
        <f t="shared" si="451"/>
        <v>8.5000000000000006E-2</v>
      </c>
      <c r="U764" s="111">
        <f t="shared" si="458"/>
        <v>18</v>
      </c>
      <c r="V764" s="111">
        <v>252</v>
      </c>
      <c r="W764" s="110">
        <f t="shared" si="443"/>
        <v>1.005844153</v>
      </c>
      <c r="X764" s="103">
        <f t="shared" si="444"/>
        <v>4.68640948</v>
      </c>
      <c r="Y764" s="103">
        <f t="shared" si="445"/>
        <v>0</v>
      </c>
      <c r="Z764" s="114" t="str">
        <f t="shared" si="454"/>
        <v>A+J=</v>
      </c>
      <c r="AA764" s="108">
        <f t="shared" si="455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46"/>
        <v>44787</v>
      </c>
      <c r="B765" s="103">
        <f t="shared" si="438"/>
        <v>806.58353389999991</v>
      </c>
      <c r="C765" s="103">
        <f t="shared" si="452"/>
        <v>524.14972427999999</v>
      </c>
      <c r="D765" s="104">
        <f t="shared" si="447"/>
        <v>6412.88</v>
      </c>
      <c r="E765" s="105">
        <f t="shared" si="459"/>
        <v>6455.85</v>
      </c>
      <c r="F765" s="106">
        <f t="shared" si="460"/>
        <v>44732</v>
      </c>
      <c r="G765" s="107">
        <f t="shared" si="439"/>
        <v>6.7005775876050055E-3</v>
      </c>
      <c r="H765" s="108">
        <f t="shared" si="453"/>
        <v>44795</v>
      </c>
      <c r="I765" s="108">
        <f t="shared" si="440"/>
        <v>44795</v>
      </c>
      <c r="J765" s="109">
        <f t="shared" si="448"/>
        <v>23</v>
      </c>
      <c r="K765" s="109">
        <f t="shared" si="463"/>
        <v>18</v>
      </c>
      <c r="L765" s="8">
        <f t="shared" si="449"/>
        <v>1.0052401200000001</v>
      </c>
      <c r="M765" s="110">
        <f t="shared" si="462"/>
        <v>1.0047000699999999</v>
      </c>
      <c r="N765" s="110">
        <f t="shared" si="457"/>
        <v>1.5219258124090402</v>
      </c>
      <c r="O765" s="103">
        <f t="shared" si="461"/>
        <v>1.52990088</v>
      </c>
      <c r="P765" s="103">
        <f t="shared" si="441"/>
        <v>801.89712441999995</v>
      </c>
      <c r="Q765" s="11">
        <f t="shared" si="456"/>
        <v>0</v>
      </c>
      <c r="R765" s="30">
        <f t="shared" si="450"/>
        <v>0</v>
      </c>
      <c r="S765" s="103">
        <f t="shared" si="442"/>
        <v>0</v>
      </c>
      <c r="T765" s="113">
        <f t="shared" si="451"/>
        <v>8.5000000000000006E-2</v>
      </c>
      <c r="U765" s="111">
        <f t="shared" si="458"/>
        <v>18</v>
      </c>
      <c r="V765" s="111">
        <v>252</v>
      </c>
      <c r="W765" s="110">
        <f t="shared" si="443"/>
        <v>1.005844153</v>
      </c>
      <c r="X765" s="103">
        <f t="shared" si="444"/>
        <v>4.68640948</v>
      </c>
      <c r="Y765" s="103">
        <f t="shared" si="445"/>
        <v>0</v>
      </c>
      <c r="Z765" s="114" t="str">
        <f t="shared" si="454"/>
        <v>A+J=</v>
      </c>
      <c r="AA765" s="108">
        <f t="shared" si="455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46"/>
        <v>44788</v>
      </c>
      <c r="B766" s="103">
        <f t="shared" si="438"/>
        <v>806.58353389999991</v>
      </c>
      <c r="C766" s="103">
        <f t="shared" si="452"/>
        <v>524.14972427999999</v>
      </c>
      <c r="D766" s="104">
        <f t="shared" si="447"/>
        <v>6412.88</v>
      </c>
      <c r="E766" s="105">
        <f t="shared" si="459"/>
        <v>6455.85</v>
      </c>
      <c r="F766" s="106">
        <f t="shared" si="460"/>
        <v>44732</v>
      </c>
      <c r="G766" s="107">
        <f t="shared" si="439"/>
        <v>6.7005775876050055E-3</v>
      </c>
      <c r="H766" s="108">
        <f t="shared" si="453"/>
        <v>44795</v>
      </c>
      <c r="I766" s="108">
        <f t="shared" si="440"/>
        <v>44795</v>
      </c>
      <c r="J766" s="109">
        <f t="shared" si="448"/>
        <v>23</v>
      </c>
      <c r="K766" s="109">
        <f t="shared" si="463"/>
        <v>18</v>
      </c>
      <c r="L766" s="8">
        <f t="shared" si="449"/>
        <v>1.0052401200000001</v>
      </c>
      <c r="M766" s="110">
        <f t="shared" si="462"/>
        <v>1.0047000699999999</v>
      </c>
      <c r="N766" s="110">
        <f t="shared" si="457"/>
        <v>1.5219258124090402</v>
      </c>
      <c r="O766" s="103">
        <f t="shared" si="461"/>
        <v>1.52990088</v>
      </c>
      <c r="P766" s="103">
        <f t="shared" si="441"/>
        <v>801.89712441999995</v>
      </c>
      <c r="Q766" s="11">
        <f t="shared" si="456"/>
        <v>0</v>
      </c>
      <c r="R766" s="30">
        <f t="shared" si="450"/>
        <v>0</v>
      </c>
      <c r="S766" s="103">
        <f t="shared" si="442"/>
        <v>0</v>
      </c>
      <c r="T766" s="113">
        <f t="shared" si="451"/>
        <v>8.5000000000000006E-2</v>
      </c>
      <c r="U766" s="111">
        <f t="shared" si="458"/>
        <v>18</v>
      </c>
      <c r="V766" s="111">
        <v>252</v>
      </c>
      <c r="W766" s="110">
        <f t="shared" si="443"/>
        <v>1.005844153</v>
      </c>
      <c r="X766" s="103">
        <f t="shared" si="444"/>
        <v>4.68640948</v>
      </c>
      <c r="Y766" s="103">
        <f t="shared" si="445"/>
        <v>0</v>
      </c>
      <c r="Z766" s="114" t="str">
        <f t="shared" si="454"/>
        <v>A+J=</v>
      </c>
      <c r="AA766" s="108">
        <f t="shared" si="455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46"/>
        <v>44789</v>
      </c>
      <c r="B767" s="103">
        <f t="shared" si="438"/>
        <v>807.07899694999992</v>
      </c>
      <c r="C767" s="103">
        <f t="shared" si="452"/>
        <v>524.14972427999999</v>
      </c>
      <c r="D767" s="104">
        <f t="shared" si="447"/>
        <v>6412.88</v>
      </c>
      <c r="E767" s="105">
        <f t="shared" si="459"/>
        <v>6455.85</v>
      </c>
      <c r="F767" s="106">
        <f t="shared" si="460"/>
        <v>44732</v>
      </c>
      <c r="G767" s="107">
        <f t="shared" si="439"/>
        <v>6.7005775876050055E-3</v>
      </c>
      <c r="H767" s="108">
        <f t="shared" si="453"/>
        <v>44795</v>
      </c>
      <c r="I767" s="108">
        <f t="shared" si="440"/>
        <v>44795</v>
      </c>
      <c r="J767" s="109">
        <f t="shared" si="448"/>
        <v>23</v>
      </c>
      <c r="K767" s="109">
        <f t="shared" si="463"/>
        <v>19</v>
      </c>
      <c r="L767" s="8">
        <f t="shared" si="449"/>
        <v>1.0055320400000001</v>
      </c>
      <c r="M767" s="110">
        <f t="shared" si="462"/>
        <v>1.0047000699999999</v>
      </c>
      <c r="N767" s="110">
        <f t="shared" si="457"/>
        <v>1.5219258124090402</v>
      </c>
      <c r="O767" s="103">
        <f t="shared" si="461"/>
        <v>1.53034516</v>
      </c>
      <c r="P767" s="103">
        <f t="shared" si="441"/>
        <v>802.12999365999997</v>
      </c>
      <c r="Q767" s="11">
        <f t="shared" si="456"/>
        <v>0</v>
      </c>
      <c r="R767" s="30">
        <f t="shared" si="450"/>
        <v>0</v>
      </c>
      <c r="S767" s="103">
        <f t="shared" si="442"/>
        <v>0</v>
      </c>
      <c r="T767" s="113">
        <f t="shared" si="451"/>
        <v>8.5000000000000006E-2</v>
      </c>
      <c r="U767" s="111">
        <f t="shared" si="458"/>
        <v>19</v>
      </c>
      <c r="V767" s="111">
        <v>252</v>
      </c>
      <c r="W767" s="110">
        <f t="shared" si="443"/>
        <v>1.0061698269999999</v>
      </c>
      <c r="X767" s="103">
        <f t="shared" si="444"/>
        <v>4.9490032900000003</v>
      </c>
      <c r="Y767" s="103">
        <f t="shared" si="445"/>
        <v>0</v>
      </c>
      <c r="Z767" s="114" t="str">
        <f t="shared" si="454"/>
        <v>A+J=</v>
      </c>
      <c r="AA767" s="108">
        <f t="shared" si="455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46"/>
        <v>44790</v>
      </c>
      <c r="B768" s="103">
        <f t="shared" si="438"/>
        <v>807.57476082999995</v>
      </c>
      <c r="C768" s="103">
        <f t="shared" si="452"/>
        <v>524.14972427999999</v>
      </c>
      <c r="D768" s="104">
        <f t="shared" si="447"/>
        <v>6412.88</v>
      </c>
      <c r="E768" s="105">
        <f t="shared" si="459"/>
        <v>6455.85</v>
      </c>
      <c r="F768" s="106">
        <f t="shared" si="460"/>
        <v>44732</v>
      </c>
      <c r="G768" s="107">
        <f t="shared" si="439"/>
        <v>6.7005775876050055E-3</v>
      </c>
      <c r="H768" s="108">
        <f t="shared" si="453"/>
        <v>44795</v>
      </c>
      <c r="I768" s="108">
        <f t="shared" si="440"/>
        <v>44795</v>
      </c>
      <c r="J768" s="109">
        <f t="shared" si="448"/>
        <v>23</v>
      </c>
      <c r="K768" s="109">
        <f t="shared" si="463"/>
        <v>20</v>
      </c>
      <c r="L768" s="8">
        <f t="shared" si="449"/>
        <v>1.00582404</v>
      </c>
      <c r="M768" s="110">
        <f t="shared" si="462"/>
        <v>1.0047000699999999</v>
      </c>
      <c r="N768" s="110">
        <f t="shared" si="457"/>
        <v>1.5219258124090402</v>
      </c>
      <c r="O768" s="103">
        <f t="shared" si="461"/>
        <v>1.5307895600000001</v>
      </c>
      <c r="P768" s="103">
        <f t="shared" si="441"/>
        <v>802.36292579999997</v>
      </c>
      <c r="Q768" s="11">
        <f t="shared" si="456"/>
        <v>0</v>
      </c>
      <c r="R768" s="30">
        <f t="shared" si="450"/>
        <v>0</v>
      </c>
      <c r="S768" s="103">
        <f t="shared" si="442"/>
        <v>0</v>
      </c>
      <c r="T768" s="113">
        <f t="shared" si="451"/>
        <v>8.5000000000000006E-2</v>
      </c>
      <c r="U768" s="111">
        <f t="shared" si="458"/>
        <v>20</v>
      </c>
      <c r="V768" s="111">
        <v>252</v>
      </c>
      <c r="W768" s="110">
        <f t="shared" si="443"/>
        <v>1.006495608</v>
      </c>
      <c r="X768" s="103">
        <f t="shared" si="444"/>
        <v>5.2118350299999996</v>
      </c>
      <c r="Y768" s="103">
        <f t="shared" si="445"/>
        <v>0</v>
      </c>
      <c r="Z768" s="114" t="str">
        <f t="shared" si="454"/>
        <v>A+J=</v>
      </c>
      <c r="AA768" s="108">
        <f t="shared" si="455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46"/>
        <v>44791</v>
      </c>
      <c r="B769" s="103">
        <f t="shared" si="438"/>
        <v>808.07084439000005</v>
      </c>
      <c r="C769" s="103">
        <f t="shared" si="452"/>
        <v>524.14972427999999</v>
      </c>
      <c r="D769" s="104">
        <f t="shared" si="447"/>
        <v>6412.88</v>
      </c>
      <c r="E769" s="105">
        <f t="shared" si="459"/>
        <v>6455.85</v>
      </c>
      <c r="F769" s="106">
        <f t="shared" si="460"/>
        <v>44732</v>
      </c>
      <c r="G769" s="107">
        <f t="shared" si="439"/>
        <v>6.7005775876050055E-3</v>
      </c>
      <c r="H769" s="108">
        <f t="shared" si="453"/>
        <v>44795</v>
      </c>
      <c r="I769" s="108">
        <f t="shared" si="440"/>
        <v>44795</v>
      </c>
      <c r="J769" s="109">
        <f t="shared" si="448"/>
        <v>23</v>
      </c>
      <c r="K769" s="109">
        <f t="shared" si="463"/>
        <v>21</v>
      </c>
      <c r="L769" s="8">
        <f t="shared" si="449"/>
        <v>1.00611614</v>
      </c>
      <c r="M769" s="110">
        <f t="shared" si="462"/>
        <v>1.0047000699999999</v>
      </c>
      <c r="N769" s="110">
        <f t="shared" si="457"/>
        <v>1.5219258124090402</v>
      </c>
      <c r="O769" s="103">
        <f t="shared" si="461"/>
        <v>1.5312341199999999</v>
      </c>
      <c r="P769" s="103">
        <f t="shared" si="441"/>
        <v>802.59594179999999</v>
      </c>
      <c r="Q769" s="11">
        <f t="shared" si="456"/>
        <v>0</v>
      </c>
      <c r="R769" s="30">
        <f t="shared" si="450"/>
        <v>0</v>
      </c>
      <c r="S769" s="103">
        <f t="shared" si="442"/>
        <v>0</v>
      </c>
      <c r="T769" s="113">
        <f t="shared" si="451"/>
        <v>8.5000000000000006E-2</v>
      </c>
      <c r="U769" s="111">
        <f t="shared" si="458"/>
        <v>21</v>
      </c>
      <c r="V769" s="111">
        <v>252</v>
      </c>
      <c r="W769" s="110">
        <f t="shared" si="443"/>
        <v>1.0068214929999999</v>
      </c>
      <c r="X769" s="103">
        <f t="shared" si="444"/>
        <v>5.4749025900000001</v>
      </c>
      <c r="Y769" s="103">
        <f t="shared" si="445"/>
        <v>0</v>
      </c>
      <c r="Z769" s="114" t="str">
        <f t="shared" si="454"/>
        <v>A+J=</v>
      </c>
      <c r="AA769" s="108">
        <f t="shared" si="455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46"/>
        <v>44792</v>
      </c>
      <c r="B770" s="103">
        <f t="shared" si="438"/>
        <v>808.56721851999998</v>
      </c>
      <c r="C770" s="103">
        <f t="shared" si="452"/>
        <v>524.14972427999999</v>
      </c>
      <c r="D770" s="104">
        <f t="shared" si="447"/>
        <v>6412.88</v>
      </c>
      <c r="E770" s="105">
        <f t="shared" si="459"/>
        <v>6455.85</v>
      </c>
      <c r="F770" s="106">
        <f t="shared" si="460"/>
        <v>44732</v>
      </c>
      <c r="G770" s="107">
        <f t="shared" si="439"/>
        <v>6.7005775876050055E-3</v>
      </c>
      <c r="H770" s="108">
        <f t="shared" si="453"/>
        <v>44795</v>
      </c>
      <c r="I770" s="108">
        <f t="shared" si="440"/>
        <v>44795</v>
      </c>
      <c r="J770" s="109">
        <f t="shared" si="448"/>
        <v>23</v>
      </c>
      <c r="K770" s="109">
        <f t="shared" si="463"/>
        <v>22</v>
      </c>
      <c r="L770" s="8">
        <f t="shared" si="449"/>
        <v>1.0064083100000001</v>
      </c>
      <c r="M770" s="110">
        <f t="shared" si="462"/>
        <v>1.0047000699999999</v>
      </c>
      <c r="N770" s="110">
        <f t="shared" si="457"/>
        <v>1.5219258124090402</v>
      </c>
      <c r="O770" s="103">
        <f t="shared" si="461"/>
        <v>1.53167878</v>
      </c>
      <c r="P770" s="103">
        <f t="shared" si="441"/>
        <v>802.82901021999999</v>
      </c>
      <c r="Q770" s="11">
        <f t="shared" si="456"/>
        <v>0</v>
      </c>
      <c r="R770" s="30">
        <f t="shared" si="450"/>
        <v>0</v>
      </c>
      <c r="S770" s="103">
        <f t="shared" si="442"/>
        <v>0</v>
      </c>
      <c r="T770" s="113">
        <f t="shared" si="451"/>
        <v>8.5000000000000006E-2</v>
      </c>
      <c r="U770" s="111">
        <f t="shared" si="458"/>
        <v>22</v>
      </c>
      <c r="V770" s="111">
        <v>252</v>
      </c>
      <c r="W770" s="110">
        <f t="shared" si="443"/>
        <v>1.007147485</v>
      </c>
      <c r="X770" s="103">
        <f t="shared" si="444"/>
        <v>5.7382083000000002</v>
      </c>
      <c r="Y770" s="103">
        <f t="shared" si="445"/>
        <v>0</v>
      </c>
      <c r="Z770" s="114" t="str">
        <f t="shared" si="454"/>
        <v>A+J=</v>
      </c>
      <c r="AA770" s="108">
        <f t="shared" si="455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46"/>
        <v>44793</v>
      </c>
      <c r="B771" s="103">
        <f t="shared" si="438"/>
        <v>809.06390205000002</v>
      </c>
      <c r="C771" s="103">
        <f t="shared" si="452"/>
        <v>524.14972427999999</v>
      </c>
      <c r="D771" s="104">
        <f t="shared" si="447"/>
        <v>6412.88</v>
      </c>
      <c r="E771" s="105">
        <f t="shared" si="459"/>
        <v>6455.85</v>
      </c>
      <c r="F771" s="106">
        <f t="shared" si="460"/>
        <v>44732</v>
      </c>
      <c r="G771" s="107">
        <f t="shared" si="439"/>
        <v>6.7005775876050055E-3</v>
      </c>
      <c r="H771" s="108">
        <f t="shared" si="453"/>
        <v>44824</v>
      </c>
      <c r="I771" s="108">
        <f t="shared" si="440"/>
        <v>44795</v>
      </c>
      <c r="J771" s="109">
        <f t="shared" si="448"/>
        <v>23</v>
      </c>
      <c r="K771" s="109">
        <f t="shared" si="463"/>
        <v>23</v>
      </c>
      <c r="L771" s="8">
        <f t="shared" si="449"/>
        <v>1.00670057</v>
      </c>
      <c r="M771" s="110">
        <f t="shared" si="462"/>
        <v>1.0047000699999999</v>
      </c>
      <c r="N771" s="110">
        <f t="shared" si="457"/>
        <v>1.5219258124090402</v>
      </c>
      <c r="O771" s="103">
        <f t="shared" si="461"/>
        <v>1.5321235799999999</v>
      </c>
      <c r="P771" s="103">
        <f t="shared" si="441"/>
        <v>803.06215200999998</v>
      </c>
      <c r="Q771" s="11">
        <f t="shared" si="456"/>
        <v>0</v>
      </c>
      <c r="R771" s="30">
        <f t="shared" si="450"/>
        <v>0</v>
      </c>
      <c r="S771" s="103">
        <f t="shared" si="442"/>
        <v>0</v>
      </c>
      <c r="T771" s="113">
        <f t="shared" si="451"/>
        <v>8.5000000000000006E-2</v>
      </c>
      <c r="U771" s="111">
        <f t="shared" si="458"/>
        <v>23</v>
      </c>
      <c r="V771" s="111">
        <v>252</v>
      </c>
      <c r="W771" s="110">
        <f t="shared" si="443"/>
        <v>1.007473581</v>
      </c>
      <c r="X771" s="103">
        <f t="shared" si="444"/>
        <v>6.0017500400000001</v>
      </c>
      <c r="Y771" s="103">
        <f t="shared" si="445"/>
        <v>0</v>
      </c>
      <c r="Z771" s="114" t="str">
        <f t="shared" si="454"/>
        <v>A+J=</v>
      </c>
      <c r="AA771" s="108">
        <f t="shared" si="455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46"/>
        <v>44794</v>
      </c>
      <c r="B772" s="103">
        <f t="shared" si="438"/>
        <v>809.06390205000002</v>
      </c>
      <c r="C772" s="103">
        <f t="shared" si="452"/>
        <v>524.14972427999999</v>
      </c>
      <c r="D772" s="104">
        <f t="shared" si="447"/>
        <v>6412.88</v>
      </c>
      <c r="E772" s="105">
        <f t="shared" si="459"/>
        <v>6455.85</v>
      </c>
      <c r="F772" s="106">
        <f t="shared" si="460"/>
        <v>44732</v>
      </c>
      <c r="G772" s="107">
        <f t="shared" si="439"/>
        <v>6.7005775876050055E-3</v>
      </c>
      <c r="H772" s="108">
        <f t="shared" si="453"/>
        <v>44824</v>
      </c>
      <c r="I772" s="108">
        <f t="shared" si="440"/>
        <v>44795</v>
      </c>
      <c r="J772" s="109">
        <f t="shared" si="448"/>
        <v>23</v>
      </c>
      <c r="K772" s="109">
        <f t="shared" si="463"/>
        <v>23</v>
      </c>
      <c r="L772" s="8">
        <f t="shared" si="449"/>
        <v>1.00670057</v>
      </c>
      <c r="M772" s="110">
        <f t="shared" si="462"/>
        <v>1.0047000699999999</v>
      </c>
      <c r="N772" s="110">
        <f t="shared" si="457"/>
        <v>1.5219258124090402</v>
      </c>
      <c r="O772" s="103">
        <f t="shared" si="461"/>
        <v>1.5321235799999999</v>
      </c>
      <c r="P772" s="103">
        <f t="shared" si="441"/>
        <v>803.06215200999998</v>
      </c>
      <c r="Q772" s="11">
        <f t="shared" si="456"/>
        <v>0</v>
      </c>
      <c r="R772" s="30">
        <f t="shared" si="450"/>
        <v>0</v>
      </c>
      <c r="S772" s="103">
        <f t="shared" si="442"/>
        <v>0</v>
      </c>
      <c r="T772" s="113">
        <f t="shared" si="451"/>
        <v>8.5000000000000006E-2</v>
      </c>
      <c r="U772" s="111">
        <f t="shared" si="458"/>
        <v>23</v>
      </c>
      <c r="V772" s="111">
        <v>252</v>
      </c>
      <c r="W772" s="110">
        <f t="shared" si="443"/>
        <v>1.007473581</v>
      </c>
      <c r="X772" s="103">
        <f t="shared" si="444"/>
        <v>6.0017500400000001</v>
      </c>
      <c r="Y772" s="103">
        <f t="shared" si="445"/>
        <v>0</v>
      </c>
      <c r="Z772" s="114" t="str">
        <f t="shared" si="454"/>
        <v>A+J=</v>
      </c>
      <c r="AA772" s="108">
        <f t="shared" si="455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46"/>
        <v>44795</v>
      </c>
      <c r="B773" s="103">
        <f t="shared" si="438"/>
        <v>809.06390205000002</v>
      </c>
      <c r="C773" s="103">
        <f t="shared" si="452"/>
        <v>524.14972427999999</v>
      </c>
      <c r="D773" s="104">
        <f t="shared" si="447"/>
        <v>6412.88</v>
      </c>
      <c r="E773" s="105">
        <f t="shared" si="459"/>
        <v>6455.85</v>
      </c>
      <c r="F773" s="106">
        <f t="shared" si="460"/>
        <v>44732</v>
      </c>
      <c r="G773" s="107">
        <f t="shared" si="439"/>
        <v>6.7005775876050055E-3</v>
      </c>
      <c r="H773" s="108">
        <f t="shared" si="453"/>
        <v>44824</v>
      </c>
      <c r="I773" s="108">
        <f t="shared" si="440"/>
        <v>44795</v>
      </c>
      <c r="J773" s="109">
        <f t="shared" si="448"/>
        <v>23</v>
      </c>
      <c r="K773" s="109">
        <f t="shared" si="463"/>
        <v>23</v>
      </c>
      <c r="L773" s="8">
        <f t="shared" si="449"/>
        <v>1.00670057</v>
      </c>
      <c r="M773" s="110">
        <f t="shared" si="462"/>
        <v>1.0047000699999999</v>
      </c>
      <c r="N773" s="110">
        <f t="shared" si="457"/>
        <v>1.5219258124090402</v>
      </c>
      <c r="O773" s="103">
        <f t="shared" si="461"/>
        <v>1.5321235799999999</v>
      </c>
      <c r="P773" s="103">
        <f t="shared" si="441"/>
        <v>803.06215200999998</v>
      </c>
      <c r="Q773" s="11">
        <f t="shared" si="456"/>
        <v>25</v>
      </c>
      <c r="R773" s="30">
        <f t="shared" si="450"/>
        <v>2.0402022307976952E-2</v>
      </c>
      <c r="S773" s="103">
        <f t="shared" si="442"/>
        <v>16.384091940000001</v>
      </c>
      <c r="T773" s="113">
        <f t="shared" si="451"/>
        <v>8.5000000000000006E-2</v>
      </c>
      <c r="U773" s="111">
        <f t="shared" si="458"/>
        <v>23</v>
      </c>
      <c r="V773" s="111">
        <v>252</v>
      </c>
      <c r="W773" s="110">
        <f t="shared" si="443"/>
        <v>1.007473581</v>
      </c>
      <c r="X773" s="103">
        <f t="shared" si="444"/>
        <v>6.0017500400000001</v>
      </c>
      <c r="Y773" s="103">
        <f t="shared" si="445"/>
        <v>22.385841980000002</v>
      </c>
      <c r="Z773" s="114" t="str">
        <f t="shared" si="454"/>
        <v>A+J=</v>
      </c>
      <c r="AA773" s="108">
        <f t="shared" si="455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46"/>
        <v>44796</v>
      </c>
      <c r="B774" s="103">
        <f t="shared" si="438"/>
        <v>786.93277227999999</v>
      </c>
      <c r="C774" s="103">
        <f t="shared" si="452"/>
        <v>513.45600992000004</v>
      </c>
      <c r="D774" s="104">
        <f t="shared" si="447"/>
        <v>6455.85</v>
      </c>
      <c r="E774" s="105">
        <f t="shared" si="459"/>
        <v>6411.95</v>
      </c>
      <c r="F774" s="106">
        <f t="shared" si="460"/>
        <v>44764</v>
      </c>
      <c r="G774" s="107">
        <f t="shared" si="439"/>
        <v>-6.8000340776196433E-3</v>
      </c>
      <c r="H774" s="108">
        <f t="shared" si="453"/>
        <v>44824</v>
      </c>
      <c r="I774" s="108">
        <f t="shared" si="440"/>
        <v>44824</v>
      </c>
      <c r="J774" s="109">
        <f t="shared" si="448"/>
        <v>20</v>
      </c>
      <c r="K774" s="109">
        <f t="shared" si="463"/>
        <v>1</v>
      </c>
      <c r="L774" s="8">
        <f t="shared" si="449"/>
        <v>1</v>
      </c>
      <c r="M774" s="110">
        <f t="shared" si="462"/>
        <v>1.00670057</v>
      </c>
      <c r="N774" s="110">
        <f t="shared" si="457"/>
        <v>1.5321235828498938</v>
      </c>
      <c r="O774" s="103">
        <f t="shared" si="461"/>
        <v>1.5321235799999999</v>
      </c>
      <c r="P774" s="103">
        <f t="shared" si="441"/>
        <v>786.67806009000003</v>
      </c>
      <c r="Q774" s="11">
        <f t="shared" si="456"/>
        <v>0</v>
      </c>
      <c r="R774" s="30">
        <f t="shared" si="450"/>
        <v>0</v>
      </c>
      <c r="S774" s="103">
        <f t="shared" si="442"/>
        <v>0</v>
      </c>
      <c r="T774" s="113">
        <f t="shared" si="451"/>
        <v>8.5000000000000006E-2</v>
      </c>
      <c r="U774" s="111">
        <f t="shared" si="458"/>
        <v>1</v>
      </c>
      <c r="V774" s="111">
        <v>252</v>
      </c>
      <c r="W774" s="110">
        <f t="shared" si="443"/>
        <v>1.0003237819999999</v>
      </c>
      <c r="X774" s="103">
        <f t="shared" si="444"/>
        <v>0.25471219</v>
      </c>
      <c r="Y774" s="103">
        <f t="shared" si="445"/>
        <v>0</v>
      </c>
      <c r="Z774" s="114" t="str">
        <f t="shared" si="454"/>
        <v>A+J=</v>
      </c>
      <c r="AA774" s="108">
        <f t="shared" si="455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46"/>
        <v>44797</v>
      </c>
      <c r="B775" s="103">
        <f t="shared" si="438"/>
        <v>787.18756786000006</v>
      </c>
      <c r="C775" s="103">
        <f t="shared" si="452"/>
        <v>513.45600992000004</v>
      </c>
      <c r="D775" s="104">
        <f t="shared" si="447"/>
        <v>6455.85</v>
      </c>
      <c r="E775" s="105">
        <f t="shared" si="459"/>
        <v>6411.95</v>
      </c>
      <c r="F775" s="106">
        <f t="shared" si="460"/>
        <v>44764</v>
      </c>
      <c r="G775" s="107">
        <f t="shared" si="439"/>
        <v>-6.8000340776196433E-3</v>
      </c>
      <c r="H775" s="108">
        <f t="shared" si="453"/>
        <v>44824</v>
      </c>
      <c r="I775" s="108">
        <f t="shared" si="440"/>
        <v>44824</v>
      </c>
      <c r="J775" s="109">
        <f t="shared" si="448"/>
        <v>20</v>
      </c>
      <c r="K775" s="109">
        <f t="shared" si="463"/>
        <v>2</v>
      </c>
      <c r="L775" s="8">
        <f t="shared" si="449"/>
        <v>1</v>
      </c>
      <c r="M775" s="110">
        <f t="shared" si="462"/>
        <v>1.00670057</v>
      </c>
      <c r="N775" s="110">
        <f t="shared" si="457"/>
        <v>1.5321235828498938</v>
      </c>
      <c r="O775" s="103">
        <f t="shared" si="461"/>
        <v>1.5321235799999999</v>
      </c>
      <c r="P775" s="103">
        <f t="shared" si="441"/>
        <v>786.67806009000003</v>
      </c>
      <c r="Q775" s="11">
        <f t="shared" si="456"/>
        <v>0</v>
      </c>
      <c r="R775" s="30">
        <f t="shared" si="450"/>
        <v>0</v>
      </c>
      <c r="S775" s="103">
        <f t="shared" si="442"/>
        <v>0</v>
      </c>
      <c r="T775" s="113">
        <f t="shared" si="451"/>
        <v>8.5000000000000006E-2</v>
      </c>
      <c r="U775" s="111">
        <f t="shared" si="458"/>
        <v>2</v>
      </c>
      <c r="V775" s="111">
        <v>252</v>
      </c>
      <c r="W775" s="110">
        <f t="shared" si="443"/>
        <v>1.00064767</v>
      </c>
      <c r="X775" s="103">
        <f t="shared" si="444"/>
        <v>0.50950777000000003</v>
      </c>
      <c r="Y775" s="103">
        <f t="shared" si="445"/>
        <v>0</v>
      </c>
      <c r="Z775" s="114" t="str">
        <f t="shared" si="454"/>
        <v>A+J=</v>
      </c>
      <c r="AA775" s="108">
        <f t="shared" si="455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46"/>
        <v>44798</v>
      </c>
      <c r="B776" s="103">
        <f t="shared" si="438"/>
        <v>787.44244526</v>
      </c>
      <c r="C776" s="103">
        <f t="shared" si="452"/>
        <v>513.45600992000004</v>
      </c>
      <c r="D776" s="104">
        <f t="shared" si="447"/>
        <v>6455.85</v>
      </c>
      <c r="E776" s="105">
        <f t="shared" si="459"/>
        <v>6411.95</v>
      </c>
      <c r="F776" s="106">
        <f t="shared" si="460"/>
        <v>44764</v>
      </c>
      <c r="G776" s="107">
        <f t="shared" si="439"/>
        <v>-6.8000340776196433E-3</v>
      </c>
      <c r="H776" s="108">
        <f t="shared" si="453"/>
        <v>44824</v>
      </c>
      <c r="I776" s="108">
        <f t="shared" si="440"/>
        <v>44824</v>
      </c>
      <c r="J776" s="109">
        <f t="shared" si="448"/>
        <v>20</v>
      </c>
      <c r="K776" s="109">
        <f t="shared" si="463"/>
        <v>3</v>
      </c>
      <c r="L776" s="8">
        <f t="shared" si="449"/>
        <v>1</v>
      </c>
      <c r="M776" s="110">
        <f t="shared" si="462"/>
        <v>1.00670057</v>
      </c>
      <c r="N776" s="110">
        <f t="shared" si="457"/>
        <v>1.5321235828498938</v>
      </c>
      <c r="O776" s="103">
        <f t="shared" si="461"/>
        <v>1.5321235799999999</v>
      </c>
      <c r="P776" s="103">
        <f t="shared" si="441"/>
        <v>786.67806009000003</v>
      </c>
      <c r="Q776" s="11">
        <f t="shared" si="456"/>
        <v>0</v>
      </c>
      <c r="R776" s="30">
        <f t="shared" si="450"/>
        <v>0</v>
      </c>
      <c r="S776" s="103">
        <f t="shared" si="442"/>
        <v>0</v>
      </c>
      <c r="T776" s="113">
        <f t="shared" si="451"/>
        <v>8.5000000000000006E-2</v>
      </c>
      <c r="U776" s="111">
        <f t="shared" si="458"/>
        <v>3</v>
      </c>
      <c r="V776" s="111">
        <v>252</v>
      </c>
      <c r="W776" s="110">
        <f t="shared" si="443"/>
        <v>1.000971662</v>
      </c>
      <c r="X776" s="103">
        <f t="shared" si="444"/>
        <v>0.76438516999999995</v>
      </c>
      <c r="Y776" s="103">
        <f t="shared" si="445"/>
        <v>0</v>
      </c>
      <c r="Z776" s="114" t="str">
        <f t="shared" si="454"/>
        <v>A+J=</v>
      </c>
      <c r="AA776" s="108">
        <f t="shared" si="455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46"/>
        <v>44799</v>
      </c>
      <c r="B777" s="103">
        <f t="shared" si="438"/>
        <v>787.69740525999998</v>
      </c>
      <c r="C777" s="103">
        <f t="shared" si="452"/>
        <v>513.45600992000004</v>
      </c>
      <c r="D777" s="104">
        <f t="shared" si="447"/>
        <v>6455.85</v>
      </c>
      <c r="E777" s="105">
        <f t="shared" si="459"/>
        <v>6411.95</v>
      </c>
      <c r="F777" s="106">
        <f t="shared" si="460"/>
        <v>44764</v>
      </c>
      <c r="G777" s="107">
        <f t="shared" si="439"/>
        <v>-6.8000340776196433E-3</v>
      </c>
      <c r="H777" s="108">
        <f t="shared" si="453"/>
        <v>44824</v>
      </c>
      <c r="I777" s="108">
        <f t="shared" si="440"/>
        <v>44824</v>
      </c>
      <c r="J777" s="109">
        <f t="shared" si="448"/>
        <v>20</v>
      </c>
      <c r="K777" s="109">
        <f t="shared" si="463"/>
        <v>4</v>
      </c>
      <c r="L777" s="8">
        <f t="shared" si="449"/>
        <v>1</v>
      </c>
      <c r="M777" s="110">
        <f t="shared" si="462"/>
        <v>1.00670057</v>
      </c>
      <c r="N777" s="110">
        <f t="shared" si="457"/>
        <v>1.5321235828498938</v>
      </c>
      <c r="O777" s="103">
        <f t="shared" si="461"/>
        <v>1.5321235799999999</v>
      </c>
      <c r="P777" s="103">
        <f t="shared" si="441"/>
        <v>786.67806009000003</v>
      </c>
      <c r="Q777" s="11">
        <f t="shared" si="456"/>
        <v>0</v>
      </c>
      <c r="R777" s="30">
        <f t="shared" si="450"/>
        <v>0</v>
      </c>
      <c r="S777" s="103">
        <f t="shared" si="442"/>
        <v>0</v>
      </c>
      <c r="T777" s="113">
        <f t="shared" si="451"/>
        <v>8.5000000000000006E-2</v>
      </c>
      <c r="U777" s="111">
        <f t="shared" si="458"/>
        <v>4</v>
      </c>
      <c r="V777" s="111">
        <v>252</v>
      </c>
      <c r="W777" s="110">
        <f t="shared" si="443"/>
        <v>1.001295759</v>
      </c>
      <c r="X777" s="103">
        <f t="shared" si="444"/>
        <v>1.01934517</v>
      </c>
      <c r="Y777" s="103">
        <f t="shared" si="445"/>
        <v>0</v>
      </c>
      <c r="Z777" s="114" t="str">
        <f t="shared" si="454"/>
        <v>A+J=</v>
      </c>
      <c r="AA777" s="108">
        <f t="shared" si="455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46"/>
        <v>44800</v>
      </c>
      <c r="B778" s="103">
        <f t="shared" ref="B778:B841" si="464">(P778+X778)</f>
        <v>787.95244786000001</v>
      </c>
      <c r="C778" s="103">
        <f t="shared" si="452"/>
        <v>513.45600992000004</v>
      </c>
      <c r="D778" s="104">
        <f t="shared" si="447"/>
        <v>6455.85</v>
      </c>
      <c r="E778" s="105">
        <f t="shared" si="459"/>
        <v>6411.95</v>
      </c>
      <c r="F778" s="106">
        <f t="shared" si="460"/>
        <v>44764</v>
      </c>
      <c r="G778" s="107">
        <f t="shared" ref="G778:G841" si="465">(E778/D778)-1</f>
        <v>-6.8000340776196433E-3</v>
      </c>
      <c r="H778" s="108">
        <f t="shared" si="453"/>
        <v>44824</v>
      </c>
      <c r="I778" s="108">
        <f t="shared" ref="I778:I841" si="466">IF(A778&gt;I777,H778,I777)</f>
        <v>44824</v>
      </c>
      <c r="J778" s="109">
        <f t="shared" si="448"/>
        <v>20</v>
      </c>
      <c r="K778" s="109">
        <f t="shared" si="463"/>
        <v>5</v>
      </c>
      <c r="L778" s="8">
        <f t="shared" si="449"/>
        <v>1</v>
      </c>
      <c r="M778" s="110">
        <f t="shared" si="462"/>
        <v>1.00670057</v>
      </c>
      <c r="N778" s="110">
        <f t="shared" si="457"/>
        <v>1.5321235828498938</v>
      </c>
      <c r="O778" s="103">
        <f t="shared" si="461"/>
        <v>1.5321235799999999</v>
      </c>
      <c r="P778" s="103">
        <f t="shared" ref="P778:P841" si="467">TRUNC(C778*O778,8)</f>
        <v>786.67806009000003</v>
      </c>
      <c r="Q778" s="11">
        <f t="shared" si="456"/>
        <v>0</v>
      </c>
      <c r="R778" s="30">
        <f t="shared" si="450"/>
        <v>0</v>
      </c>
      <c r="S778" s="103">
        <f t="shared" ref="S778:S841" si="468">IF(R778&gt;0,TRUNC(R778*P778,8),0)</f>
        <v>0</v>
      </c>
      <c r="T778" s="113">
        <f t="shared" si="451"/>
        <v>8.5000000000000006E-2</v>
      </c>
      <c r="U778" s="111">
        <f t="shared" si="458"/>
        <v>5</v>
      </c>
      <c r="V778" s="111">
        <v>252</v>
      </c>
      <c r="W778" s="110">
        <f t="shared" ref="W778:W841" si="469">ROUND((1+T778)^TRUNC((U778/V778),9),9)</f>
        <v>1.0016199610000001</v>
      </c>
      <c r="X778" s="103">
        <f t="shared" ref="X778:X841" si="470">TRUNC((P778*(W778-1)),8)</f>
        <v>1.2743877699999999</v>
      </c>
      <c r="Y778" s="103">
        <f t="shared" ref="Y778:Y841" si="471">IF(Q778&gt;0,S778+X778,0)</f>
        <v>0</v>
      </c>
      <c r="Z778" s="114" t="str">
        <f t="shared" si="454"/>
        <v>A+J=</v>
      </c>
      <c r="AA778" s="108">
        <f t="shared" si="455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2">(A778+1)</f>
        <v>44801</v>
      </c>
      <c r="B779" s="103">
        <f t="shared" si="464"/>
        <v>787.95244786000001</v>
      </c>
      <c r="C779" s="103">
        <f t="shared" si="452"/>
        <v>513.45600992000004</v>
      </c>
      <c r="D779" s="104">
        <f t="shared" ref="D779:D842" si="473">IF(E779=E778,D778,E778)</f>
        <v>6455.85</v>
      </c>
      <c r="E779" s="105">
        <f t="shared" si="459"/>
        <v>6411.95</v>
      </c>
      <c r="F779" s="106">
        <f t="shared" si="460"/>
        <v>44764</v>
      </c>
      <c r="G779" s="107">
        <f t="shared" si="465"/>
        <v>-6.8000340776196433E-3</v>
      </c>
      <c r="H779" s="108">
        <f t="shared" si="453"/>
        <v>44824</v>
      </c>
      <c r="I779" s="108">
        <f t="shared" si="466"/>
        <v>44824</v>
      </c>
      <c r="J779" s="109">
        <f t="shared" ref="J779:J842" si="474">IF(I779=I778,J778,NETWORKDAYS(I778,I779,$AD$171:$AD$502)-1)</f>
        <v>20</v>
      </c>
      <c r="K779" s="109">
        <f t="shared" si="463"/>
        <v>5</v>
      </c>
      <c r="L779" s="8">
        <f t="shared" ref="L779:L842" si="475">IF(E779&lt;D779,1,TRUNC((E779/D779)^TRUNC((K779/J779),9),8))</f>
        <v>1</v>
      </c>
      <c r="M779" s="110">
        <f t="shared" si="462"/>
        <v>1.00670057</v>
      </c>
      <c r="N779" s="110">
        <f t="shared" si="457"/>
        <v>1.5321235828498938</v>
      </c>
      <c r="O779" s="103">
        <f t="shared" si="461"/>
        <v>1.5321235799999999</v>
      </c>
      <c r="P779" s="103">
        <f t="shared" si="467"/>
        <v>786.67806009000003</v>
      </c>
      <c r="Q779" s="11">
        <f t="shared" si="456"/>
        <v>0</v>
      </c>
      <c r="R779" s="30">
        <f t="shared" ref="R779:R842" si="476">IF(Q779&gt;0,VLOOKUP($A779,$AD$10:$AI$165,6),0)</f>
        <v>0</v>
      </c>
      <c r="S779" s="103">
        <f t="shared" si="468"/>
        <v>0</v>
      </c>
      <c r="T779" s="113">
        <f t="shared" ref="T779:T842" si="477">(T778)</f>
        <v>8.5000000000000006E-2</v>
      </c>
      <c r="U779" s="111">
        <f t="shared" si="458"/>
        <v>5</v>
      </c>
      <c r="V779" s="111">
        <v>252</v>
      </c>
      <c r="W779" s="110">
        <f t="shared" si="469"/>
        <v>1.0016199610000001</v>
      </c>
      <c r="X779" s="103">
        <f t="shared" si="470"/>
        <v>1.2743877699999999</v>
      </c>
      <c r="Y779" s="103">
        <f t="shared" si="471"/>
        <v>0</v>
      </c>
      <c r="Z779" s="114" t="str">
        <f t="shared" si="454"/>
        <v>A+J=</v>
      </c>
      <c r="AA779" s="108">
        <f t="shared" si="455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2"/>
        <v>44802</v>
      </c>
      <c r="B780" s="103">
        <f t="shared" si="464"/>
        <v>787.95244786000001</v>
      </c>
      <c r="C780" s="103">
        <f t="shared" ref="C780:C843" si="478">TRUNC(IF(Q779&gt;0,VLOOKUP(A779,$AD$12:$AE$165,2),C779),8)</f>
        <v>513.45600992000004</v>
      </c>
      <c r="D780" s="104">
        <f t="shared" si="473"/>
        <v>6455.85</v>
      </c>
      <c r="E780" s="105">
        <f t="shared" si="459"/>
        <v>6411.95</v>
      </c>
      <c r="F780" s="106">
        <f t="shared" si="460"/>
        <v>44764</v>
      </c>
      <c r="G780" s="107">
        <f t="shared" si="465"/>
        <v>-6.8000340776196433E-3</v>
      </c>
      <c r="H780" s="108">
        <f t="shared" ref="H780:H843" si="479">IF(DAY(A780)=H$9,VLOOKUP(A780,AH$118:AN$450,4),H779)</f>
        <v>44824</v>
      </c>
      <c r="I780" s="108">
        <f t="shared" si="466"/>
        <v>44824</v>
      </c>
      <c r="J780" s="109">
        <f t="shared" si="474"/>
        <v>20</v>
      </c>
      <c r="K780" s="109">
        <f t="shared" si="463"/>
        <v>5</v>
      </c>
      <c r="L780" s="8">
        <f t="shared" si="475"/>
        <v>1</v>
      </c>
      <c r="M780" s="110">
        <f t="shared" si="462"/>
        <v>1.00670057</v>
      </c>
      <c r="N780" s="110">
        <f t="shared" si="457"/>
        <v>1.5321235828498938</v>
      </c>
      <c r="O780" s="103">
        <f t="shared" si="461"/>
        <v>1.5321235799999999</v>
      </c>
      <c r="P780" s="103">
        <f t="shared" si="467"/>
        <v>786.67806009000003</v>
      </c>
      <c r="Q780" s="11">
        <f t="shared" si="456"/>
        <v>0</v>
      </c>
      <c r="R780" s="30">
        <f t="shared" si="476"/>
        <v>0</v>
      </c>
      <c r="S780" s="103">
        <f t="shared" si="468"/>
        <v>0</v>
      </c>
      <c r="T780" s="113">
        <f t="shared" si="477"/>
        <v>8.5000000000000006E-2</v>
      </c>
      <c r="U780" s="111">
        <f t="shared" si="458"/>
        <v>5</v>
      </c>
      <c r="V780" s="111">
        <v>252</v>
      </c>
      <c r="W780" s="110">
        <f t="shared" si="469"/>
        <v>1.0016199610000001</v>
      </c>
      <c r="X780" s="103">
        <f t="shared" si="470"/>
        <v>1.2743877699999999</v>
      </c>
      <c r="Y780" s="103">
        <f t="shared" si="471"/>
        <v>0</v>
      </c>
      <c r="Z780" s="114" t="str">
        <f t="shared" ref="Z780:Z843" si="480">IF($Q779&gt;0,VLOOKUP($A779,$AD$10:$AM$165,9),Z779)</f>
        <v>A+J=</v>
      </c>
      <c r="AA780" s="108">
        <f t="shared" ref="AA780:AA843" si="481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2"/>
        <v>44803</v>
      </c>
      <c r="B781" s="103">
        <f t="shared" si="464"/>
        <v>788.20757306000007</v>
      </c>
      <c r="C781" s="103">
        <f t="shared" si="478"/>
        <v>513.45600992000004</v>
      </c>
      <c r="D781" s="104">
        <f t="shared" si="473"/>
        <v>6455.85</v>
      </c>
      <c r="E781" s="105">
        <f t="shared" si="459"/>
        <v>6411.95</v>
      </c>
      <c r="F781" s="106">
        <f t="shared" si="460"/>
        <v>44764</v>
      </c>
      <c r="G781" s="107">
        <f t="shared" si="465"/>
        <v>-6.8000340776196433E-3</v>
      </c>
      <c r="H781" s="108">
        <f t="shared" si="479"/>
        <v>44824</v>
      </c>
      <c r="I781" s="108">
        <f t="shared" si="466"/>
        <v>44824</v>
      </c>
      <c r="J781" s="109">
        <f t="shared" si="474"/>
        <v>20</v>
      </c>
      <c r="K781" s="109">
        <f t="shared" si="463"/>
        <v>6</v>
      </c>
      <c r="L781" s="8">
        <f t="shared" si="475"/>
        <v>1</v>
      </c>
      <c r="M781" s="110">
        <f t="shared" si="462"/>
        <v>1.00670057</v>
      </c>
      <c r="N781" s="110">
        <f t="shared" si="457"/>
        <v>1.5321235828498938</v>
      </c>
      <c r="O781" s="103">
        <f t="shared" si="461"/>
        <v>1.5321235799999999</v>
      </c>
      <c r="P781" s="103">
        <f t="shared" si="467"/>
        <v>786.67806009000003</v>
      </c>
      <c r="Q781" s="11">
        <f t="shared" ref="Q781:Q844" si="482">IF(VLOOKUP(A781,AD$10:AK$165,8)=VLOOKUP(A780,AD$10:AK$165,8),0,VLOOKUP(A781,AD$10:AK$165,8))</f>
        <v>0</v>
      </c>
      <c r="R781" s="30">
        <f t="shared" si="476"/>
        <v>0</v>
      </c>
      <c r="S781" s="103">
        <f t="shared" si="468"/>
        <v>0</v>
      </c>
      <c r="T781" s="113">
        <f t="shared" si="477"/>
        <v>8.5000000000000006E-2</v>
      </c>
      <c r="U781" s="111">
        <f t="shared" si="458"/>
        <v>6</v>
      </c>
      <c r="V781" s="111">
        <v>252</v>
      </c>
      <c r="W781" s="110">
        <f t="shared" si="469"/>
        <v>1.0019442679999999</v>
      </c>
      <c r="X781" s="103">
        <f t="shared" si="470"/>
        <v>1.5295129700000001</v>
      </c>
      <c r="Y781" s="103">
        <f t="shared" si="471"/>
        <v>0</v>
      </c>
      <c r="Z781" s="114" t="str">
        <f t="shared" si="480"/>
        <v>A+J=</v>
      </c>
      <c r="AA781" s="108">
        <f t="shared" si="481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2"/>
        <v>44804</v>
      </c>
      <c r="B782" s="103">
        <f t="shared" si="464"/>
        <v>788.46278087000007</v>
      </c>
      <c r="C782" s="103">
        <f t="shared" si="478"/>
        <v>513.45600992000004</v>
      </c>
      <c r="D782" s="104">
        <f t="shared" si="473"/>
        <v>6455.85</v>
      </c>
      <c r="E782" s="105">
        <f t="shared" si="459"/>
        <v>6411.95</v>
      </c>
      <c r="F782" s="106">
        <f t="shared" si="460"/>
        <v>44764</v>
      </c>
      <c r="G782" s="107">
        <f t="shared" si="465"/>
        <v>-6.8000340776196433E-3</v>
      </c>
      <c r="H782" s="108">
        <f t="shared" si="479"/>
        <v>44824</v>
      </c>
      <c r="I782" s="108">
        <f t="shared" si="466"/>
        <v>44824</v>
      </c>
      <c r="J782" s="109">
        <f t="shared" si="474"/>
        <v>20</v>
      </c>
      <c r="K782" s="109">
        <f t="shared" si="463"/>
        <v>7</v>
      </c>
      <c r="L782" s="8">
        <f t="shared" si="475"/>
        <v>1</v>
      </c>
      <c r="M782" s="110">
        <f t="shared" si="462"/>
        <v>1.00670057</v>
      </c>
      <c r="N782" s="110">
        <f t="shared" si="457"/>
        <v>1.5321235828498938</v>
      </c>
      <c r="O782" s="103">
        <f t="shared" si="461"/>
        <v>1.5321235799999999</v>
      </c>
      <c r="P782" s="103">
        <f t="shared" si="467"/>
        <v>786.67806009000003</v>
      </c>
      <c r="Q782" s="11">
        <f t="shared" si="482"/>
        <v>0</v>
      </c>
      <c r="R782" s="30">
        <f t="shared" si="476"/>
        <v>0</v>
      </c>
      <c r="S782" s="103">
        <f t="shared" si="468"/>
        <v>0</v>
      </c>
      <c r="T782" s="113">
        <f t="shared" si="477"/>
        <v>8.5000000000000006E-2</v>
      </c>
      <c r="U782" s="111">
        <f t="shared" si="458"/>
        <v>7</v>
      </c>
      <c r="V782" s="111">
        <v>252</v>
      </c>
      <c r="W782" s="110">
        <f t="shared" si="469"/>
        <v>1.00226868</v>
      </c>
      <c r="X782" s="103">
        <f t="shared" si="470"/>
        <v>1.78472078</v>
      </c>
      <c r="Y782" s="103">
        <f t="shared" si="471"/>
        <v>0</v>
      </c>
      <c r="Z782" s="114" t="str">
        <f t="shared" si="480"/>
        <v>A+J=</v>
      </c>
      <c r="AA782" s="108">
        <f t="shared" si="481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2"/>
        <v>44805</v>
      </c>
      <c r="B783" s="103">
        <f t="shared" si="464"/>
        <v>788.71807127</v>
      </c>
      <c r="C783" s="103">
        <f t="shared" si="478"/>
        <v>513.45600992000004</v>
      </c>
      <c r="D783" s="104">
        <f t="shared" si="473"/>
        <v>6455.85</v>
      </c>
      <c r="E783" s="105">
        <f t="shared" si="459"/>
        <v>6411.95</v>
      </c>
      <c r="F783" s="106">
        <f t="shared" si="460"/>
        <v>44764</v>
      </c>
      <c r="G783" s="107">
        <f t="shared" si="465"/>
        <v>-6.8000340776196433E-3</v>
      </c>
      <c r="H783" s="108">
        <f t="shared" si="479"/>
        <v>44824</v>
      </c>
      <c r="I783" s="108">
        <f t="shared" si="466"/>
        <v>44824</v>
      </c>
      <c r="J783" s="109">
        <f t="shared" si="474"/>
        <v>20</v>
      </c>
      <c r="K783" s="109">
        <f t="shared" si="463"/>
        <v>8</v>
      </c>
      <c r="L783" s="8">
        <f t="shared" si="475"/>
        <v>1</v>
      </c>
      <c r="M783" s="110">
        <f t="shared" si="462"/>
        <v>1.00670057</v>
      </c>
      <c r="N783" s="110">
        <f t="shared" si="457"/>
        <v>1.5321235828498938</v>
      </c>
      <c r="O783" s="103">
        <f t="shared" si="461"/>
        <v>1.5321235799999999</v>
      </c>
      <c r="P783" s="103">
        <f t="shared" si="467"/>
        <v>786.67806009000003</v>
      </c>
      <c r="Q783" s="11">
        <f t="shared" si="482"/>
        <v>0</v>
      </c>
      <c r="R783" s="30">
        <f t="shared" si="476"/>
        <v>0</v>
      </c>
      <c r="S783" s="103">
        <f t="shared" si="468"/>
        <v>0</v>
      </c>
      <c r="T783" s="113">
        <f t="shared" si="477"/>
        <v>8.5000000000000006E-2</v>
      </c>
      <c r="U783" s="111">
        <f t="shared" si="458"/>
        <v>8</v>
      </c>
      <c r="V783" s="111">
        <v>252</v>
      </c>
      <c r="W783" s="110">
        <f t="shared" si="469"/>
        <v>1.0025931969999999</v>
      </c>
      <c r="X783" s="103">
        <f t="shared" si="470"/>
        <v>2.04001118</v>
      </c>
      <c r="Y783" s="103">
        <f t="shared" si="471"/>
        <v>0</v>
      </c>
      <c r="Z783" s="114" t="str">
        <f t="shared" si="480"/>
        <v>A+J=</v>
      </c>
      <c r="AA783" s="108">
        <f t="shared" si="481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2"/>
        <v>44806</v>
      </c>
      <c r="B784" s="103">
        <f t="shared" si="464"/>
        <v>788.97344428000008</v>
      </c>
      <c r="C784" s="103">
        <f t="shared" si="478"/>
        <v>513.45600992000004</v>
      </c>
      <c r="D784" s="104">
        <f t="shared" si="473"/>
        <v>6455.85</v>
      </c>
      <c r="E784" s="105">
        <f t="shared" si="459"/>
        <v>6411.95</v>
      </c>
      <c r="F784" s="106">
        <f t="shared" si="460"/>
        <v>44764</v>
      </c>
      <c r="G784" s="107">
        <f t="shared" si="465"/>
        <v>-6.8000340776196433E-3</v>
      </c>
      <c r="H784" s="108">
        <f t="shared" si="479"/>
        <v>44824</v>
      </c>
      <c r="I784" s="108">
        <f t="shared" si="466"/>
        <v>44824</v>
      </c>
      <c r="J784" s="109">
        <f t="shared" si="474"/>
        <v>20</v>
      </c>
      <c r="K784" s="109">
        <f t="shared" si="463"/>
        <v>9</v>
      </c>
      <c r="L784" s="8">
        <f t="shared" si="475"/>
        <v>1</v>
      </c>
      <c r="M784" s="110">
        <f t="shared" si="462"/>
        <v>1.00670057</v>
      </c>
      <c r="N784" s="110">
        <f t="shared" si="457"/>
        <v>1.5321235828498938</v>
      </c>
      <c r="O784" s="103">
        <f t="shared" si="461"/>
        <v>1.5321235799999999</v>
      </c>
      <c r="P784" s="103">
        <f t="shared" si="467"/>
        <v>786.67806009000003</v>
      </c>
      <c r="Q784" s="11">
        <f t="shared" si="482"/>
        <v>0</v>
      </c>
      <c r="R784" s="30">
        <f t="shared" si="476"/>
        <v>0</v>
      </c>
      <c r="S784" s="103">
        <f t="shared" si="468"/>
        <v>0</v>
      </c>
      <c r="T784" s="113">
        <f t="shared" si="477"/>
        <v>8.5000000000000006E-2</v>
      </c>
      <c r="U784" s="111">
        <f t="shared" si="458"/>
        <v>9</v>
      </c>
      <c r="V784" s="111">
        <v>252</v>
      </c>
      <c r="W784" s="110">
        <f t="shared" si="469"/>
        <v>1.0029178190000001</v>
      </c>
      <c r="X784" s="103">
        <f t="shared" si="470"/>
        <v>2.29538419</v>
      </c>
      <c r="Y784" s="103">
        <f t="shared" si="471"/>
        <v>0</v>
      </c>
      <c r="Z784" s="114" t="str">
        <f t="shared" si="480"/>
        <v>A+J=</v>
      </c>
      <c r="AA784" s="108">
        <f t="shared" si="481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2"/>
        <v>44807</v>
      </c>
      <c r="B785" s="103">
        <f t="shared" si="464"/>
        <v>789.22890067000003</v>
      </c>
      <c r="C785" s="103">
        <f t="shared" si="478"/>
        <v>513.45600992000004</v>
      </c>
      <c r="D785" s="104">
        <f t="shared" si="473"/>
        <v>6455.85</v>
      </c>
      <c r="E785" s="105">
        <f t="shared" si="459"/>
        <v>6411.95</v>
      </c>
      <c r="F785" s="106">
        <f t="shared" si="460"/>
        <v>44764</v>
      </c>
      <c r="G785" s="107">
        <f t="shared" si="465"/>
        <v>-6.8000340776196433E-3</v>
      </c>
      <c r="H785" s="108">
        <f t="shared" si="479"/>
        <v>44824</v>
      </c>
      <c r="I785" s="108">
        <f t="shared" si="466"/>
        <v>44824</v>
      </c>
      <c r="J785" s="109">
        <f t="shared" si="474"/>
        <v>20</v>
      </c>
      <c r="K785" s="109">
        <f t="shared" si="463"/>
        <v>10</v>
      </c>
      <c r="L785" s="8">
        <f t="shared" si="475"/>
        <v>1</v>
      </c>
      <c r="M785" s="110">
        <f t="shared" si="462"/>
        <v>1.00670057</v>
      </c>
      <c r="N785" s="110">
        <f t="shared" si="457"/>
        <v>1.5321235828498938</v>
      </c>
      <c r="O785" s="103">
        <f t="shared" si="461"/>
        <v>1.5321235799999999</v>
      </c>
      <c r="P785" s="103">
        <f t="shared" si="467"/>
        <v>786.67806009000003</v>
      </c>
      <c r="Q785" s="11">
        <f t="shared" si="482"/>
        <v>0</v>
      </c>
      <c r="R785" s="30">
        <f t="shared" si="476"/>
        <v>0</v>
      </c>
      <c r="S785" s="103">
        <f t="shared" si="468"/>
        <v>0</v>
      </c>
      <c r="T785" s="113">
        <f t="shared" si="477"/>
        <v>8.5000000000000006E-2</v>
      </c>
      <c r="U785" s="111">
        <f t="shared" si="458"/>
        <v>10</v>
      </c>
      <c r="V785" s="111">
        <v>252</v>
      </c>
      <c r="W785" s="110">
        <f t="shared" si="469"/>
        <v>1.0032425469999999</v>
      </c>
      <c r="X785" s="103">
        <f t="shared" si="470"/>
        <v>2.55084058</v>
      </c>
      <c r="Y785" s="103">
        <f t="shared" si="471"/>
        <v>0</v>
      </c>
      <c r="Z785" s="114" t="str">
        <f t="shared" si="480"/>
        <v>A+J=</v>
      </c>
      <c r="AA785" s="108">
        <f t="shared" si="481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2"/>
        <v>44808</v>
      </c>
      <c r="B786" s="103">
        <f t="shared" si="464"/>
        <v>789.22890067000003</v>
      </c>
      <c r="C786" s="103">
        <f t="shared" si="478"/>
        <v>513.45600992000004</v>
      </c>
      <c r="D786" s="104">
        <f t="shared" si="473"/>
        <v>6455.85</v>
      </c>
      <c r="E786" s="105">
        <f t="shared" si="459"/>
        <v>6411.95</v>
      </c>
      <c r="F786" s="106">
        <f t="shared" si="460"/>
        <v>44764</v>
      </c>
      <c r="G786" s="107">
        <f t="shared" si="465"/>
        <v>-6.8000340776196433E-3</v>
      </c>
      <c r="H786" s="108">
        <f t="shared" si="479"/>
        <v>44824</v>
      </c>
      <c r="I786" s="108">
        <f t="shared" si="466"/>
        <v>44824</v>
      </c>
      <c r="J786" s="109">
        <f t="shared" si="474"/>
        <v>20</v>
      </c>
      <c r="K786" s="109">
        <f t="shared" si="463"/>
        <v>10</v>
      </c>
      <c r="L786" s="8">
        <f t="shared" si="475"/>
        <v>1</v>
      </c>
      <c r="M786" s="110">
        <f t="shared" si="462"/>
        <v>1.00670057</v>
      </c>
      <c r="N786" s="110">
        <f t="shared" si="457"/>
        <v>1.5321235828498938</v>
      </c>
      <c r="O786" s="103">
        <f t="shared" si="461"/>
        <v>1.5321235799999999</v>
      </c>
      <c r="P786" s="103">
        <f t="shared" si="467"/>
        <v>786.67806009000003</v>
      </c>
      <c r="Q786" s="11">
        <f t="shared" si="482"/>
        <v>0</v>
      </c>
      <c r="R786" s="30">
        <f t="shared" si="476"/>
        <v>0</v>
      </c>
      <c r="S786" s="103">
        <f t="shared" si="468"/>
        <v>0</v>
      </c>
      <c r="T786" s="113">
        <f t="shared" si="477"/>
        <v>8.5000000000000006E-2</v>
      </c>
      <c r="U786" s="111">
        <f t="shared" si="458"/>
        <v>10</v>
      </c>
      <c r="V786" s="111">
        <v>252</v>
      </c>
      <c r="W786" s="110">
        <f t="shared" si="469"/>
        <v>1.0032425469999999</v>
      </c>
      <c r="X786" s="103">
        <f t="shared" si="470"/>
        <v>2.55084058</v>
      </c>
      <c r="Y786" s="103">
        <f t="shared" si="471"/>
        <v>0</v>
      </c>
      <c r="Z786" s="114" t="str">
        <f t="shared" si="480"/>
        <v>A+J=</v>
      </c>
      <c r="AA786" s="108">
        <f t="shared" si="481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2"/>
        <v>44809</v>
      </c>
      <c r="B787" s="103">
        <f t="shared" si="464"/>
        <v>789.22890067000003</v>
      </c>
      <c r="C787" s="103">
        <f t="shared" si="478"/>
        <v>513.45600992000004</v>
      </c>
      <c r="D787" s="104">
        <f t="shared" si="473"/>
        <v>6455.85</v>
      </c>
      <c r="E787" s="105">
        <f t="shared" si="459"/>
        <v>6411.95</v>
      </c>
      <c r="F787" s="106">
        <f t="shared" si="460"/>
        <v>44764</v>
      </c>
      <c r="G787" s="107">
        <f t="shared" si="465"/>
        <v>-6.8000340776196433E-3</v>
      </c>
      <c r="H787" s="108">
        <f t="shared" si="479"/>
        <v>44824</v>
      </c>
      <c r="I787" s="108">
        <f t="shared" si="466"/>
        <v>44824</v>
      </c>
      <c r="J787" s="109">
        <f t="shared" si="474"/>
        <v>20</v>
      </c>
      <c r="K787" s="109">
        <f t="shared" si="463"/>
        <v>10</v>
      </c>
      <c r="L787" s="8">
        <f t="shared" si="475"/>
        <v>1</v>
      </c>
      <c r="M787" s="110">
        <f t="shared" si="462"/>
        <v>1.00670057</v>
      </c>
      <c r="N787" s="110">
        <f t="shared" si="457"/>
        <v>1.5321235828498938</v>
      </c>
      <c r="O787" s="103">
        <f t="shared" si="461"/>
        <v>1.5321235799999999</v>
      </c>
      <c r="P787" s="103">
        <f t="shared" si="467"/>
        <v>786.67806009000003</v>
      </c>
      <c r="Q787" s="11">
        <f t="shared" si="482"/>
        <v>0</v>
      </c>
      <c r="R787" s="30">
        <f t="shared" si="476"/>
        <v>0</v>
      </c>
      <c r="S787" s="103">
        <f t="shared" si="468"/>
        <v>0</v>
      </c>
      <c r="T787" s="113">
        <f t="shared" si="477"/>
        <v>8.5000000000000006E-2</v>
      </c>
      <c r="U787" s="111">
        <f t="shared" si="458"/>
        <v>10</v>
      </c>
      <c r="V787" s="111">
        <v>252</v>
      </c>
      <c r="W787" s="110">
        <f t="shared" si="469"/>
        <v>1.0032425469999999</v>
      </c>
      <c r="X787" s="103">
        <f t="shared" si="470"/>
        <v>2.55084058</v>
      </c>
      <c r="Y787" s="103">
        <f t="shared" si="471"/>
        <v>0</v>
      </c>
      <c r="Z787" s="114" t="str">
        <f t="shared" si="480"/>
        <v>A+J=</v>
      </c>
      <c r="AA787" s="108">
        <f t="shared" si="481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2"/>
        <v>44810</v>
      </c>
      <c r="B788" s="103">
        <f t="shared" si="464"/>
        <v>789.48443888000008</v>
      </c>
      <c r="C788" s="103">
        <f t="shared" si="478"/>
        <v>513.45600992000004</v>
      </c>
      <c r="D788" s="104">
        <f t="shared" si="473"/>
        <v>6455.85</v>
      </c>
      <c r="E788" s="105">
        <f t="shared" si="459"/>
        <v>6411.95</v>
      </c>
      <c r="F788" s="106">
        <f t="shared" si="460"/>
        <v>44764</v>
      </c>
      <c r="G788" s="107">
        <f t="shared" si="465"/>
        <v>-6.8000340776196433E-3</v>
      </c>
      <c r="H788" s="108">
        <f t="shared" si="479"/>
        <v>44824</v>
      </c>
      <c r="I788" s="108">
        <f t="shared" si="466"/>
        <v>44824</v>
      </c>
      <c r="J788" s="109">
        <f t="shared" si="474"/>
        <v>20</v>
      </c>
      <c r="K788" s="109">
        <f t="shared" si="463"/>
        <v>11</v>
      </c>
      <c r="L788" s="8">
        <f t="shared" si="475"/>
        <v>1</v>
      </c>
      <c r="M788" s="110">
        <f t="shared" si="462"/>
        <v>1.00670057</v>
      </c>
      <c r="N788" s="110">
        <f t="shared" si="457"/>
        <v>1.5321235828498938</v>
      </c>
      <c r="O788" s="103">
        <f t="shared" si="461"/>
        <v>1.5321235799999999</v>
      </c>
      <c r="P788" s="103">
        <f t="shared" si="467"/>
        <v>786.67806009000003</v>
      </c>
      <c r="Q788" s="11">
        <f t="shared" si="482"/>
        <v>0</v>
      </c>
      <c r="R788" s="30">
        <f t="shared" si="476"/>
        <v>0</v>
      </c>
      <c r="S788" s="103">
        <f t="shared" si="468"/>
        <v>0</v>
      </c>
      <c r="T788" s="113">
        <f t="shared" si="477"/>
        <v>8.5000000000000006E-2</v>
      </c>
      <c r="U788" s="111">
        <f t="shared" si="458"/>
        <v>11</v>
      </c>
      <c r="V788" s="111">
        <v>252</v>
      </c>
      <c r="W788" s="110">
        <f t="shared" si="469"/>
        <v>1.0035673789999999</v>
      </c>
      <c r="X788" s="103">
        <f t="shared" si="470"/>
        <v>2.8063787900000001</v>
      </c>
      <c r="Y788" s="103">
        <f t="shared" si="471"/>
        <v>0</v>
      </c>
      <c r="Z788" s="114" t="str">
        <f t="shared" si="480"/>
        <v>A+J=</v>
      </c>
      <c r="AA788" s="108">
        <f t="shared" si="481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2"/>
        <v>44811</v>
      </c>
      <c r="B789" s="103">
        <f t="shared" si="464"/>
        <v>789.74006047</v>
      </c>
      <c r="C789" s="103">
        <f t="shared" si="478"/>
        <v>513.45600992000004</v>
      </c>
      <c r="D789" s="104">
        <f t="shared" si="473"/>
        <v>6455.85</v>
      </c>
      <c r="E789" s="105">
        <f t="shared" si="459"/>
        <v>6411.95</v>
      </c>
      <c r="F789" s="106">
        <f t="shared" si="460"/>
        <v>44764</v>
      </c>
      <c r="G789" s="107">
        <f t="shared" si="465"/>
        <v>-6.8000340776196433E-3</v>
      </c>
      <c r="H789" s="108">
        <f t="shared" si="479"/>
        <v>44824</v>
      </c>
      <c r="I789" s="108">
        <f t="shared" si="466"/>
        <v>44824</v>
      </c>
      <c r="J789" s="109">
        <f t="shared" si="474"/>
        <v>20</v>
      </c>
      <c r="K789" s="109">
        <f t="shared" si="463"/>
        <v>12</v>
      </c>
      <c r="L789" s="8">
        <f t="shared" si="475"/>
        <v>1</v>
      </c>
      <c r="M789" s="110">
        <f t="shared" si="462"/>
        <v>1.00670057</v>
      </c>
      <c r="N789" s="110">
        <f t="shared" si="457"/>
        <v>1.5321235828498938</v>
      </c>
      <c r="O789" s="103">
        <f t="shared" si="461"/>
        <v>1.5321235799999999</v>
      </c>
      <c r="P789" s="103">
        <f t="shared" si="467"/>
        <v>786.67806009000003</v>
      </c>
      <c r="Q789" s="11">
        <f t="shared" si="482"/>
        <v>0</v>
      </c>
      <c r="R789" s="30">
        <f t="shared" si="476"/>
        <v>0</v>
      </c>
      <c r="S789" s="103">
        <f t="shared" si="468"/>
        <v>0</v>
      </c>
      <c r="T789" s="113">
        <f t="shared" si="477"/>
        <v>8.5000000000000006E-2</v>
      </c>
      <c r="U789" s="111">
        <f t="shared" si="458"/>
        <v>12</v>
      </c>
      <c r="V789" s="111">
        <v>252</v>
      </c>
      <c r="W789" s="110">
        <f t="shared" si="469"/>
        <v>1.003892317</v>
      </c>
      <c r="X789" s="103">
        <f t="shared" si="470"/>
        <v>3.0620003800000002</v>
      </c>
      <c r="Y789" s="103">
        <f t="shared" si="471"/>
        <v>0</v>
      </c>
      <c r="Z789" s="114" t="str">
        <f t="shared" si="480"/>
        <v>A+J=</v>
      </c>
      <c r="AA789" s="108">
        <f t="shared" si="481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2"/>
        <v>44812</v>
      </c>
      <c r="B790" s="103">
        <f t="shared" si="464"/>
        <v>789.74006047</v>
      </c>
      <c r="C790" s="103">
        <f t="shared" si="478"/>
        <v>513.45600992000004</v>
      </c>
      <c r="D790" s="104">
        <f t="shared" si="473"/>
        <v>6455.85</v>
      </c>
      <c r="E790" s="105">
        <f t="shared" si="459"/>
        <v>6411.95</v>
      </c>
      <c r="F790" s="106">
        <f t="shared" si="460"/>
        <v>44764</v>
      </c>
      <c r="G790" s="107">
        <f t="shared" si="465"/>
        <v>-6.8000340776196433E-3</v>
      </c>
      <c r="H790" s="108">
        <f t="shared" si="479"/>
        <v>44824</v>
      </c>
      <c r="I790" s="108">
        <f t="shared" si="466"/>
        <v>44824</v>
      </c>
      <c r="J790" s="109">
        <f t="shared" si="474"/>
        <v>20</v>
      </c>
      <c r="K790" s="109">
        <f t="shared" si="463"/>
        <v>12</v>
      </c>
      <c r="L790" s="8">
        <f t="shared" si="475"/>
        <v>1</v>
      </c>
      <c r="M790" s="110">
        <f t="shared" si="462"/>
        <v>1.00670057</v>
      </c>
      <c r="N790" s="110">
        <f t="shared" si="457"/>
        <v>1.5321235828498938</v>
      </c>
      <c r="O790" s="103">
        <f t="shared" si="461"/>
        <v>1.5321235799999999</v>
      </c>
      <c r="P790" s="103">
        <f t="shared" si="467"/>
        <v>786.67806009000003</v>
      </c>
      <c r="Q790" s="11">
        <f t="shared" si="482"/>
        <v>0</v>
      </c>
      <c r="R790" s="30">
        <f t="shared" si="476"/>
        <v>0</v>
      </c>
      <c r="S790" s="103">
        <f t="shared" si="468"/>
        <v>0</v>
      </c>
      <c r="T790" s="113">
        <f t="shared" si="477"/>
        <v>8.5000000000000006E-2</v>
      </c>
      <c r="U790" s="111">
        <f t="shared" si="458"/>
        <v>12</v>
      </c>
      <c r="V790" s="111">
        <v>252</v>
      </c>
      <c r="W790" s="110">
        <f t="shared" si="469"/>
        <v>1.003892317</v>
      </c>
      <c r="X790" s="103">
        <f t="shared" si="470"/>
        <v>3.0620003800000002</v>
      </c>
      <c r="Y790" s="103">
        <f t="shared" si="471"/>
        <v>0</v>
      </c>
      <c r="Z790" s="114" t="str">
        <f t="shared" si="480"/>
        <v>A+J=</v>
      </c>
      <c r="AA790" s="108">
        <f t="shared" si="481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2"/>
        <v>44813</v>
      </c>
      <c r="B791" s="103">
        <f t="shared" si="464"/>
        <v>789.99576388000003</v>
      </c>
      <c r="C791" s="103">
        <f t="shared" si="478"/>
        <v>513.45600992000004</v>
      </c>
      <c r="D791" s="104">
        <f t="shared" si="473"/>
        <v>6455.85</v>
      </c>
      <c r="E791" s="105">
        <f t="shared" si="459"/>
        <v>6411.95</v>
      </c>
      <c r="F791" s="106">
        <f t="shared" si="460"/>
        <v>44764</v>
      </c>
      <c r="G791" s="107">
        <f t="shared" si="465"/>
        <v>-6.8000340776196433E-3</v>
      </c>
      <c r="H791" s="108">
        <f t="shared" si="479"/>
        <v>44824</v>
      </c>
      <c r="I791" s="108">
        <f t="shared" si="466"/>
        <v>44824</v>
      </c>
      <c r="J791" s="109">
        <f t="shared" si="474"/>
        <v>20</v>
      </c>
      <c r="K791" s="109">
        <f t="shared" si="463"/>
        <v>13</v>
      </c>
      <c r="L791" s="8">
        <f t="shared" si="475"/>
        <v>1</v>
      </c>
      <c r="M791" s="110">
        <f t="shared" si="462"/>
        <v>1.00670057</v>
      </c>
      <c r="N791" s="110">
        <f t="shared" si="457"/>
        <v>1.5321235828498938</v>
      </c>
      <c r="O791" s="103">
        <f t="shared" si="461"/>
        <v>1.5321235799999999</v>
      </c>
      <c r="P791" s="103">
        <f t="shared" si="467"/>
        <v>786.67806009000003</v>
      </c>
      <c r="Q791" s="11">
        <f t="shared" si="482"/>
        <v>0</v>
      </c>
      <c r="R791" s="30">
        <f t="shared" si="476"/>
        <v>0</v>
      </c>
      <c r="S791" s="103">
        <f t="shared" si="468"/>
        <v>0</v>
      </c>
      <c r="T791" s="113">
        <f t="shared" si="477"/>
        <v>8.5000000000000006E-2</v>
      </c>
      <c r="U791" s="111">
        <f t="shared" si="458"/>
        <v>13</v>
      </c>
      <c r="V791" s="111">
        <v>252</v>
      </c>
      <c r="W791" s="110">
        <f t="shared" si="469"/>
        <v>1.0042173590000001</v>
      </c>
      <c r="X791" s="103">
        <f t="shared" si="470"/>
        <v>3.3177037899999999</v>
      </c>
      <c r="Y791" s="103">
        <f t="shared" si="471"/>
        <v>0</v>
      </c>
      <c r="Z791" s="114" t="str">
        <f t="shared" si="480"/>
        <v>A+J=</v>
      </c>
      <c r="AA791" s="108">
        <f t="shared" si="481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2"/>
        <v>44814</v>
      </c>
      <c r="B792" s="103">
        <f t="shared" si="464"/>
        <v>790.25155146999998</v>
      </c>
      <c r="C792" s="103">
        <f t="shared" si="478"/>
        <v>513.45600992000004</v>
      </c>
      <c r="D792" s="104">
        <f t="shared" si="473"/>
        <v>6455.85</v>
      </c>
      <c r="E792" s="105">
        <f t="shared" si="459"/>
        <v>6411.95</v>
      </c>
      <c r="F792" s="106">
        <f t="shared" si="460"/>
        <v>44764</v>
      </c>
      <c r="G792" s="107">
        <f t="shared" si="465"/>
        <v>-6.8000340776196433E-3</v>
      </c>
      <c r="H792" s="108">
        <f t="shared" si="479"/>
        <v>44824</v>
      </c>
      <c r="I792" s="108">
        <f t="shared" si="466"/>
        <v>44824</v>
      </c>
      <c r="J792" s="109">
        <f t="shared" si="474"/>
        <v>20</v>
      </c>
      <c r="K792" s="109">
        <f t="shared" si="463"/>
        <v>14</v>
      </c>
      <c r="L792" s="8">
        <f t="shared" si="475"/>
        <v>1</v>
      </c>
      <c r="M792" s="110">
        <f t="shared" si="462"/>
        <v>1.00670057</v>
      </c>
      <c r="N792" s="110">
        <f t="shared" si="457"/>
        <v>1.5321235828498938</v>
      </c>
      <c r="O792" s="103">
        <f t="shared" si="461"/>
        <v>1.5321235799999999</v>
      </c>
      <c r="P792" s="103">
        <f t="shared" si="467"/>
        <v>786.67806009000003</v>
      </c>
      <c r="Q792" s="11">
        <f t="shared" si="482"/>
        <v>0</v>
      </c>
      <c r="R792" s="30">
        <f t="shared" si="476"/>
        <v>0</v>
      </c>
      <c r="S792" s="103">
        <f t="shared" si="468"/>
        <v>0</v>
      </c>
      <c r="T792" s="113">
        <f t="shared" si="477"/>
        <v>8.5000000000000006E-2</v>
      </c>
      <c r="U792" s="111">
        <f t="shared" si="458"/>
        <v>14</v>
      </c>
      <c r="V792" s="111">
        <v>252</v>
      </c>
      <c r="W792" s="110">
        <f t="shared" si="469"/>
        <v>1.0045425079999999</v>
      </c>
      <c r="X792" s="103">
        <f t="shared" si="470"/>
        <v>3.5734913800000001</v>
      </c>
      <c r="Y792" s="103">
        <f t="shared" si="471"/>
        <v>0</v>
      </c>
      <c r="Z792" s="114" t="str">
        <f t="shared" si="480"/>
        <v>A+J=</v>
      </c>
      <c r="AA792" s="108">
        <f t="shared" si="481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2"/>
        <v>44815</v>
      </c>
      <c r="B793" s="103">
        <f t="shared" si="464"/>
        <v>790.25155146999998</v>
      </c>
      <c r="C793" s="103">
        <f t="shared" si="478"/>
        <v>513.45600992000004</v>
      </c>
      <c r="D793" s="104">
        <f t="shared" si="473"/>
        <v>6455.85</v>
      </c>
      <c r="E793" s="105">
        <f t="shared" si="459"/>
        <v>6411.95</v>
      </c>
      <c r="F793" s="106">
        <f t="shared" si="460"/>
        <v>44764</v>
      </c>
      <c r="G793" s="107">
        <f t="shared" si="465"/>
        <v>-6.8000340776196433E-3</v>
      </c>
      <c r="H793" s="108">
        <f t="shared" si="479"/>
        <v>44824</v>
      </c>
      <c r="I793" s="108">
        <f t="shared" si="466"/>
        <v>44824</v>
      </c>
      <c r="J793" s="109">
        <f t="shared" si="474"/>
        <v>20</v>
      </c>
      <c r="K793" s="109">
        <f t="shared" si="463"/>
        <v>14</v>
      </c>
      <c r="L793" s="8">
        <f t="shared" si="475"/>
        <v>1</v>
      </c>
      <c r="M793" s="110">
        <f t="shared" si="462"/>
        <v>1.00670057</v>
      </c>
      <c r="N793" s="110">
        <f t="shared" si="457"/>
        <v>1.5321235828498938</v>
      </c>
      <c r="O793" s="103">
        <f t="shared" si="461"/>
        <v>1.5321235799999999</v>
      </c>
      <c r="P793" s="103">
        <f t="shared" si="467"/>
        <v>786.67806009000003</v>
      </c>
      <c r="Q793" s="11">
        <f t="shared" si="482"/>
        <v>0</v>
      </c>
      <c r="R793" s="30">
        <f t="shared" si="476"/>
        <v>0</v>
      </c>
      <c r="S793" s="103">
        <f t="shared" si="468"/>
        <v>0</v>
      </c>
      <c r="T793" s="113">
        <f t="shared" si="477"/>
        <v>8.5000000000000006E-2</v>
      </c>
      <c r="U793" s="111">
        <f t="shared" si="458"/>
        <v>14</v>
      </c>
      <c r="V793" s="111">
        <v>252</v>
      </c>
      <c r="W793" s="110">
        <f t="shared" si="469"/>
        <v>1.0045425079999999</v>
      </c>
      <c r="X793" s="103">
        <f t="shared" si="470"/>
        <v>3.5734913800000001</v>
      </c>
      <c r="Y793" s="103">
        <f t="shared" si="471"/>
        <v>0</v>
      </c>
      <c r="Z793" s="114" t="str">
        <f t="shared" si="480"/>
        <v>A+J=</v>
      </c>
      <c r="AA793" s="108">
        <f t="shared" si="481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2"/>
        <v>44816</v>
      </c>
      <c r="B794" s="103">
        <f t="shared" si="464"/>
        <v>790.25155146999998</v>
      </c>
      <c r="C794" s="103">
        <f t="shared" si="478"/>
        <v>513.45600992000004</v>
      </c>
      <c r="D794" s="104">
        <f t="shared" si="473"/>
        <v>6455.85</v>
      </c>
      <c r="E794" s="105">
        <f t="shared" si="459"/>
        <v>6411.95</v>
      </c>
      <c r="F794" s="106">
        <f t="shared" si="460"/>
        <v>44764</v>
      </c>
      <c r="G794" s="107">
        <f t="shared" si="465"/>
        <v>-6.8000340776196433E-3</v>
      </c>
      <c r="H794" s="108">
        <f t="shared" si="479"/>
        <v>44824</v>
      </c>
      <c r="I794" s="108">
        <f t="shared" si="466"/>
        <v>44824</v>
      </c>
      <c r="J794" s="109">
        <f t="shared" si="474"/>
        <v>20</v>
      </c>
      <c r="K794" s="109">
        <f t="shared" si="463"/>
        <v>14</v>
      </c>
      <c r="L794" s="8">
        <f t="shared" si="475"/>
        <v>1</v>
      </c>
      <c r="M794" s="110">
        <f t="shared" si="462"/>
        <v>1.00670057</v>
      </c>
      <c r="N794" s="110">
        <f t="shared" si="457"/>
        <v>1.5321235828498938</v>
      </c>
      <c r="O794" s="103">
        <f t="shared" si="461"/>
        <v>1.5321235799999999</v>
      </c>
      <c r="P794" s="103">
        <f t="shared" si="467"/>
        <v>786.67806009000003</v>
      </c>
      <c r="Q794" s="11">
        <f t="shared" si="482"/>
        <v>0</v>
      </c>
      <c r="R794" s="30">
        <f t="shared" si="476"/>
        <v>0</v>
      </c>
      <c r="S794" s="103">
        <f t="shared" si="468"/>
        <v>0</v>
      </c>
      <c r="T794" s="113">
        <f t="shared" si="477"/>
        <v>8.5000000000000006E-2</v>
      </c>
      <c r="U794" s="111">
        <f t="shared" si="458"/>
        <v>14</v>
      </c>
      <c r="V794" s="111">
        <v>252</v>
      </c>
      <c r="W794" s="110">
        <f t="shared" si="469"/>
        <v>1.0045425079999999</v>
      </c>
      <c r="X794" s="103">
        <f t="shared" si="470"/>
        <v>3.5734913800000001</v>
      </c>
      <c r="Y794" s="103">
        <f t="shared" si="471"/>
        <v>0</v>
      </c>
      <c r="Z794" s="114" t="str">
        <f t="shared" si="480"/>
        <v>A+J=</v>
      </c>
      <c r="AA794" s="108">
        <f t="shared" si="481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2"/>
        <v>44817</v>
      </c>
      <c r="B795" s="103">
        <f t="shared" si="464"/>
        <v>790.50742087000003</v>
      </c>
      <c r="C795" s="103">
        <f t="shared" si="478"/>
        <v>513.45600992000004</v>
      </c>
      <c r="D795" s="104">
        <f t="shared" si="473"/>
        <v>6455.85</v>
      </c>
      <c r="E795" s="105">
        <f t="shared" si="459"/>
        <v>6411.95</v>
      </c>
      <c r="F795" s="106">
        <f t="shared" si="460"/>
        <v>44764</v>
      </c>
      <c r="G795" s="107">
        <f t="shared" si="465"/>
        <v>-6.8000340776196433E-3</v>
      </c>
      <c r="H795" s="108">
        <f t="shared" si="479"/>
        <v>44824</v>
      </c>
      <c r="I795" s="108">
        <f t="shared" si="466"/>
        <v>44824</v>
      </c>
      <c r="J795" s="109">
        <f t="shared" si="474"/>
        <v>20</v>
      </c>
      <c r="K795" s="109">
        <f t="shared" si="463"/>
        <v>15</v>
      </c>
      <c r="L795" s="8">
        <f t="shared" si="475"/>
        <v>1</v>
      </c>
      <c r="M795" s="110">
        <f t="shared" si="462"/>
        <v>1.00670057</v>
      </c>
      <c r="N795" s="110">
        <f t="shared" si="457"/>
        <v>1.5321235828498938</v>
      </c>
      <c r="O795" s="103">
        <f t="shared" si="461"/>
        <v>1.5321235799999999</v>
      </c>
      <c r="P795" s="103">
        <f t="shared" si="467"/>
        <v>786.67806009000003</v>
      </c>
      <c r="Q795" s="11">
        <f t="shared" si="482"/>
        <v>0</v>
      </c>
      <c r="R795" s="30">
        <f t="shared" si="476"/>
        <v>0</v>
      </c>
      <c r="S795" s="103">
        <f t="shared" si="468"/>
        <v>0</v>
      </c>
      <c r="T795" s="113">
        <f t="shared" si="477"/>
        <v>8.5000000000000006E-2</v>
      </c>
      <c r="U795" s="111">
        <f t="shared" si="458"/>
        <v>15</v>
      </c>
      <c r="V795" s="111">
        <v>252</v>
      </c>
      <c r="W795" s="110">
        <f t="shared" si="469"/>
        <v>1.0048677610000001</v>
      </c>
      <c r="X795" s="103">
        <f t="shared" si="470"/>
        <v>3.82936078</v>
      </c>
      <c r="Y795" s="103">
        <f t="shared" si="471"/>
        <v>0</v>
      </c>
      <c r="Z795" s="114" t="str">
        <f t="shared" si="480"/>
        <v>A+J=</v>
      </c>
      <c r="AA795" s="108">
        <f t="shared" si="481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2"/>
        <v>44818</v>
      </c>
      <c r="B796" s="103">
        <f t="shared" si="464"/>
        <v>790.76337287000001</v>
      </c>
      <c r="C796" s="103">
        <f t="shared" si="478"/>
        <v>513.45600992000004</v>
      </c>
      <c r="D796" s="104">
        <f t="shared" si="473"/>
        <v>6455.85</v>
      </c>
      <c r="E796" s="105">
        <f t="shared" si="459"/>
        <v>6411.95</v>
      </c>
      <c r="F796" s="106">
        <f t="shared" si="460"/>
        <v>44764</v>
      </c>
      <c r="G796" s="107">
        <f t="shared" si="465"/>
        <v>-6.8000340776196433E-3</v>
      </c>
      <c r="H796" s="108">
        <f t="shared" si="479"/>
        <v>44824</v>
      </c>
      <c r="I796" s="108">
        <f t="shared" si="466"/>
        <v>44824</v>
      </c>
      <c r="J796" s="109">
        <f t="shared" si="474"/>
        <v>20</v>
      </c>
      <c r="K796" s="109">
        <f t="shared" si="463"/>
        <v>16</v>
      </c>
      <c r="L796" s="8">
        <f t="shared" si="475"/>
        <v>1</v>
      </c>
      <c r="M796" s="110">
        <f t="shared" si="462"/>
        <v>1.00670057</v>
      </c>
      <c r="N796" s="110">
        <f t="shared" si="457"/>
        <v>1.5321235828498938</v>
      </c>
      <c r="O796" s="103">
        <f t="shared" si="461"/>
        <v>1.5321235799999999</v>
      </c>
      <c r="P796" s="103">
        <f t="shared" si="467"/>
        <v>786.67806009000003</v>
      </c>
      <c r="Q796" s="11">
        <f t="shared" si="482"/>
        <v>0</v>
      </c>
      <c r="R796" s="30">
        <f t="shared" si="476"/>
        <v>0</v>
      </c>
      <c r="S796" s="103">
        <f t="shared" si="468"/>
        <v>0</v>
      </c>
      <c r="T796" s="113">
        <f t="shared" si="477"/>
        <v>8.5000000000000006E-2</v>
      </c>
      <c r="U796" s="111">
        <f t="shared" si="458"/>
        <v>16</v>
      </c>
      <c r="V796" s="111">
        <v>252</v>
      </c>
      <c r="W796" s="110">
        <f t="shared" si="469"/>
        <v>1.0051931190000001</v>
      </c>
      <c r="X796" s="103">
        <f t="shared" si="470"/>
        <v>4.0853127799999998</v>
      </c>
      <c r="Y796" s="103">
        <f t="shared" si="471"/>
        <v>0</v>
      </c>
      <c r="Z796" s="114" t="str">
        <f t="shared" si="480"/>
        <v>A+J=</v>
      </c>
      <c r="AA796" s="108">
        <f t="shared" si="481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2"/>
        <v>44819</v>
      </c>
      <c r="B797" s="103">
        <f t="shared" si="464"/>
        <v>791.01940825000008</v>
      </c>
      <c r="C797" s="103">
        <f t="shared" si="478"/>
        <v>513.45600992000004</v>
      </c>
      <c r="D797" s="104">
        <f t="shared" si="473"/>
        <v>6455.85</v>
      </c>
      <c r="E797" s="105">
        <f t="shared" si="459"/>
        <v>6411.95</v>
      </c>
      <c r="F797" s="106">
        <f t="shared" si="460"/>
        <v>44764</v>
      </c>
      <c r="G797" s="107">
        <f t="shared" si="465"/>
        <v>-6.8000340776196433E-3</v>
      </c>
      <c r="H797" s="108">
        <f t="shared" si="479"/>
        <v>44824</v>
      </c>
      <c r="I797" s="108">
        <f t="shared" si="466"/>
        <v>44824</v>
      </c>
      <c r="J797" s="109">
        <f t="shared" si="474"/>
        <v>20</v>
      </c>
      <c r="K797" s="109">
        <f t="shared" si="463"/>
        <v>17</v>
      </c>
      <c r="L797" s="8">
        <f t="shared" si="475"/>
        <v>1</v>
      </c>
      <c r="M797" s="110">
        <f t="shared" si="462"/>
        <v>1.00670057</v>
      </c>
      <c r="N797" s="110">
        <f t="shared" si="457"/>
        <v>1.5321235828498938</v>
      </c>
      <c r="O797" s="103">
        <f t="shared" si="461"/>
        <v>1.5321235799999999</v>
      </c>
      <c r="P797" s="103">
        <f t="shared" si="467"/>
        <v>786.67806009000003</v>
      </c>
      <c r="Q797" s="11">
        <f t="shared" si="482"/>
        <v>0</v>
      </c>
      <c r="R797" s="30">
        <f t="shared" si="476"/>
        <v>0</v>
      </c>
      <c r="S797" s="103">
        <f t="shared" si="468"/>
        <v>0</v>
      </c>
      <c r="T797" s="113">
        <f t="shared" si="477"/>
        <v>8.5000000000000006E-2</v>
      </c>
      <c r="U797" s="111">
        <f t="shared" si="458"/>
        <v>17</v>
      </c>
      <c r="V797" s="111">
        <v>252</v>
      </c>
      <c r="W797" s="110">
        <f t="shared" si="469"/>
        <v>1.005518583</v>
      </c>
      <c r="X797" s="103">
        <f t="shared" si="470"/>
        <v>4.3413481599999999</v>
      </c>
      <c r="Y797" s="103">
        <f t="shared" si="471"/>
        <v>0</v>
      </c>
      <c r="Z797" s="114" t="str">
        <f t="shared" si="480"/>
        <v>A+J=</v>
      </c>
      <c r="AA797" s="108">
        <f t="shared" si="481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2"/>
        <v>44820</v>
      </c>
      <c r="B798" s="103">
        <f t="shared" si="464"/>
        <v>791.27552703000003</v>
      </c>
      <c r="C798" s="103">
        <f t="shared" si="478"/>
        <v>513.45600992000004</v>
      </c>
      <c r="D798" s="104">
        <f t="shared" si="473"/>
        <v>6455.85</v>
      </c>
      <c r="E798" s="105">
        <f t="shared" si="459"/>
        <v>6411.95</v>
      </c>
      <c r="F798" s="106">
        <f t="shared" si="460"/>
        <v>44764</v>
      </c>
      <c r="G798" s="107">
        <f t="shared" si="465"/>
        <v>-6.8000340776196433E-3</v>
      </c>
      <c r="H798" s="108">
        <f t="shared" si="479"/>
        <v>44824</v>
      </c>
      <c r="I798" s="108">
        <f t="shared" si="466"/>
        <v>44824</v>
      </c>
      <c r="J798" s="109">
        <f t="shared" si="474"/>
        <v>20</v>
      </c>
      <c r="K798" s="109">
        <f t="shared" si="463"/>
        <v>18</v>
      </c>
      <c r="L798" s="8">
        <f t="shared" si="475"/>
        <v>1</v>
      </c>
      <c r="M798" s="110">
        <f t="shared" si="462"/>
        <v>1.00670057</v>
      </c>
      <c r="N798" s="110">
        <f t="shared" si="457"/>
        <v>1.5321235828498938</v>
      </c>
      <c r="O798" s="103">
        <f t="shared" si="461"/>
        <v>1.5321235799999999</v>
      </c>
      <c r="P798" s="103">
        <f t="shared" si="467"/>
        <v>786.67806009000003</v>
      </c>
      <c r="Q798" s="11">
        <f t="shared" si="482"/>
        <v>0</v>
      </c>
      <c r="R798" s="30">
        <f t="shared" si="476"/>
        <v>0</v>
      </c>
      <c r="S798" s="103">
        <f t="shared" si="468"/>
        <v>0</v>
      </c>
      <c r="T798" s="113">
        <f t="shared" si="477"/>
        <v>8.5000000000000006E-2</v>
      </c>
      <c r="U798" s="111">
        <f t="shared" si="458"/>
        <v>18</v>
      </c>
      <c r="V798" s="111">
        <v>252</v>
      </c>
      <c r="W798" s="110">
        <f t="shared" si="469"/>
        <v>1.005844153</v>
      </c>
      <c r="X798" s="103">
        <f t="shared" si="470"/>
        <v>4.5974669400000003</v>
      </c>
      <c r="Y798" s="103">
        <f t="shared" si="471"/>
        <v>0</v>
      </c>
      <c r="Z798" s="114" t="str">
        <f t="shared" si="480"/>
        <v>A+J=</v>
      </c>
      <c r="AA798" s="108">
        <f t="shared" si="481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2"/>
        <v>44821</v>
      </c>
      <c r="B799" s="103">
        <f t="shared" si="464"/>
        <v>791.53172762000008</v>
      </c>
      <c r="C799" s="103">
        <f t="shared" si="478"/>
        <v>513.45600992000004</v>
      </c>
      <c r="D799" s="104">
        <f t="shared" si="473"/>
        <v>6455.85</v>
      </c>
      <c r="E799" s="105">
        <f t="shared" si="459"/>
        <v>6411.95</v>
      </c>
      <c r="F799" s="106">
        <f t="shared" si="460"/>
        <v>44764</v>
      </c>
      <c r="G799" s="107">
        <f t="shared" si="465"/>
        <v>-6.8000340776196433E-3</v>
      </c>
      <c r="H799" s="108">
        <f t="shared" si="479"/>
        <v>44824</v>
      </c>
      <c r="I799" s="108">
        <f t="shared" si="466"/>
        <v>44824</v>
      </c>
      <c r="J799" s="109">
        <f t="shared" si="474"/>
        <v>20</v>
      </c>
      <c r="K799" s="109">
        <f t="shared" si="463"/>
        <v>19</v>
      </c>
      <c r="L799" s="8">
        <f t="shared" si="475"/>
        <v>1</v>
      </c>
      <c r="M799" s="110">
        <f t="shared" si="462"/>
        <v>1.00670057</v>
      </c>
      <c r="N799" s="110">
        <f t="shared" ref="N799:N862" si="483">IF(I799&gt;I798,N798*M799,N798)</f>
        <v>1.5321235828498938</v>
      </c>
      <c r="O799" s="103">
        <f t="shared" si="461"/>
        <v>1.5321235799999999</v>
      </c>
      <c r="P799" s="103">
        <f t="shared" si="467"/>
        <v>786.67806009000003</v>
      </c>
      <c r="Q799" s="11">
        <f t="shared" si="482"/>
        <v>0</v>
      </c>
      <c r="R799" s="30">
        <f t="shared" si="476"/>
        <v>0</v>
      </c>
      <c r="S799" s="103">
        <f t="shared" si="468"/>
        <v>0</v>
      </c>
      <c r="T799" s="113">
        <f t="shared" si="477"/>
        <v>8.5000000000000006E-2</v>
      </c>
      <c r="U799" s="111">
        <f t="shared" si="458"/>
        <v>19</v>
      </c>
      <c r="V799" s="111">
        <v>252</v>
      </c>
      <c r="W799" s="110">
        <f t="shared" si="469"/>
        <v>1.0061698269999999</v>
      </c>
      <c r="X799" s="103">
        <f t="shared" si="470"/>
        <v>4.8536675300000001</v>
      </c>
      <c r="Y799" s="103">
        <f t="shared" si="471"/>
        <v>0</v>
      </c>
      <c r="Z799" s="114" t="str">
        <f t="shared" si="480"/>
        <v>A+J=</v>
      </c>
      <c r="AA799" s="108">
        <f t="shared" si="481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2"/>
        <v>44822</v>
      </c>
      <c r="B800" s="103">
        <f t="shared" si="464"/>
        <v>791.53172762000008</v>
      </c>
      <c r="C800" s="103">
        <f t="shared" si="478"/>
        <v>513.45600992000004</v>
      </c>
      <c r="D800" s="104">
        <f t="shared" si="473"/>
        <v>6455.85</v>
      </c>
      <c r="E800" s="105">
        <f t="shared" si="459"/>
        <v>6411.95</v>
      </c>
      <c r="F800" s="106">
        <f t="shared" si="460"/>
        <v>44764</v>
      </c>
      <c r="G800" s="107">
        <f t="shared" si="465"/>
        <v>-6.8000340776196433E-3</v>
      </c>
      <c r="H800" s="108">
        <f t="shared" si="479"/>
        <v>44824</v>
      </c>
      <c r="I800" s="108">
        <f t="shared" si="466"/>
        <v>44824</v>
      </c>
      <c r="J800" s="109">
        <f t="shared" si="474"/>
        <v>20</v>
      </c>
      <c r="K800" s="109">
        <f t="shared" si="463"/>
        <v>19</v>
      </c>
      <c r="L800" s="8">
        <f t="shared" si="475"/>
        <v>1</v>
      </c>
      <c r="M800" s="110">
        <f t="shared" si="462"/>
        <v>1.00670057</v>
      </c>
      <c r="N800" s="110">
        <f t="shared" si="483"/>
        <v>1.5321235828498938</v>
      </c>
      <c r="O800" s="103">
        <f t="shared" si="461"/>
        <v>1.5321235799999999</v>
      </c>
      <c r="P800" s="103">
        <f t="shared" si="467"/>
        <v>786.67806009000003</v>
      </c>
      <c r="Q800" s="11">
        <f t="shared" si="482"/>
        <v>0</v>
      </c>
      <c r="R800" s="30">
        <f t="shared" si="476"/>
        <v>0</v>
      </c>
      <c r="S800" s="103">
        <f t="shared" si="468"/>
        <v>0</v>
      </c>
      <c r="T800" s="113">
        <f t="shared" si="477"/>
        <v>8.5000000000000006E-2</v>
      </c>
      <c r="U800" s="111">
        <f t="shared" si="458"/>
        <v>19</v>
      </c>
      <c r="V800" s="111">
        <v>252</v>
      </c>
      <c r="W800" s="110">
        <f t="shared" si="469"/>
        <v>1.0061698269999999</v>
      </c>
      <c r="X800" s="103">
        <f t="shared" si="470"/>
        <v>4.8536675300000001</v>
      </c>
      <c r="Y800" s="103">
        <f t="shared" si="471"/>
        <v>0</v>
      </c>
      <c r="Z800" s="114" t="str">
        <f t="shared" si="480"/>
        <v>A+J=</v>
      </c>
      <c r="AA800" s="108">
        <f t="shared" si="481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2"/>
        <v>44823</v>
      </c>
      <c r="B801" s="103">
        <f t="shared" si="464"/>
        <v>791.53172762000008</v>
      </c>
      <c r="C801" s="103">
        <f t="shared" si="478"/>
        <v>513.45600992000004</v>
      </c>
      <c r="D801" s="104">
        <f t="shared" si="473"/>
        <v>6455.85</v>
      </c>
      <c r="E801" s="105">
        <f t="shared" si="459"/>
        <v>6411.95</v>
      </c>
      <c r="F801" s="106">
        <f t="shared" si="460"/>
        <v>44764</v>
      </c>
      <c r="G801" s="107">
        <f t="shared" si="465"/>
        <v>-6.8000340776196433E-3</v>
      </c>
      <c r="H801" s="108">
        <f t="shared" si="479"/>
        <v>44824</v>
      </c>
      <c r="I801" s="108">
        <f t="shared" si="466"/>
        <v>44824</v>
      </c>
      <c r="J801" s="109">
        <f t="shared" si="474"/>
        <v>20</v>
      </c>
      <c r="K801" s="109">
        <f t="shared" si="463"/>
        <v>19</v>
      </c>
      <c r="L801" s="8">
        <f t="shared" si="475"/>
        <v>1</v>
      </c>
      <c r="M801" s="110">
        <f t="shared" si="462"/>
        <v>1.00670057</v>
      </c>
      <c r="N801" s="110">
        <f t="shared" si="483"/>
        <v>1.5321235828498938</v>
      </c>
      <c r="O801" s="103">
        <f t="shared" si="461"/>
        <v>1.5321235799999999</v>
      </c>
      <c r="P801" s="103">
        <f t="shared" si="467"/>
        <v>786.67806009000003</v>
      </c>
      <c r="Q801" s="11">
        <f t="shared" si="482"/>
        <v>0</v>
      </c>
      <c r="R801" s="30">
        <f t="shared" si="476"/>
        <v>0</v>
      </c>
      <c r="S801" s="103">
        <f t="shared" si="468"/>
        <v>0</v>
      </c>
      <c r="T801" s="113">
        <f t="shared" si="477"/>
        <v>8.5000000000000006E-2</v>
      </c>
      <c r="U801" s="111">
        <f t="shared" si="458"/>
        <v>19</v>
      </c>
      <c r="V801" s="111">
        <v>252</v>
      </c>
      <c r="W801" s="110">
        <f t="shared" si="469"/>
        <v>1.0061698269999999</v>
      </c>
      <c r="X801" s="103">
        <f t="shared" si="470"/>
        <v>4.8536675300000001</v>
      </c>
      <c r="Y801" s="103">
        <f t="shared" si="471"/>
        <v>0</v>
      </c>
      <c r="Z801" s="114" t="str">
        <f t="shared" si="480"/>
        <v>A+J=</v>
      </c>
      <c r="AA801" s="108">
        <f t="shared" si="481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2"/>
        <v>44824</v>
      </c>
      <c r="B802" s="103">
        <f t="shared" si="464"/>
        <v>791.78801239000006</v>
      </c>
      <c r="C802" s="103">
        <f t="shared" si="478"/>
        <v>513.45600992000004</v>
      </c>
      <c r="D802" s="104">
        <f t="shared" si="473"/>
        <v>6455.85</v>
      </c>
      <c r="E802" s="105">
        <f t="shared" si="459"/>
        <v>6411.95</v>
      </c>
      <c r="F802" s="106">
        <f t="shared" si="460"/>
        <v>44764</v>
      </c>
      <c r="G802" s="107">
        <f t="shared" si="465"/>
        <v>-6.8000340776196433E-3</v>
      </c>
      <c r="H802" s="108">
        <f t="shared" si="479"/>
        <v>44854</v>
      </c>
      <c r="I802" s="108">
        <f t="shared" si="466"/>
        <v>44824</v>
      </c>
      <c r="J802" s="109">
        <f t="shared" si="474"/>
        <v>20</v>
      </c>
      <c r="K802" s="109">
        <f t="shared" si="463"/>
        <v>20</v>
      </c>
      <c r="L802" s="8">
        <f t="shared" si="475"/>
        <v>1</v>
      </c>
      <c r="M802" s="110">
        <f t="shared" si="462"/>
        <v>1.00670057</v>
      </c>
      <c r="N802" s="110">
        <f t="shared" si="483"/>
        <v>1.5321235828498938</v>
      </c>
      <c r="O802" s="103">
        <f t="shared" si="461"/>
        <v>1.5321235799999999</v>
      </c>
      <c r="P802" s="103">
        <f t="shared" si="467"/>
        <v>786.67806009000003</v>
      </c>
      <c r="Q802" s="11">
        <f t="shared" si="482"/>
        <v>26</v>
      </c>
      <c r="R802" s="30">
        <f t="shared" si="476"/>
        <v>2.5781801614855812E-2</v>
      </c>
      <c r="S802" s="103">
        <f t="shared" si="468"/>
        <v>20.281977680000001</v>
      </c>
      <c r="T802" s="113">
        <f t="shared" si="477"/>
        <v>8.5000000000000006E-2</v>
      </c>
      <c r="U802" s="111">
        <f t="shared" si="458"/>
        <v>20</v>
      </c>
      <c r="V802" s="111">
        <v>252</v>
      </c>
      <c r="W802" s="110">
        <f t="shared" si="469"/>
        <v>1.006495608</v>
      </c>
      <c r="X802" s="103">
        <f t="shared" si="470"/>
        <v>5.1099522999999998</v>
      </c>
      <c r="Y802" s="103">
        <f t="shared" si="471"/>
        <v>25.39192998</v>
      </c>
      <c r="Z802" s="114" t="str">
        <f t="shared" si="480"/>
        <v>A+J=</v>
      </c>
      <c r="AA802" s="108">
        <f t="shared" si="481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2"/>
        <v>44825</v>
      </c>
      <c r="B803" s="103">
        <f t="shared" si="464"/>
        <v>766.64422765999996</v>
      </c>
      <c r="C803" s="103">
        <f t="shared" si="478"/>
        <v>500.21818894</v>
      </c>
      <c r="D803" s="104">
        <f t="shared" si="473"/>
        <v>6411.95</v>
      </c>
      <c r="E803" s="105">
        <f t="shared" si="459"/>
        <v>6388.87</v>
      </c>
      <c r="F803" s="106">
        <f t="shared" si="460"/>
        <v>44793</v>
      </c>
      <c r="G803" s="107">
        <f t="shared" si="465"/>
        <v>-3.599529004437052E-3</v>
      </c>
      <c r="H803" s="108">
        <f t="shared" si="479"/>
        <v>44854</v>
      </c>
      <c r="I803" s="108">
        <f t="shared" si="466"/>
        <v>44854</v>
      </c>
      <c r="J803" s="109">
        <f t="shared" si="474"/>
        <v>21</v>
      </c>
      <c r="K803" s="109">
        <f t="shared" si="463"/>
        <v>1</v>
      </c>
      <c r="L803" s="8">
        <f t="shared" si="475"/>
        <v>1</v>
      </c>
      <c r="M803" s="110">
        <f t="shared" si="462"/>
        <v>1</v>
      </c>
      <c r="N803" s="110">
        <f t="shared" si="483"/>
        <v>1.5321235828498938</v>
      </c>
      <c r="O803" s="103">
        <f t="shared" si="461"/>
        <v>1.5321235799999999</v>
      </c>
      <c r="P803" s="103">
        <f t="shared" si="467"/>
        <v>766.39608240999996</v>
      </c>
      <c r="Q803" s="11">
        <f t="shared" si="482"/>
        <v>0</v>
      </c>
      <c r="R803" s="30">
        <f t="shared" si="476"/>
        <v>0</v>
      </c>
      <c r="S803" s="103">
        <f t="shared" si="468"/>
        <v>0</v>
      </c>
      <c r="T803" s="113">
        <f t="shared" si="477"/>
        <v>8.5000000000000006E-2</v>
      </c>
      <c r="U803" s="111">
        <f t="shared" si="458"/>
        <v>1</v>
      </c>
      <c r="V803" s="111">
        <v>252</v>
      </c>
      <c r="W803" s="110">
        <f t="shared" si="469"/>
        <v>1.0003237819999999</v>
      </c>
      <c r="X803" s="103">
        <f t="shared" si="470"/>
        <v>0.24814525000000001</v>
      </c>
      <c r="Y803" s="103">
        <f t="shared" si="471"/>
        <v>0</v>
      </c>
      <c r="Z803" s="114" t="str">
        <f t="shared" si="480"/>
        <v>A+J=</v>
      </c>
      <c r="AA803" s="108">
        <f t="shared" si="481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2"/>
        <v>44826</v>
      </c>
      <c r="B804" s="103">
        <f t="shared" si="464"/>
        <v>766.89245415999994</v>
      </c>
      <c r="C804" s="103">
        <f t="shared" si="478"/>
        <v>500.21818894</v>
      </c>
      <c r="D804" s="104">
        <f t="shared" si="473"/>
        <v>6411.95</v>
      </c>
      <c r="E804" s="105">
        <f t="shared" si="459"/>
        <v>6388.87</v>
      </c>
      <c r="F804" s="106">
        <f t="shared" si="460"/>
        <v>44793</v>
      </c>
      <c r="G804" s="107">
        <f t="shared" si="465"/>
        <v>-3.599529004437052E-3</v>
      </c>
      <c r="H804" s="108">
        <f t="shared" si="479"/>
        <v>44854</v>
      </c>
      <c r="I804" s="108">
        <f t="shared" si="466"/>
        <v>44854</v>
      </c>
      <c r="J804" s="109">
        <f t="shared" si="474"/>
        <v>21</v>
      </c>
      <c r="K804" s="109">
        <f t="shared" si="463"/>
        <v>2</v>
      </c>
      <c r="L804" s="8">
        <f t="shared" si="475"/>
        <v>1</v>
      </c>
      <c r="M804" s="110">
        <f t="shared" si="462"/>
        <v>1</v>
      </c>
      <c r="N804" s="110">
        <f t="shared" si="483"/>
        <v>1.5321235828498938</v>
      </c>
      <c r="O804" s="103">
        <f t="shared" si="461"/>
        <v>1.5321235799999999</v>
      </c>
      <c r="P804" s="103">
        <f t="shared" si="467"/>
        <v>766.39608240999996</v>
      </c>
      <c r="Q804" s="11">
        <f t="shared" si="482"/>
        <v>0</v>
      </c>
      <c r="R804" s="30">
        <f t="shared" si="476"/>
        <v>0</v>
      </c>
      <c r="S804" s="103">
        <f t="shared" si="468"/>
        <v>0</v>
      </c>
      <c r="T804" s="113">
        <f t="shared" si="477"/>
        <v>8.5000000000000006E-2</v>
      </c>
      <c r="U804" s="111">
        <f t="shared" si="458"/>
        <v>2</v>
      </c>
      <c r="V804" s="111">
        <v>252</v>
      </c>
      <c r="W804" s="110">
        <f t="shared" si="469"/>
        <v>1.00064767</v>
      </c>
      <c r="X804" s="103">
        <f t="shared" si="470"/>
        <v>0.49637175</v>
      </c>
      <c r="Y804" s="103">
        <f t="shared" si="471"/>
        <v>0</v>
      </c>
      <c r="Z804" s="114" t="str">
        <f t="shared" si="480"/>
        <v>A+J=</v>
      </c>
      <c r="AA804" s="108">
        <f t="shared" si="481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2"/>
        <v>44827</v>
      </c>
      <c r="B805" s="103">
        <f t="shared" si="464"/>
        <v>767.14076035999994</v>
      </c>
      <c r="C805" s="103">
        <f t="shared" si="478"/>
        <v>500.21818894</v>
      </c>
      <c r="D805" s="104">
        <f t="shared" si="473"/>
        <v>6411.95</v>
      </c>
      <c r="E805" s="105">
        <f t="shared" si="459"/>
        <v>6388.87</v>
      </c>
      <c r="F805" s="106">
        <f t="shared" si="460"/>
        <v>44793</v>
      </c>
      <c r="G805" s="107">
        <f t="shared" si="465"/>
        <v>-3.599529004437052E-3</v>
      </c>
      <c r="H805" s="108">
        <f t="shared" si="479"/>
        <v>44854</v>
      </c>
      <c r="I805" s="108">
        <f t="shared" si="466"/>
        <v>44854</v>
      </c>
      <c r="J805" s="109">
        <f t="shared" si="474"/>
        <v>21</v>
      </c>
      <c r="K805" s="109">
        <f t="shared" si="463"/>
        <v>3</v>
      </c>
      <c r="L805" s="8">
        <f t="shared" si="475"/>
        <v>1</v>
      </c>
      <c r="M805" s="110">
        <f t="shared" si="462"/>
        <v>1</v>
      </c>
      <c r="N805" s="110">
        <f t="shared" si="483"/>
        <v>1.5321235828498938</v>
      </c>
      <c r="O805" s="103">
        <f t="shared" si="461"/>
        <v>1.5321235799999999</v>
      </c>
      <c r="P805" s="103">
        <f t="shared" si="467"/>
        <v>766.39608240999996</v>
      </c>
      <c r="Q805" s="11">
        <f t="shared" si="482"/>
        <v>0</v>
      </c>
      <c r="R805" s="30">
        <f t="shared" si="476"/>
        <v>0</v>
      </c>
      <c r="S805" s="103">
        <f t="shared" si="468"/>
        <v>0</v>
      </c>
      <c r="T805" s="113">
        <f t="shared" si="477"/>
        <v>8.5000000000000006E-2</v>
      </c>
      <c r="U805" s="111">
        <f t="shared" ref="U805:U868" si="484">IF(Q804&gt;0,1,IF(K805=K804,U804,U804+1))</f>
        <v>3</v>
      </c>
      <c r="V805" s="111">
        <v>252</v>
      </c>
      <c r="W805" s="110">
        <f t="shared" si="469"/>
        <v>1.000971662</v>
      </c>
      <c r="X805" s="103">
        <f t="shared" si="470"/>
        <v>0.74467795000000003</v>
      </c>
      <c r="Y805" s="103">
        <f t="shared" si="471"/>
        <v>0</v>
      </c>
      <c r="Z805" s="114" t="str">
        <f t="shared" si="480"/>
        <v>A+J=</v>
      </c>
      <c r="AA805" s="108">
        <f t="shared" si="481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2"/>
        <v>44828</v>
      </c>
      <c r="B806" s="103">
        <f t="shared" si="464"/>
        <v>767.38914703</v>
      </c>
      <c r="C806" s="103">
        <f t="shared" si="478"/>
        <v>500.21818894</v>
      </c>
      <c r="D806" s="104">
        <f t="shared" si="473"/>
        <v>6411.95</v>
      </c>
      <c r="E806" s="105">
        <f t="shared" si="459"/>
        <v>6388.87</v>
      </c>
      <c r="F806" s="106">
        <f t="shared" si="460"/>
        <v>44793</v>
      </c>
      <c r="G806" s="107">
        <f t="shared" si="465"/>
        <v>-3.599529004437052E-3</v>
      </c>
      <c r="H806" s="108">
        <f t="shared" si="479"/>
        <v>44854</v>
      </c>
      <c r="I806" s="108">
        <f t="shared" si="466"/>
        <v>44854</v>
      </c>
      <c r="J806" s="109">
        <f t="shared" si="474"/>
        <v>21</v>
      </c>
      <c r="K806" s="109">
        <f t="shared" si="463"/>
        <v>4</v>
      </c>
      <c r="L806" s="8">
        <f t="shared" si="475"/>
        <v>1</v>
      </c>
      <c r="M806" s="110">
        <f t="shared" si="462"/>
        <v>1</v>
      </c>
      <c r="N806" s="110">
        <f t="shared" si="483"/>
        <v>1.5321235828498938</v>
      </c>
      <c r="O806" s="103">
        <f t="shared" si="461"/>
        <v>1.5321235799999999</v>
      </c>
      <c r="P806" s="103">
        <f t="shared" si="467"/>
        <v>766.39608240999996</v>
      </c>
      <c r="Q806" s="11">
        <f t="shared" si="482"/>
        <v>0</v>
      </c>
      <c r="R806" s="30">
        <f t="shared" si="476"/>
        <v>0</v>
      </c>
      <c r="S806" s="103">
        <f t="shared" si="468"/>
        <v>0</v>
      </c>
      <c r="T806" s="113">
        <f t="shared" si="477"/>
        <v>8.5000000000000006E-2</v>
      </c>
      <c r="U806" s="111">
        <f t="shared" si="484"/>
        <v>4</v>
      </c>
      <c r="V806" s="111">
        <v>252</v>
      </c>
      <c r="W806" s="110">
        <f t="shared" si="469"/>
        <v>1.001295759</v>
      </c>
      <c r="X806" s="103">
        <f t="shared" si="470"/>
        <v>0.99306461999999995</v>
      </c>
      <c r="Y806" s="103">
        <f t="shared" si="471"/>
        <v>0</v>
      </c>
      <c r="Z806" s="114" t="str">
        <f t="shared" si="480"/>
        <v>A+J=</v>
      </c>
      <c r="AA806" s="108">
        <f t="shared" si="481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2"/>
        <v>44829</v>
      </c>
      <c r="B807" s="103">
        <f t="shared" si="464"/>
        <v>767.38914703</v>
      </c>
      <c r="C807" s="103">
        <f t="shared" si="478"/>
        <v>500.21818894</v>
      </c>
      <c r="D807" s="104">
        <f t="shared" si="473"/>
        <v>6411.95</v>
      </c>
      <c r="E807" s="105">
        <f t="shared" si="459"/>
        <v>6388.87</v>
      </c>
      <c r="F807" s="106">
        <f t="shared" si="460"/>
        <v>44793</v>
      </c>
      <c r="G807" s="107">
        <f t="shared" si="465"/>
        <v>-3.599529004437052E-3</v>
      </c>
      <c r="H807" s="108">
        <f t="shared" si="479"/>
        <v>44854</v>
      </c>
      <c r="I807" s="108">
        <f t="shared" si="466"/>
        <v>44854</v>
      </c>
      <c r="J807" s="109">
        <f t="shared" si="474"/>
        <v>21</v>
      </c>
      <c r="K807" s="109">
        <f t="shared" si="463"/>
        <v>4</v>
      </c>
      <c r="L807" s="8">
        <f t="shared" si="475"/>
        <v>1</v>
      </c>
      <c r="M807" s="110">
        <f t="shared" si="462"/>
        <v>1</v>
      </c>
      <c r="N807" s="110">
        <f t="shared" si="483"/>
        <v>1.5321235828498938</v>
      </c>
      <c r="O807" s="103">
        <f t="shared" si="461"/>
        <v>1.5321235799999999</v>
      </c>
      <c r="P807" s="103">
        <f t="shared" si="467"/>
        <v>766.39608240999996</v>
      </c>
      <c r="Q807" s="11">
        <f t="shared" si="482"/>
        <v>0</v>
      </c>
      <c r="R807" s="30">
        <f t="shared" si="476"/>
        <v>0</v>
      </c>
      <c r="S807" s="103">
        <f t="shared" si="468"/>
        <v>0</v>
      </c>
      <c r="T807" s="113">
        <f t="shared" si="477"/>
        <v>8.5000000000000006E-2</v>
      </c>
      <c r="U807" s="111">
        <f t="shared" si="484"/>
        <v>4</v>
      </c>
      <c r="V807" s="111">
        <v>252</v>
      </c>
      <c r="W807" s="110">
        <f t="shared" si="469"/>
        <v>1.001295759</v>
      </c>
      <c r="X807" s="103">
        <f t="shared" si="470"/>
        <v>0.99306461999999995</v>
      </c>
      <c r="Y807" s="103">
        <f t="shared" si="471"/>
        <v>0</v>
      </c>
      <c r="Z807" s="114" t="str">
        <f t="shared" si="480"/>
        <v>A+J=</v>
      </c>
      <c r="AA807" s="108">
        <f t="shared" si="481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2"/>
        <v>44830</v>
      </c>
      <c r="B808" s="103">
        <f t="shared" si="464"/>
        <v>767.38914703</v>
      </c>
      <c r="C808" s="103">
        <f t="shared" si="478"/>
        <v>500.21818894</v>
      </c>
      <c r="D808" s="104">
        <f t="shared" si="473"/>
        <v>6411.95</v>
      </c>
      <c r="E808" s="105">
        <f t="shared" ref="E808:E871" si="485">IF($K808=1,VLOOKUP($A807,$AO$10:$AS$165,4),E807)</f>
        <v>6388.87</v>
      </c>
      <c r="F808" s="106">
        <f t="shared" ref="F808:F871" si="486">IF($K808=1,VLOOKUP($A807,$AO$10:$AS$165,5),F807)</f>
        <v>44793</v>
      </c>
      <c r="G808" s="107">
        <f t="shared" si="465"/>
        <v>-3.599529004437052E-3</v>
      </c>
      <c r="H808" s="108">
        <f t="shared" si="479"/>
        <v>44854</v>
      </c>
      <c r="I808" s="108">
        <f t="shared" si="466"/>
        <v>44854</v>
      </c>
      <c r="J808" s="109">
        <f t="shared" si="474"/>
        <v>21</v>
      </c>
      <c r="K808" s="109">
        <f t="shared" si="463"/>
        <v>4</v>
      </c>
      <c r="L808" s="8">
        <f t="shared" si="475"/>
        <v>1</v>
      </c>
      <c r="M808" s="110">
        <f t="shared" si="462"/>
        <v>1</v>
      </c>
      <c r="N808" s="110">
        <f t="shared" si="483"/>
        <v>1.5321235828498938</v>
      </c>
      <c r="O808" s="103">
        <f t="shared" si="461"/>
        <v>1.5321235799999999</v>
      </c>
      <c r="P808" s="103">
        <f t="shared" si="467"/>
        <v>766.39608240999996</v>
      </c>
      <c r="Q808" s="11">
        <f t="shared" si="482"/>
        <v>0</v>
      </c>
      <c r="R808" s="30">
        <f t="shared" si="476"/>
        <v>0</v>
      </c>
      <c r="S808" s="103">
        <f t="shared" si="468"/>
        <v>0</v>
      </c>
      <c r="T808" s="113">
        <f t="shared" si="477"/>
        <v>8.5000000000000006E-2</v>
      </c>
      <c r="U808" s="111">
        <f t="shared" si="484"/>
        <v>4</v>
      </c>
      <c r="V808" s="111">
        <v>252</v>
      </c>
      <c r="W808" s="110">
        <f t="shared" si="469"/>
        <v>1.001295759</v>
      </c>
      <c r="X808" s="103">
        <f t="shared" si="470"/>
        <v>0.99306461999999995</v>
      </c>
      <c r="Y808" s="103">
        <f t="shared" si="471"/>
        <v>0</v>
      </c>
      <c r="Z808" s="114" t="str">
        <f t="shared" si="480"/>
        <v>A+J=</v>
      </c>
      <c r="AA808" s="108">
        <f t="shared" si="481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2"/>
        <v>44831</v>
      </c>
      <c r="B809" s="103">
        <f t="shared" si="464"/>
        <v>767.63761417000001</v>
      </c>
      <c r="C809" s="103">
        <f t="shared" si="478"/>
        <v>500.21818894</v>
      </c>
      <c r="D809" s="104">
        <f t="shared" si="473"/>
        <v>6411.95</v>
      </c>
      <c r="E809" s="105">
        <f t="shared" si="485"/>
        <v>6388.87</v>
      </c>
      <c r="F809" s="106">
        <f t="shared" si="486"/>
        <v>44793</v>
      </c>
      <c r="G809" s="107">
        <f t="shared" si="465"/>
        <v>-3.599529004437052E-3</v>
      </c>
      <c r="H809" s="108">
        <f t="shared" si="479"/>
        <v>44854</v>
      </c>
      <c r="I809" s="108">
        <f t="shared" si="466"/>
        <v>44854</v>
      </c>
      <c r="J809" s="109">
        <f t="shared" si="474"/>
        <v>21</v>
      </c>
      <c r="K809" s="109">
        <f t="shared" si="463"/>
        <v>5</v>
      </c>
      <c r="L809" s="8">
        <f t="shared" si="475"/>
        <v>1</v>
      </c>
      <c r="M809" s="110">
        <f t="shared" si="462"/>
        <v>1</v>
      </c>
      <c r="N809" s="110">
        <f t="shared" si="483"/>
        <v>1.5321235828498938</v>
      </c>
      <c r="O809" s="103">
        <f t="shared" ref="O809:O872" si="487">TRUNC(TRUNC((L809*N809),15),8)</f>
        <v>1.5321235799999999</v>
      </c>
      <c r="P809" s="103">
        <f t="shared" si="467"/>
        <v>766.39608240999996</v>
      </c>
      <c r="Q809" s="11">
        <f t="shared" si="482"/>
        <v>0</v>
      </c>
      <c r="R809" s="30">
        <f t="shared" si="476"/>
        <v>0</v>
      </c>
      <c r="S809" s="103">
        <f t="shared" si="468"/>
        <v>0</v>
      </c>
      <c r="T809" s="113">
        <f t="shared" si="477"/>
        <v>8.5000000000000006E-2</v>
      </c>
      <c r="U809" s="111">
        <f t="shared" si="484"/>
        <v>5</v>
      </c>
      <c r="V809" s="111">
        <v>252</v>
      </c>
      <c r="W809" s="110">
        <f t="shared" si="469"/>
        <v>1.0016199610000001</v>
      </c>
      <c r="X809" s="103">
        <f t="shared" si="470"/>
        <v>1.24153176</v>
      </c>
      <c r="Y809" s="103">
        <f t="shared" si="471"/>
        <v>0</v>
      </c>
      <c r="Z809" s="114" t="str">
        <f t="shared" si="480"/>
        <v>A+J=</v>
      </c>
      <c r="AA809" s="108">
        <f t="shared" si="481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2"/>
        <v>44832</v>
      </c>
      <c r="B810" s="103">
        <f t="shared" si="464"/>
        <v>767.88616177999995</v>
      </c>
      <c r="C810" s="103">
        <f t="shared" si="478"/>
        <v>500.21818894</v>
      </c>
      <c r="D810" s="104">
        <f t="shared" si="473"/>
        <v>6411.95</v>
      </c>
      <c r="E810" s="105">
        <f t="shared" si="485"/>
        <v>6388.87</v>
      </c>
      <c r="F810" s="106">
        <f t="shared" si="486"/>
        <v>44793</v>
      </c>
      <c r="G810" s="107">
        <f t="shared" si="465"/>
        <v>-3.599529004437052E-3</v>
      </c>
      <c r="H810" s="108">
        <f t="shared" si="479"/>
        <v>44854</v>
      </c>
      <c r="I810" s="108">
        <f t="shared" si="466"/>
        <v>44854</v>
      </c>
      <c r="J810" s="109">
        <f t="shared" si="474"/>
        <v>21</v>
      </c>
      <c r="K810" s="109">
        <f t="shared" si="463"/>
        <v>6</v>
      </c>
      <c r="L810" s="8">
        <f t="shared" si="475"/>
        <v>1</v>
      </c>
      <c r="M810" s="110">
        <f t="shared" ref="M810:M873" si="488">IF(I810&gt;I809,L809,M809)</f>
        <v>1</v>
      </c>
      <c r="N810" s="110">
        <f t="shared" si="483"/>
        <v>1.5321235828498938</v>
      </c>
      <c r="O810" s="103">
        <f t="shared" si="487"/>
        <v>1.5321235799999999</v>
      </c>
      <c r="P810" s="103">
        <f t="shared" si="467"/>
        <v>766.39608240999996</v>
      </c>
      <c r="Q810" s="11">
        <f t="shared" si="482"/>
        <v>0</v>
      </c>
      <c r="R810" s="30">
        <f t="shared" si="476"/>
        <v>0</v>
      </c>
      <c r="S810" s="103">
        <f t="shared" si="468"/>
        <v>0</v>
      </c>
      <c r="T810" s="113">
        <f t="shared" si="477"/>
        <v>8.5000000000000006E-2</v>
      </c>
      <c r="U810" s="111">
        <f t="shared" si="484"/>
        <v>6</v>
      </c>
      <c r="V810" s="111">
        <v>252</v>
      </c>
      <c r="W810" s="110">
        <f t="shared" si="469"/>
        <v>1.0019442679999999</v>
      </c>
      <c r="X810" s="103">
        <f t="shared" si="470"/>
        <v>1.4900793699999999</v>
      </c>
      <c r="Y810" s="103">
        <f t="shared" si="471"/>
        <v>0</v>
      </c>
      <c r="Z810" s="114" t="str">
        <f t="shared" si="480"/>
        <v>A+J=</v>
      </c>
      <c r="AA810" s="108">
        <f t="shared" si="481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2"/>
        <v>44833</v>
      </c>
      <c r="B811" s="103">
        <f t="shared" si="464"/>
        <v>768.13478986999996</v>
      </c>
      <c r="C811" s="103">
        <f t="shared" si="478"/>
        <v>500.21818894</v>
      </c>
      <c r="D811" s="104">
        <f t="shared" si="473"/>
        <v>6411.95</v>
      </c>
      <c r="E811" s="105">
        <f t="shared" si="485"/>
        <v>6388.87</v>
      </c>
      <c r="F811" s="106">
        <f t="shared" si="486"/>
        <v>44793</v>
      </c>
      <c r="G811" s="107">
        <f t="shared" si="465"/>
        <v>-3.599529004437052E-3</v>
      </c>
      <c r="H811" s="108">
        <f t="shared" si="479"/>
        <v>44854</v>
      </c>
      <c r="I811" s="108">
        <f t="shared" si="466"/>
        <v>44854</v>
      </c>
      <c r="J811" s="109">
        <f t="shared" si="474"/>
        <v>21</v>
      </c>
      <c r="K811" s="109">
        <f t="shared" si="463"/>
        <v>7</v>
      </c>
      <c r="L811" s="8">
        <f t="shared" si="475"/>
        <v>1</v>
      </c>
      <c r="M811" s="110">
        <f t="shared" si="488"/>
        <v>1</v>
      </c>
      <c r="N811" s="110">
        <f t="shared" si="483"/>
        <v>1.5321235828498938</v>
      </c>
      <c r="O811" s="103">
        <f t="shared" si="487"/>
        <v>1.5321235799999999</v>
      </c>
      <c r="P811" s="103">
        <f t="shared" si="467"/>
        <v>766.39608240999996</v>
      </c>
      <c r="Q811" s="11">
        <f t="shared" si="482"/>
        <v>0</v>
      </c>
      <c r="R811" s="30">
        <f t="shared" si="476"/>
        <v>0</v>
      </c>
      <c r="S811" s="103">
        <f t="shared" si="468"/>
        <v>0</v>
      </c>
      <c r="T811" s="113">
        <f t="shared" si="477"/>
        <v>8.5000000000000006E-2</v>
      </c>
      <c r="U811" s="111">
        <f t="shared" si="484"/>
        <v>7</v>
      </c>
      <c r="V811" s="111">
        <v>252</v>
      </c>
      <c r="W811" s="110">
        <f t="shared" si="469"/>
        <v>1.00226868</v>
      </c>
      <c r="X811" s="103">
        <f t="shared" si="470"/>
        <v>1.7387074600000001</v>
      </c>
      <c r="Y811" s="103">
        <f t="shared" si="471"/>
        <v>0</v>
      </c>
      <c r="Z811" s="114" t="str">
        <f t="shared" si="480"/>
        <v>A+J=</v>
      </c>
      <c r="AA811" s="108">
        <f t="shared" si="481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2"/>
        <v>44834</v>
      </c>
      <c r="B812" s="103">
        <f t="shared" si="464"/>
        <v>768.38349842999992</v>
      </c>
      <c r="C812" s="103">
        <f t="shared" si="478"/>
        <v>500.21818894</v>
      </c>
      <c r="D812" s="104">
        <f t="shared" si="473"/>
        <v>6411.95</v>
      </c>
      <c r="E812" s="105">
        <f t="shared" si="485"/>
        <v>6388.87</v>
      </c>
      <c r="F812" s="106">
        <f t="shared" si="486"/>
        <v>44793</v>
      </c>
      <c r="G812" s="107">
        <f t="shared" si="465"/>
        <v>-3.599529004437052E-3</v>
      </c>
      <c r="H812" s="108">
        <f t="shared" si="479"/>
        <v>44854</v>
      </c>
      <c r="I812" s="108">
        <f t="shared" si="466"/>
        <v>44854</v>
      </c>
      <c r="J812" s="109">
        <f t="shared" si="474"/>
        <v>21</v>
      </c>
      <c r="K812" s="109">
        <f t="shared" ref="K812:K875" si="489">(J812-(NETWORKDAYS(A812,I812,AD$171:AD$502)-1))</f>
        <v>8</v>
      </c>
      <c r="L812" s="8">
        <f t="shared" si="475"/>
        <v>1</v>
      </c>
      <c r="M812" s="110">
        <f t="shared" si="488"/>
        <v>1</v>
      </c>
      <c r="N812" s="110">
        <f t="shared" si="483"/>
        <v>1.5321235828498938</v>
      </c>
      <c r="O812" s="103">
        <f t="shared" si="487"/>
        <v>1.5321235799999999</v>
      </c>
      <c r="P812" s="103">
        <f t="shared" si="467"/>
        <v>766.39608240999996</v>
      </c>
      <c r="Q812" s="11">
        <f t="shared" si="482"/>
        <v>0</v>
      </c>
      <c r="R812" s="30">
        <f t="shared" si="476"/>
        <v>0</v>
      </c>
      <c r="S812" s="103">
        <f t="shared" si="468"/>
        <v>0</v>
      </c>
      <c r="T812" s="113">
        <f t="shared" si="477"/>
        <v>8.5000000000000006E-2</v>
      </c>
      <c r="U812" s="111">
        <f t="shared" si="484"/>
        <v>8</v>
      </c>
      <c r="V812" s="111">
        <v>252</v>
      </c>
      <c r="W812" s="110">
        <f t="shared" si="469"/>
        <v>1.0025931969999999</v>
      </c>
      <c r="X812" s="103">
        <f t="shared" si="470"/>
        <v>1.9874160199999999</v>
      </c>
      <c r="Y812" s="103">
        <f t="shared" si="471"/>
        <v>0</v>
      </c>
      <c r="Z812" s="114" t="str">
        <f t="shared" si="480"/>
        <v>A+J=</v>
      </c>
      <c r="AA812" s="108">
        <f t="shared" si="481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2"/>
        <v>44835</v>
      </c>
      <c r="B813" s="103">
        <f t="shared" si="464"/>
        <v>768.63228745999993</v>
      </c>
      <c r="C813" s="103">
        <f t="shared" si="478"/>
        <v>500.21818894</v>
      </c>
      <c r="D813" s="104">
        <f t="shared" si="473"/>
        <v>6411.95</v>
      </c>
      <c r="E813" s="105">
        <f t="shared" si="485"/>
        <v>6388.87</v>
      </c>
      <c r="F813" s="106">
        <f t="shared" si="486"/>
        <v>44793</v>
      </c>
      <c r="G813" s="107">
        <f t="shared" si="465"/>
        <v>-3.599529004437052E-3</v>
      </c>
      <c r="H813" s="108">
        <f t="shared" si="479"/>
        <v>44854</v>
      </c>
      <c r="I813" s="108">
        <f t="shared" si="466"/>
        <v>44854</v>
      </c>
      <c r="J813" s="109">
        <f t="shared" si="474"/>
        <v>21</v>
      </c>
      <c r="K813" s="109">
        <f t="shared" si="489"/>
        <v>9</v>
      </c>
      <c r="L813" s="8">
        <f t="shared" si="475"/>
        <v>1</v>
      </c>
      <c r="M813" s="110">
        <f t="shared" si="488"/>
        <v>1</v>
      </c>
      <c r="N813" s="110">
        <f t="shared" si="483"/>
        <v>1.5321235828498938</v>
      </c>
      <c r="O813" s="103">
        <f t="shared" si="487"/>
        <v>1.5321235799999999</v>
      </c>
      <c r="P813" s="103">
        <f t="shared" si="467"/>
        <v>766.39608240999996</v>
      </c>
      <c r="Q813" s="11">
        <f t="shared" si="482"/>
        <v>0</v>
      </c>
      <c r="R813" s="30">
        <f t="shared" si="476"/>
        <v>0</v>
      </c>
      <c r="S813" s="103">
        <f t="shared" si="468"/>
        <v>0</v>
      </c>
      <c r="T813" s="113">
        <f t="shared" si="477"/>
        <v>8.5000000000000006E-2</v>
      </c>
      <c r="U813" s="111">
        <f t="shared" si="484"/>
        <v>9</v>
      </c>
      <c r="V813" s="111">
        <v>252</v>
      </c>
      <c r="W813" s="110">
        <f t="shared" si="469"/>
        <v>1.0029178190000001</v>
      </c>
      <c r="X813" s="103">
        <f t="shared" si="470"/>
        <v>2.2362050500000001</v>
      </c>
      <c r="Y813" s="103">
        <f t="shared" si="471"/>
        <v>0</v>
      </c>
      <c r="Z813" s="114" t="str">
        <f t="shared" si="480"/>
        <v>A+J=</v>
      </c>
      <c r="AA813" s="108">
        <f t="shared" si="481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2"/>
        <v>44836</v>
      </c>
      <c r="B814" s="103">
        <f t="shared" si="464"/>
        <v>768.63228745999993</v>
      </c>
      <c r="C814" s="103">
        <f t="shared" si="478"/>
        <v>500.21818894</v>
      </c>
      <c r="D814" s="104">
        <f t="shared" si="473"/>
        <v>6411.95</v>
      </c>
      <c r="E814" s="105">
        <f t="shared" si="485"/>
        <v>6388.87</v>
      </c>
      <c r="F814" s="106">
        <f t="shared" si="486"/>
        <v>44793</v>
      </c>
      <c r="G814" s="107">
        <f t="shared" si="465"/>
        <v>-3.599529004437052E-3</v>
      </c>
      <c r="H814" s="108">
        <f t="shared" si="479"/>
        <v>44854</v>
      </c>
      <c r="I814" s="108">
        <f t="shared" si="466"/>
        <v>44854</v>
      </c>
      <c r="J814" s="109">
        <f t="shared" si="474"/>
        <v>21</v>
      </c>
      <c r="K814" s="109">
        <f t="shared" si="489"/>
        <v>9</v>
      </c>
      <c r="L814" s="8">
        <f t="shared" si="475"/>
        <v>1</v>
      </c>
      <c r="M814" s="110">
        <f t="shared" si="488"/>
        <v>1</v>
      </c>
      <c r="N814" s="110">
        <f t="shared" si="483"/>
        <v>1.5321235828498938</v>
      </c>
      <c r="O814" s="103">
        <f t="shared" si="487"/>
        <v>1.5321235799999999</v>
      </c>
      <c r="P814" s="103">
        <f t="shared" si="467"/>
        <v>766.39608240999996</v>
      </c>
      <c r="Q814" s="11">
        <f t="shared" si="482"/>
        <v>0</v>
      </c>
      <c r="R814" s="30">
        <f t="shared" si="476"/>
        <v>0</v>
      </c>
      <c r="S814" s="103">
        <f t="shared" si="468"/>
        <v>0</v>
      </c>
      <c r="T814" s="113">
        <f t="shared" si="477"/>
        <v>8.5000000000000006E-2</v>
      </c>
      <c r="U814" s="111">
        <f t="shared" si="484"/>
        <v>9</v>
      </c>
      <c r="V814" s="111">
        <v>252</v>
      </c>
      <c r="W814" s="110">
        <f t="shared" si="469"/>
        <v>1.0029178190000001</v>
      </c>
      <c r="X814" s="103">
        <f t="shared" si="470"/>
        <v>2.2362050500000001</v>
      </c>
      <c r="Y814" s="103">
        <f t="shared" si="471"/>
        <v>0</v>
      </c>
      <c r="Z814" s="114" t="str">
        <f t="shared" si="480"/>
        <v>A+J=</v>
      </c>
      <c r="AA814" s="108">
        <f t="shared" si="481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2"/>
        <v>44837</v>
      </c>
      <c r="B815" s="103">
        <f t="shared" si="464"/>
        <v>768.63228745999993</v>
      </c>
      <c r="C815" s="103">
        <f t="shared" si="478"/>
        <v>500.21818894</v>
      </c>
      <c r="D815" s="104">
        <f t="shared" si="473"/>
        <v>6411.95</v>
      </c>
      <c r="E815" s="105">
        <f t="shared" si="485"/>
        <v>6388.87</v>
      </c>
      <c r="F815" s="106">
        <f t="shared" si="486"/>
        <v>44793</v>
      </c>
      <c r="G815" s="107">
        <f t="shared" si="465"/>
        <v>-3.599529004437052E-3</v>
      </c>
      <c r="H815" s="108">
        <f t="shared" si="479"/>
        <v>44854</v>
      </c>
      <c r="I815" s="108">
        <f t="shared" si="466"/>
        <v>44854</v>
      </c>
      <c r="J815" s="109">
        <f t="shared" si="474"/>
        <v>21</v>
      </c>
      <c r="K815" s="109">
        <f t="shared" si="489"/>
        <v>9</v>
      </c>
      <c r="L815" s="8">
        <f t="shared" si="475"/>
        <v>1</v>
      </c>
      <c r="M815" s="110">
        <f t="shared" si="488"/>
        <v>1</v>
      </c>
      <c r="N815" s="110">
        <f t="shared" si="483"/>
        <v>1.5321235828498938</v>
      </c>
      <c r="O815" s="103">
        <f t="shared" si="487"/>
        <v>1.5321235799999999</v>
      </c>
      <c r="P815" s="103">
        <f t="shared" si="467"/>
        <v>766.39608240999996</v>
      </c>
      <c r="Q815" s="11">
        <f t="shared" si="482"/>
        <v>0</v>
      </c>
      <c r="R815" s="30">
        <f t="shared" si="476"/>
        <v>0</v>
      </c>
      <c r="S815" s="103">
        <f t="shared" si="468"/>
        <v>0</v>
      </c>
      <c r="T815" s="113">
        <f t="shared" si="477"/>
        <v>8.5000000000000006E-2</v>
      </c>
      <c r="U815" s="111">
        <f t="shared" si="484"/>
        <v>9</v>
      </c>
      <c r="V815" s="111">
        <v>252</v>
      </c>
      <c r="W815" s="110">
        <f t="shared" si="469"/>
        <v>1.0029178190000001</v>
      </c>
      <c r="X815" s="103">
        <f t="shared" si="470"/>
        <v>2.2362050500000001</v>
      </c>
      <c r="Y815" s="103">
        <f t="shared" si="471"/>
        <v>0</v>
      </c>
      <c r="Z815" s="114" t="str">
        <f t="shared" si="480"/>
        <v>A+J=</v>
      </c>
      <c r="AA815" s="108">
        <f t="shared" si="481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2"/>
        <v>44838</v>
      </c>
      <c r="B816" s="103">
        <f t="shared" si="464"/>
        <v>768.88115771999992</v>
      </c>
      <c r="C816" s="103">
        <f t="shared" si="478"/>
        <v>500.21818894</v>
      </c>
      <c r="D816" s="104">
        <f t="shared" si="473"/>
        <v>6411.95</v>
      </c>
      <c r="E816" s="105">
        <f t="shared" si="485"/>
        <v>6388.87</v>
      </c>
      <c r="F816" s="106">
        <f t="shared" si="486"/>
        <v>44793</v>
      </c>
      <c r="G816" s="107">
        <f t="shared" si="465"/>
        <v>-3.599529004437052E-3</v>
      </c>
      <c r="H816" s="108">
        <f t="shared" si="479"/>
        <v>44854</v>
      </c>
      <c r="I816" s="108">
        <f t="shared" si="466"/>
        <v>44854</v>
      </c>
      <c r="J816" s="109">
        <f t="shared" si="474"/>
        <v>21</v>
      </c>
      <c r="K816" s="109">
        <f t="shared" si="489"/>
        <v>10</v>
      </c>
      <c r="L816" s="8">
        <f t="shared" si="475"/>
        <v>1</v>
      </c>
      <c r="M816" s="110">
        <f t="shared" si="488"/>
        <v>1</v>
      </c>
      <c r="N816" s="110">
        <f t="shared" si="483"/>
        <v>1.5321235828498938</v>
      </c>
      <c r="O816" s="103">
        <f t="shared" si="487"/>
        <v>1.5321235799999999</v>
      </c>
      <c r="P816" s="103">
        <f t="shared" si="467"/>
        <v>766.39608240999996</v>
      </c>
      <c r="Q816" s="11">
        <f t="shared" si="482"/>
        <v>0</v>
      </c>
      <c r="R816" s="30">
        <f t="shared" si="476"/>
        <v>0</v>
      </c>
      <c r="S816" s="103">
        <f t="shared" si="468"/>
        <v>0</v>
      </c>
      <c r="T816" s="113">
        <f t="shared" si="477"/>
        <v>8.5000000000000006E-2</v>
      </c>
      <c r="U816" s="111">
        <f t="shared" si="484"/>
        <v>10</v>
      </c>
      <c r="V816" s="111">
        <v>252</v>
      </c>
      <c r="W816" s="110">
        <f t="shared" si="469"/>
        <v>1.0032425469999999</v>
      </c>
      <c r="X816" s="103">
        <f t="shared" si="470"/>
        <v>2.48507531</v>
      </c>
      <c r="Y816" s="103">
        <f t="shared" si="471"/>
        <v>0</v>
      </c>
      <c r="Z816" s="114" t="str">
        <f t="shared" si="480"/>
        <v>A+J=</v>
      </c>
      <c r="AA816" s="108">
        <f t="shared" si="481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2"/>
        <v>44839</v>
      </c>
      <c r="B817" s="103">
        <f t="shared" si="464"/>
        <v>769.13010769999994</v>
      </c>
      <c r="C817" s="103">
        <f t="shared" si="478"/>
        <v>500.21818894</v>
      </c>
      <c r="D817" s="104">
        <f t="shared" si="473"/>
        <v>6411.95</v>
      </c>
      <c r="E817" s="105">
        <f t="shared" si="485"/>
        <v>6388.87</v>
      </c>
      <c r="F817" s="106">
        <f t="shared" si="486"/>
        <v>44793</v>
      </c>
      <c r="G817" s="107">
        <f t="shared" si="465"/>
        <v>-3.599529004437052E-3</v>
      </c>
      <c r="H817" s="108">
        <f t="shared" si="479"/>
        <v>44854</v>
      </c>
      <c r="I817" s="108">
        <f t="shared" si="466"/>
        <v>44854</v>
      </c>
      <c r="J817" s="109">
        <f t="shared" si="474"/>
        <v>21</v>
      </c>
      <c r="K817" s="109">
        <f t="shared" si="489"/>
        <v>11</v>
      </c>
      <c r="L817" s="8">
        <f t="shared" si="475"/>
        <v>1</v>
      </c>
      <c r="M817" s="110">
        <f t="shared" si="488"/>
        <v>1</v>
      </c>
      <c r="N817" s="110">
        <f t="shared" si="483"/>
        <v>1.5321235828498938</v>
      </c>
      <c r="O817" s="103">
        <f t="shared" si="487"/>
        <v>1.5321235799999999</v>
      </c>
      <c r="P817" s="103">
        <f t="shared" si="467"/>
        <v>766.39608240999996</v>
      </c>
      <c r="Q817" s="11">
        <f t="shared" si="482"/>
        <v>0</v>
      </c>
      <c r="R817" s="30">
        <f t="shared" si="476"/>
        <v>0</v>
      </c>
      <c r="S817" s="103">
        <f t="shared" si="468"/>
        <v>0</v>
      </c>
      <c r="T817" s="113">
        <f t="shared" si="477"/>
        <v>8.5000000000000006E-2</v>
      </c>
      <c r="U817" s="111">
        <f t="shared" si="484"/>
        <v>11</v>
      </c>
      <c r="V817" s="111">
        <v>252</v>
      </c>
      <c r="W817" s="110">
        <f t="shared" si="469"/>
        <v>1.0035673789999999</v>
      </c>
      <c r="X817" s="103">
        <f t="shared" si="470"/>
        <v>2.7340252899999999</v>
      </c>
      <c r="Y817" s="103">
        <f t="shared" si="471"/>
        <v>0</v>
      </c>
      <c r="Z817" s="114" t="str">
        <f t="shared" si="480"/>
        <v>A+J=</v>
      </c>
      <c r="AA817" s="108">
        <f t="shared" si="481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2"/>
        <v>44840</v>
      </c>
      <c r="B818" s="103">
        <f t="shared" si="464"/>
        <v>769.37913890999994</v>
      </c>
      <c r="C818" s="103">
        <f t="shared" si="478"/>
        <v>500.21818894</v>
      </c>
      <c r="D818" s="104">
        <f t="shared" si="473"/>
        <v>6411.95</v>
      </c>
      <c r="E818" s="105">
        <f t="shared" si="485"/>
        <v>6388.87</v>
      </c>
      <c r="F818" s="106">
        <f t="shared" si="486"/>
        <v>44793</v>
      </c>
      <c r="G818" s="107">
        <f t="shared" si="465"/>
        <v>-3.599529004437052E-3</v>
      </c>
      <c r="H818" s="108">
        <f t="shared" si="479"/>
        <v>44854</v>
      </c>
      <c r="I818" s="108">
        <f t="shared" si="466"/>
        <v>44854</v>
      </c>
      <c r="J818" s="109">
        <f t="shared" si="474"/>
        <v>21</v>
      </c>
      <c r="K818" s="109">
        <f t="shared" si="489"/>
        <v>12</v>
      </c>
      <c r="L818" s="8">
        <f t="shared" si="475"/>
        <v>1</v>
      </c>
      <c r="M818" s="110">
        <f t="shared" si="488"/>
        <v>1</v>
      </c>
      <c r="N818" s="110">
        <f t="shared" si="483"/>
        <v>1.5321235828498938</v>
      </c>
      <c r="O818" s="103">
        <f t="shared" si="487"/>
        <v>1.5321235799999999</v>
      </c>
      <c r="P818" s="103">
        <f t="shared" si="467"/>
        <v>766.39608240999996</v>
      </c>
      <c r="Q818" s="11">
        <f t="shared" si="482"/>
        <v>0</v>
      </c>
      <c r="R818" s="30">
        <f t="shared" si="476"/>
        <v>0</v>
      </c>
      <c r="S818" s="103">
        <f t="shared" si="468"/>
        <v>0</v>
      </c>
      <c r="T818" s="113">
        <f t="shared" si="477"/>
        <v>8.5000000000000006E-2</v>
      </c>
      <c r="U818" s="111">
        <f t="shared" si="484"/>
        <v>12</v>
      </c>
      <c r="V818" s="111">
        <v>252</v>
      </c>
      <c r="W818" s="110">
        <f t="shared" si="469"/>
        <v>1.003892317</v>
      </c>
      <c r="X818" s="103">
        <f t="shared" si="470"/>
        <v>2.9830565</v>
      </c>
      <c r="Y818" s="103">
        <f t="shared" si="471"/>
        <v>0</v>
      </c>
      <c r="Z818" s="114" t="str">
        <f t="shared" si="480"/>
        <v>A+J=</v>
      </c>
      <c r="AA818" s="108">
        <f t="shared" si="481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2"/>
        <v>44841</v>
      </c>
      <c r="B819" s="103">
        <f t="shared" si="464"/>
        <v>769.62824981999995</v>
      </c>
      <c r="C819" s="103">
        <f t="shared" si="478"/>
        <v>500.21818894</v>
      </c>
      <c r="D819" s="104">
        <f t="shared" si="473"/>
        <v>6411.95</v>
      </c>
      <c r="E819" s="105">
        <f t="shared" si="485"/>
        <v>6388.87</v>
      </c>
      <c r="F819" s="106">
        <f t="shared" si="486"/>
        <v>44793</v>
      </c>
      <c r="G819" s="107">
        <f t="shared" si="465"/>
        <v>-3.599529004437052E-3</v>
      </c>
      <c r="H819" s="108">
        <f t="shared" si="479"/>
        <v>44854</v>
      </c>
      <c r="I819" s="108">
        <f t="shared" si="466"/>
        <v>44854</v>
      </c>
      <c r="J819" s="109">
        <f t="shared" si="474"/>
        <v>21</v>
      </c>
      <c r="K819" s="109">
        <f t="shared" si="489"/>
        <v>13</v>
      </c>
      <c r="L819" s="8">
        <f t="shared" si="475"/>
        <v>1</v>
      </c>
      <c r="M819" s="110">
        <f t="shared" si="488"/>
        <v>1</v>
      </c>
      <c r="N819" s="110">
        <f t="shared" si="483"/>
        <v>1.5321235828498938</v>
      </c>
      <c r="O819" s="103">
        <f t="shared" si="487"/>
        <v>1.5321235799999999</v>
      </c>
      <c r="P819" s="103">
        <f t="shared" si="467"/>
        <v>766.39608240999996</v>
      </c>
      <c r="Q819" s="11">
        <f t="shared" si="482"/>
        <v>0</v>
      </c>
      <c r="R819" s="30">
        <f t="shared" si="476"/>
        <v>0</v>
      </c>
      <c r="S819" s="103">
        <f t="shared" si="468"/>
        <v>0</v>
      </c>
      <c r="T819" s="113">
        <f t="shared" si="477"/>
        <v>8.5000000000000006E-2</v>
      </c>
      <c r="U819" s="111">
        <f t="shared" si="484"/>
        <v>13</v>
      </c>
      <c r="V819" s="111">
        <v>252</v>
      </c>
      <c r="W819" s="110">
        <f t="shared" si="469"/>
        <v>1.0042173590000001</v>
      </c>
      <c r="X819" s="103">
        <f t="shared" si="470"/>
        <v>3.2321674100000002</v>
      </c>
      <c r="Y819" s="103">
        <f t="shared" si="471"/>
        <v>0</v>
      </c>
      <c r="Z819" s="114" t="str">
        <f t="shared" si="480"/>
        <v>A+J=</v>
      </c>
      <c r="AA819" s="108">
        <f t="shared" si="481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2"/>
        <v>44842</v>
      </c>
      <c r="B820" s="103">
        <f t="shared" si="464"/>
        <v>769.87744273999999</v>
      </c>
      <c r="C820" s="103">
        <f t="shared" si="478"/>
        <v>500.21818894</v>
      </c>
      <c r="D820" s="104">
        <f t="shared" si="473"/>
        <v>6411.95</v>
      </c>
      <c r="E820" s="105">
        <f t="shared" si="485"/>
        <v>6388.87</v>
      </c>
      <c r="F820" s="106">
        <f t="shared" si="486"/>
        <v>44793</v>
      </c>
      <c r="G820" s="107">
        <f t="shared" si="465"/>
        <v>-3.599529004437052E-3</v>
      </c>
      <c r="H820" s="108">
        <f t="shared" si="479"/>
        <v>44854</v>
      </c>
      <c r="I820" s="108">
        <f t="shared" si="466"/>
        <v>44854</v>
      </c>
      <c r="J820" s="109">
        <f t="shared" si="474"/>
        <v>21</v>
      </c>
      <c r="K820" s="109">
        <f t="shared" si="489"/>
        <v>14</v>
      </c>
      <c r="L820" s="8">
        <f t="shared" si="475"/>
        <v>1</v>
      </c>
      <c r="M820" s="110">
        <f t="shared" si="488"/>
        <v>1</v>
      </c>
      <c r="N820" s="110">
        <f t="shared" si="483"/>
        <v>1.5321235828498938</v>
      </c>
      <c r="O820" s="103">
        <f t="shared" si="487"/>
        <v>1.5321235799999999</v>
      </c>
      <c r="P820" s="103">
        <f t="shared" si="467"/>
        <v>766.39608240999996</v>
      </c>
      <c r="Q820" s="11">
        <f t="shared" si="482"/>
        <v>0</v>
      </c>
      <c r="R820" s="30">
        <f t="shared" si="476"/>
        <v>0</v>
      </c>
      <c r="S820" s="103">
        <f t="shared" si="468"/>
        <v>0</v>
      </c>
      <c r="T820" s="113">
        <f t="shared" si="477"/>
        <v>8.5000000000000006E-2</v>
      </c>
      <c r="U820" s="111">
        <f t="shared" si="484"/>
        <v>14</v>
      </c>
      <c r="V820" s="111">
        <v>252</v>
      </c>
      <c r="W820" s="110">
        <f t="shared" si="469"/>
        <v>1.0045425079999999</v>
      </c>
      <c r="X820" s="103">
        <f t="shared" si="470"/>
        <v>3.4813603299999998</v>
      </c>
      <c r="Y820" s="103">
        <f t="shared" si="471"/>
        <v>0</v>
      </c>
      <c r="Z820" s="114" t="str">
        <f t="shared" si="480"/>
        <v>A+J=</v>
      </c>
      <c r="AA820" s="108">
        <f t="shared" si="481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2"/>
        <v>44843</v>
      </c>
      <c r="B821" s="103">
        <f t="shared" si="464"/>
        <v>769.87744273999999</v>
      </c>
      <c r="C821" s="103">
        <f t="shared" si="478"/>
        <v>500.21818894</v>
      </c>
      <c r="D821" s="104">
        <f t="shared" si="473"/>
        <v>6411.95</v>
      </c>
      <c r="E821" s="105">
        <f t="shared" si="485"/>
        <v>6388.87</v>
      </c>
      <c r="F821" s="106">
        <f t="shared" si="486"/>
        <v>44793</v>
      </c>
      <c r="G821" s="107">
        <f t="shared" si="465"/>
        <v>-3.599529004437052E-3</v>
      </c>
      <c r="H821" s="108">
        <f t="shared" si="479"/>
        <v>44854</v>
      </c>
      <c r="I821" s="108">
        <f t="shared" si="466"/>
        <v>44854</v>
      </c>
      <c r="J821" s="109">
        <f t="shared" si="474"/>
        <v>21</v>
      </c>
      <c r="K821" s="109">
        <f t="shared" si="489"/>
        <v>14</v>
      </c>
      <c r="L821" s="8">
        <f t="shared" si="475"/>
        <v>1</v>
      </c>
      <c r="M821" s="110">
        <f t="shared" si="488"/>
        <v>1</v>
      </c>
      <c r="N821" s="110">
        <f t="shared" si="483"/>
        <v>1.5321235828498938</v>
      </c>
      <c r="O821" s="103">
        <f t="shared" si="487"/>
        <v>1.5321235799999999</v>
      </c>
      <c r="P821" s="103">
        <f t="shared" si="467"/>
        <v>766.39608240999996</v>
      </c>
      <c r="Q821" s="11">
        <f t="shared" si="482"/>
        <v>0</v>
      </c>
      <c r="R821" s="30">
        <f t="shared" si="476"/>
        <v>0</v>
      </c>
      <c r="S821" s="103">
        <f t="shared" si="468"/>
        <v>0</v>
      </c>
      <c r="T821" s="113">
        <f t="shared" si="477"/>
        <v>8.5000000000000006E-2</v>
      </c>
      <c r="U821" s="111">
        <f t="shared" si="484"/>
        <v>14</v>
      </c>
      <c r="V821" s="111">
        <v>252</v>
      </c>
      <c r="W821" s="110">
        <f t="shared" si="469"/>
        <v>1.0045425079999999</v>
      </c>
      <c r="X821" s="103">
        <f t="shared" si="470"/>
        <v>3.4813603299999998</v>
      </c>
      <c r="Y821" s="103">
        <f t="shared" si="471"/>
        <v>0</v>
      </c>
      <c r="Z821" s="114" t="str">
        <f t="shared" si="480"/>
        <v>A+J=</v>
      </c>
      <c r="AA821" s="108">
        <f t="shared" si="481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2"/>
        <v>44844</v>
      </c>
      <c r="B822" s="103">
        <f t="shared" si="464"/>
        <v>769.87744273999999</v>
      </c>
      <c r="C822" s="103">
        <f t="shared" si="478"/>
        <v>500.21818894</v>
      </c>
      <c r="D822" s="104">
        <f t="shared" si="473"/>
        <v>6411.95</v>
      </c>
      <c r="E822" s="105">
        <f t="shared" si="485"/>
        <v>6388.87</v>
      </c>
      <c r="F822" s="106">
        <f t="shared" si="486"/>
        <v>44793</v>
      </c>
      <c r="G822" s="107">
        <f t="shared" si="465"/>
        <v>-3.599529004437052E-3</v>
      </c>
      <c r="H822" s="108">
        <f t="shared" si="479"/>
        <v>44854</v>
      </c>
      <c r="I822" s="108">
        <f t="shared" si="466"/>
        <v>44854</v>
      </c>
      <c r="J822" s="109">
        <f t="shared" si="474"/>
        <v>21</v>
      </c>
      <c r="K822" s="109">
        <f t="shared" si="489"/>
        <v>14</v>
      </c>
      <c r="L822" s="8">
        <f t="shared" si="475"/>
        <v>1</v>
      </c>
      <c r="M822" s="110">
        <f t="shared" si="488"/>
        <v>1</v>
      </c>
      <c r="N822" s="110">
        <f t="shared" si="483"/>
        <v>1.5321235828498938</v>
      </c>
      <c r="O822" s="103">
        <f t="shared" si="487"/>
        <v>1.5321235799999999</v>
      </c>
      <c r="P822" s="103">
        <f t="shared" si="467"/>
        <v>766.39608240999996</v>
      </c>
      <c r="Q822" s="11">
        <f t="shared" si="482"/>
        <v>0</v>
      </c>
      <c r="R822" s="30">
        <f t="shared" si="476"/>
        <v>0</v>
      </c>
      <c r="S822" s="103">
        <f t="shared" si="468"/>
        <v>0</v>
      </c>
      <c r="T822" s="113">
        <f t="shared" si="477"/>
        <v>8.5000000000000006E-2</v>
      </c>
      <c r="U822" s="111">
        <f t="shared" si="484"/>
        <v>14</v>
      </c>
      <c r="V822" s="111">
        <v>252</v>
      </c>
      <c r="W822" s="110">
        <f t="shared" si="469"/>
        <v>1.0045425079999999</v>
      </c>
      <c r="X822" s="103">
        <f t="shared" si="470"/>
        <v>3.4813603299999998</v>
      </c>
      <c r="Y822" s="103">
        <f t="shared" si="471"/>
        <v>0</v>
      </c>
      <c r="Z822" s="114" t="str">
        <f t="shared" si="480"/>
        <v>A+J=</v>
      </c>
      <c r="AA822" s="108">
        <f t="shared" si="481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2"/>
        <v>44845</v>
      </c>
      <c r="B823" s="103">
        <f t="shared" si="464"/>
        <v>770.12671536999994</v>
      </c>
      <c r="C823" s="103">
        <f t="shared" si="478"/>
        <v>500.21818894</v>
      </c>
      <c r="D823" s="104">
        <f t="shared" si="473"/>
        <v>6411.95</v>
      </c>
      <c r="E823" s="105">
        <f t="shared" si="485"/>
        <v>6388.87</v>
      </c>
      <c r="F823" s="106">
        <f t="shared" si="486"/>
        <v>44793</v>
      </c>
      <c r="G823" s="107">
        <f t="shared" si="465"/>
        <v>-3.599529004437052E-3</v>
      </c>
      <c r="H823" s="108">
        <f t="shared" si="479"/>
        <v>44854</v>
      </c>
      <c r="I823" s="108">
        <f t="shared" si="466"/>
        <v>44854</v>
      </c>
      <c r="J823" s="109">
        <f t="shared" si="474"/>
        <v>21</v>
      </c>
      <c r="K823" s="109">
        <f t="shared" si="489"/>
        <v>15</v>
      </c>
      <c r="L823" s="8">
        <f t="shared" si="475"/>
        <v>1</v>
      </c>
      <c r="M823" s="110">
        <f t="shared" si="488"/>
        <v>1</v>
      </c>
      <c r="N823" s="110">
        <f t="shared" si="483"/>
        <v>1.5321235828498938</v>
      </c>
      <c r="O823" s="103">
        <f t="shared" si="487"/>
        <v>1.5321235799999999</v>
      </c>
      <c r="P823" s="103">
        <f t="shared" si="467"/>
        <v>766.39608240999996</v>
      </c>
      <c r="Q823" s="11">
        <f t="shared" si="482"/>
        <v>0</v>
      </c>
      <c r="R823" s="30">
        <f t="shared" si="476"/>
        <v>0</v>
      </c>
      <c r="S823" s="103">
        <f t="shared" si="468"/>
        <v>0</v>
      </c>
      <c r="T823" s="113">
        <f t="shared" si="477"/>
        <v>8.5000000000000006E-2</v>
      </c>
      <c r="U823" s="111">
        <f t="shared" si="484"/>
        <v>15</v>
      </c>
      <c r="V823" s="111">
        <v>252</v>
      </c>
      <c r="W823" s="110">
        <f t="shared" si="469"/>
        <v>1.0048677610000001</v>
      </c>
      <c r="X823" s="103">
        <f t="shared" si="470"/>
        <v>3.7306329599999999</v>
      </c>
      <c r="Y823" s="103">
        <f t="shared" si="471"/>
        <v>0</v>
      </c>
      <c r="Z823" s="114" t="str">
        <f t="shared" si="480"/>
        <v>A+J=</v>
      </c>
      <c r="AA823" s="108">
        <f t="shared" si="481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2"/>
        <v>44846</v>
      </c>
      <c r="B824" s="103">
        <f t="shared" si="464"/>
        <v>770.37606845999994</v>
      </c>
      <c r="C824" s="103">
        <f t="shared" si="478"/>
        <v>500.21818894</v>
      </c>
      <c r="D824" s="104">
        <f t="shared" si="473"/>
        <v>6411.95</v>
      </c>
      <c r="E824" s="105">
        <f t="shared" si="485"/>
        <v>6388.87</v>
      </c>
      <c r="F824" s="106">
        <f t="shared" si="486"/>
        <v>44793</v>
      </c>
      <c r="G824" s="107">
        <f t="shared" si="465"/>
        <v>-3.599529004437052E-3</v>
      </c>
      <c r="H824" s="108">
        <f t="shared" si="479"/>
        <v>44854</v>
      </c>
      <c r="I824" s="108">
        <f t="shared" si="466"/>
        <v>44854</v>
      </c>
      <c r="J824" s="109">
        <f t="shared" si="474"/>
        <v>21</v>
      </c>
      <c r="K824" s="109">
        <f t="shared" si="489"/>
        <v>16</v>
      </c>
      <c r="L824" s="8">
        <f t="shared" si="475"/>
        <v>1</v>
      </c>
      <c r="M824" s="110">
        <f t="shared" si="488"/>
        <v>1</v>
      </c>
      <c r="N824" s="110">
        <f t="shared" si="483"/>
        <v>1.5321235828498938</v>
      </c>
      <c r="O824" s="103">
        <f t="shared" si="487"/>
        <v>1.5321235799999999</v>
      </c>
      <c r="P824" s="103">
        <f t="shared" si="467"/>
        <v>766.39608240999996</v>
      </c>
      <c r="Q824" s="11">
        <f t="shared" si="482"/>
        <v>0</v>
      </c>
      <c r="R824" s="30">
        <f t="shared" si="476"/>
        <v>0</v>
      </c>
      <c r="S824" s="103">
        <f t="shared" si="468"/>
        <v>0</v>
      </c>
      <c r="T824" s="113">
        <f t="shared" si="477"/>
        <v>8.5000000000000006E-2</v>
      </c>
      <c r="U824" s="111">
        <f t="shared" si="484"/>
        <v>16</v>
      </c>
      <c r="V824" s="111">
        <v>252</v>
      </c>
      <c r="W824" s="110">
        <f t="shared" si="469"/>
        <v>1.0051931190000001</v>
      </c>
      <c r="X824" s="103">
        <f t="shared" si="470"/>
        <v>3.9799860499999999</v>
      </c>
      <c r="Y824" s="103">
        <f t="shared" si="471"/>
        <v>0</v>
      </c>
      <c r="Z824" s="114" t="str">
        <f t="shared" si="480"/>
        <v>A+J=</v>
      </c>
      <c r="AA824" s="108">
        <f t="shared" si="481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2"/>
        <v>44847</v>
      </c>
      <c r="B825" s="103">
        <f t="shared" si="464"/>
        <v>770.37606845999994</v>
      </c>
      <c r="C825" s="103">
        <f t="shared" si="478"/>
        <v>500.21818894</v>
      </c>
      <c r="D825" s="104">
        <f t="shared" si="473"/>
        <v>6411.95</v>
      </c>
      <c r="E825" s="105">
        <f t="shared" si="485"/>
        <v>6388.87</v>
      </c>
      <c r="F825" s="106">
        <f t="shared" si="486"/>
        <v>44793</v>
      </c>
      <c r="G825" s="107">
        <f t="shared" si="465"/>
        <v>-3.599529004437052E-3</v>
      </c>
      <c r="H825" s="108">
        <f t="shared" si="479"/>
        <v>44854</v>
      </c>
      <c r="I825" s="108">
        <f t="shared" si="466"/>
        <v>44854</v>
      </c>
      <c r="J825" s="109">
        <f t="shared" si="474"/>
        <v>21</v>
      </c>
      <c r="K825" s="109">
        <f t="shared" si="489"/>
        <v>16</v>
      </c>
      <c r="L825" s="8">
        <f t="shared" si="475"/>
        <v>1</v>
      </c>
      <c r="M825" s="110">
        <f t="shared" si="488"/>
        <v>1</v>
      </c>
      <c r="N825" s="110">
        <f t="shared" si="483"/>
        <v>1.5321235828498938</v>
      </c>
      <c r="O825" s="103">
        <f t="shared" si="487"/>
        <v>1.5321235799999999</v>
      </c>
      <c r="P825" s="103">
        <f t="shared" si="467"/>
        <v>766.39608240999996</v>
      </c>
      <c r="Q825" s="11">
        <f t="shared" si="482"/>
        <v>0</v>
      </c>
      <c r="R825" s="30">
        <f t="shared" si="476"/>
        <v>0</v>
      </c>
      <c r="S825" s="103">
        <f t="shared" si="468"/>
        <v>0</v>
      </c>
      <c r="T825" s="113">
        <f t="shared" si="477"/>
        <v>8.5000000000000006E-2</v>
      </c>
      <c r="U825" s="111">
        <f t="shared" si="484"/>
        <v>16</v>
      </c>
      <c r="V825" s="111">
        <v>252</v>
      </c>
      <c r="W825" s="110">
        <f t="shared" si="469"/>
        <v>1.0051931190000001</v>
      </c>
      <c r="X825" s="103">
        <f t="shared" si="470"/>
        <v>3.9799860499999999</v>
      </c>
      <c r="Y825" s="103">
        <f t="shared" si="471"/>
        <v>0</v>
      </c>
      <c r="Z825" s="114" t="str">
        <f t="shared" si="480"/>
        <v>A+J=</v>
      </c>
      <c r="AA825" s="108">
        <f t="shared" si="481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2"/>
        <v>44848</v>
      </c>
      <c r="B826" s="103">
        <f t="shared" si="464"/>
        <v>770.62550279999994</v>
      </c>
      <c r="C826" s="103">
        <f t="shared" si="478"/>
        <v>500.21818894</v>
      </c>
      <c r="D826" s="104">
        <f t="shared" si="473"/>
        <v>6411.95</v>
      </c>
      <c r="E826" s="105">
        <f t="shared" si="485"/>
        <v>6388.87</v>
      </c>
      <c r="F826" s="106">
        <f t="shared" si="486"/>
        <v>44793</v>
      </c>
      <c r="G826" s="107">
        <f t="shared" si="465"/>
        <v>-3.599529004437052E-3</v>
      </c>
      <c r="H826" s="108">
        <f t="shared" si="479"/>
        <v>44854</v>
      </c>
      <c r="I826" s="108">
        <f t="shared" si="466"/>
        <v>44854</v>
      </c>
      <c r="J826" s="109">
        <f t="shared" si="474"/>
        <v>21</v>
      </c>
      <c r="K826" s="109">
        <f t="shared" si="489"/>
        <v>17</v>
      </c>
      <c r="L826" s="8">
        <f t="shared" si="475"/>
        <v>1</v>
      </c>
      <c r="M826" s="110">
        <f t="shared" si="488"/>
        <v>1</v>
      </c>
      <c r="N826" s="110">
        <f t="shared" si="483"/>
        <v>1.5321235828498938</v>
      </c>
      <c r="O826" s="103">
        <f t="shared" si="487"/>
        <v>1.5321235799999999</v>
      </c>
      <c r="P826" s="103">
        <f t="shared" si="467"/>
        <v>766.39608240999996</v>
      </c>
      <c r="Q826" s="11">
        <f t="shared" si="482"/>
        <v>0</v>
      </c>
      <c r="R826" s="30">
        <f t="shared" si="476"/>
        <v>0</v>
      </c>
      <c r="S826" s="103">
        <f t="shared" si="468"/>
        <v>0</v>
      </c>
      <c r="T826" s="113">
        <f t="shared" si="477"/>
        <v>8.5000000000000006E-2</v>
      </c>
      <c r="U826" s="111">
        <f t="shared" si="484"/>
        <v>17</v>
      </c>
      <c r="V826" s="111">
        <v>252</v>
      </c>
      <c r="W826" s="110">
        <f t="shared" si="469"/>
        <v>1.005518583</v>
      </c>
      <c r="X826" s="103">
        <f t="shared" si="470"/>
        <v>4.2294203899999996</v>
      </c>
      <c r="Y826" s="103">
        <f t="shared" si="471"/>
        <v>0</v>
      </c>
      <c r="Z826" s="114" t="str">
        <f t="shared" si="480"/>
        <v>A+J=</v>
      </c>
      <c r="AA826" s="108">
        <f t="shared" si="481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2"/>
        <v>44849</v>
      </c>
      <c r="B827" s="103">
        <f t="shared" si="464"/>
        <v>770.87501836999991</v>
      </c>
      <c r="C827" s="103">
        <f t="shared" si="478"/>
        <v>500.21818894</v>
      </c>
      <c r="D827" s="104">
        <f t="shared" si="473"/>
        <v>6411.95</v>
      </c>
      <c r="E827" s="105">
        <f t="shared" si="485"/>
        <v>6388.87</v>
      </c>
      <c r="F827" s="106">
        <f t="shared" si="486"/>
        <v>44793</v>
      </c>
      <c r="G827" s="107">
        <f t="shared" si="465"/>
        <v>-3.599529004437052E-3</v>
      </c>
      <c r="H827" s="108">
        <f t="shared" si="479"/>
        <v>44854</v>
      </c>
      <c r="I827" s="108">
        <f t="shared" si="466"/>
        <v>44854</v>
      </c>
      <c r="J827" s="109">
        <f t="shared" si="474"/>
        <v>21</v>
      </c>
      <c r="K827" s="109">
        <f t="shared" si="489"/>
        <v>18</v>
      </c>
      <c r="L827" s="8">
        <f t="shared" si="475"/>
        <v>1</v>
      </c>
      <c r="M827" s="110">
        <f t="shared" si="488"/>
        <v>1</v>
      </c>
      <c r="N827" s="110">
        <f t="shared" si="483"/>
        <v>1.5321235828498938</v>
      </c>
      <c r="O827" s="103">
        <f t="shared" si="487"/>
        <v>1.5321235799999999</v>
      </c>
      <c r="P827" s="103">
        <f t="shared" si="467"/>
        <v>766.39608240999996</v>
      </c>
      <c r="Q827" s="11">
        <f t="shared" si="482"/>
        <v>0</v>
      </c>
      <c r="R827" s="30">
        <f t="shared" si="476"/>
        <v>0</v>
      </c>
      <c r="S827" s="103">
        <f t="shared" si="468"/>
        <v>0</v>
      </c>
      <c r="T827" s="113">
        <f t="shared" si="477"/>
        <v>8.5000000000000006E-2</v>
      </c>
      <c r="U827" s="111">
        <f t="shared" si="484"/>
        <v>18</v>
      </c>
      <c r="V827" s="111">
        <v>252</v>
      </c>
      <c r="W827" s="110">
        <f t="shared" si="469"/>
        <v>1.005844153</v>
      </c>
      <c r="X827" s="103">
        <f t="shared" si="470"/>
        <v>4.4789359600000003</v>
      </c>
      <c r="Y827" s="103">
        <f t="shared" si="471"/>
        <v>0</v>
      </c>
      <c r="Z827" s="114" t="str">
        <f t="shared" si="480"/>
        <v>A+J=</v>
      </c>
      <c r="AA827" s="108">
        <f t="shared" si="481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2"/>
        <v>44850</v>
      </c>
      <c r="B828" s="103">
        <f t="shared" si="464"/>
        <v>770.87501836999991</v>
      </c>
      <c r="C828" s="103">
        <f t="shared" si="478"/>
        <v>500.21818894</v>
      </c>
      <c r="D828" s="104">
        <f t="shared" si="473"/>
        <v>6411.95</v>
      </c>
      <c r="E828" s="105">
        <f t="shared" si="485"/>
        <v>6388.87</v>
      </c>
      <c r="F828" s="106">
        <f t="shared" si="486"/>
        <v>44793</v>
      </c>
      <c r="G828" s="107">
        <f t="shared" si="465"/>
        <v>-3.599529004437052E-3</v>
      </c>
      <c r="H828" s="108">
        <f t="shared" si="479"/>
        <v>44854</v>
      </c>
      <c r="I828" s="108">
        <f t="shared" si="466"/>
        <v>44854</v>
      </c>
      <c r="J828" s="109">
        <f t="shared" si="474"/>
        <v>21</v>
      </c>
      <c r="K828" s="109">
        <f t="shared" si="489"/>
        <v>18</v>
      </c>
      <c r="L828" s="8">
        <f t="shared" si="475"/>
        <v>1</v>
      </c>
      <c r="M828" s="110">
        <f t="shared" si="488"/>
        <v>1</v>
      </c>
      <c r="N828" s="110">
        <f t="shared" si="483"/>
        <v>1.5321235828498938</v>
      </c>
      <c r="O828" s="103">
        <f t="shared" si="487"/>
        <v>1.5321235799999999</v>
      </c>
      <c r="P828" s="103">
        <f t="shared" si="467"/>
        <v>766.39608240999996</v>
      </c>
      <c r="Q828" s="11">
        <f t="shared" si="482"/>
        <v>0</v>
      </c>
      <c r="R828" s="30">
        <f t="shared" si="476"/>
        <v>0</v>
      </c>
      <c r="S828" s="103">
        <f t="shared" si="468"/>
        <v>0</v>
      </c>
      <c r="T828" s="113">
        <f t="shared" si="477"/>
        <v>8.5000000000000006E-2</v>
      </c>
      <c r="U828" s="111">
        <f t="shared" si="484"/>
        <v>18</v>
      </c>
      <c r="V828" s="111">
        <v>252</v>
      </c>
      <c r="W828" s="110">
        <f t="shared" si="469"/>
        <v>1.005844153</v>
      </c>
      <c r="X828" s="103">
        <f t="shared" si="470"/>
        <v>4.4789359600000003</v>
      </c>
      <c r="Y828" s="103">
        <f t="shared" si="471"/>
        <v>0</v>
      </c>
      <c r="Z828" s="114" t="str">
        <f t="shared" si="480"/>
        <v>A+J=</v>
      </c>
      <c r="AA828" s="108">
        <f t="shared" si="481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2"/>
        <v>44851</v>
      </c>
      <c r="B829" s="103">
        <f t="shared" si="464"/>
        <v>770.87501836999991</v>
      </c>
      <c r="C829" s="103">
        <f t="shared" si="478"/>
        <v>500.21818894</v>
      </c>
      <c r="D829" s="104">
        <f t="shared" si="473"/>
        <v>6411.95</v>
      </c>
      <c r="E829" s="105">
        <f t="shared" si="485"/>
        <v>6388.87</v>
      </c>
      <c r="F829" s="106">
        <f t="shared" si="486"/>
        <v>44793</v>
      </c>
      <c r="G829" s="107">
        <f t="shared" si="465"/>
        <v>-3.599529004437052E-3</v>
      </c>
      <c r="H829" s="108">
        <f t="shared" si="479"/>
        <v>44854</v>
      </c>
      <c r="I829" s="108">
        <f t="shared" si="466"/>
        <v>44854</v>
      </c>
      <c r="J829" s="109">
        <f t="shared" si="474"/>
        <v>21</v>
      </c>
      <c r="K829" s="109">
        <f t="shared" si="489"/>
        <v>18</v>
      </c>
      <c r="L829" s="8">
        <f t="shared" si="475"/>
        <v>1</v>
      </c>
      <c r="M829" s="110">
        <f t="shared" si="488"/>
        <v>1</v>
      </c>
      <c r="N829" s="110">
        <f t="shared" si="483"/>
        <v>1.5321235828498938</v>
      </c>
      <c r="O829" s="103">
        <f t="shared" si="487"/>
        <v>1.5321235799999999</v>
      </c>
      <c r="P829" s="103">
        <f t="shared" si="467"/>
        <v>766.39608240999996</v>
      </c>
      <c r="Q829" s="11">
        <f t="shared" si="482"/>
        <v>0</v>
      </c>
      <c r="R829" s="30">
        <f t="shared" si="476"/>
        <v>0</v>
      </c>
      <c r="S829" s="103">
        <f t="shared" si="468"/>
        <v>0</v>
      </c>
      <c r="T829" s="113">
        <f t="shared" si="477"/>
        <v>8.5000000000000006E-2</v>
      </c>
      <c r="U829" s="111">
        <f t="shared" si="484"/>
        <v>18</v>
      </c>
      <c r="V829" s="111">
        <v>252</v>
      </c>
      <c r="W829" s="110">
        <f t="shared" si="469"/>
        <v>1.005844153</v>
      </c>
      <c r="X829" s="103">
        <f t="shared" si="470"/>
        <v>4.4789359600000003</v>
      </c>
      <c r="Y829" s="103">
        <f t="shared" si="471"/>
        <v>0</v>
      </c>
      <c r="Z829" s="114" t="str">
        <f t="shared" si="480"/>
        <v>A+J=</v>
      </c>
      <c r="AA829" s="108">
        <f t="shared" si="481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2"/>
        <v>44852</v>
      </c>
      <c r="B830" s="103">
        <f t="shared" si="464"/>
        <v>771.12461365000001</v>
      </c>
      <c r="C830" s="103">
        <f t="shared" si="478"/>
        <v>500.21818894</v>
      </c>
      <c r="D830" s="104">
        <f t="shared" si="473"/>
        <v>6411.95</v>
      </c>
      <c r="E830" s="105">
        <f t="shared" si="485"/>
        <v>6388.87</v>
      </c>
      <c r="F830" s="106">
        <f t="shared" si="486"/>
        <v>44793</v>
      </c>
      <c r="G830" s="107">
        <f t="shared" si="465"/>
        <v>-3.599529004437052E-3</v>
      </c>
      <c r="H830" s="108">
        <f t="shared" si="479"/>
        <v>44854</v>
      </c>
      <c r="I830" s="108">
        <f t="shared" si="466"/>
        <v>44854</v>
      </c>
      <c r="J830" s="109">
        <f t="shared" si="474"/>
        <v>21</v>
      </c>
      <c r="K830" s="109">
        <f t="shared" si="489"/>
        <v>19</v>
      </c>
      <c r="L830" s="8">
        <f t="shared" si="475"/>
        <v>1</v>
      </c>
      <c r="M830" s="110">
        <f t="shared" si="488"/>
        <v>1</v>
      </c>
      <c r="N830" s="110">
        <f t="shared" si="483"/>
        <v>1.5321235828498938</v>
      </c>
      <c r="O830" s="103">
        <f t="shared" si="487"/>
        <v>1.5321235799999999</v>
      </c>
      <c r="P830" s="103">
        <f t="shared" si="467"/>
        <v>766.39608240999996</v>
      </c>
      <c r="Q830" s="11">
        <f t="shared" si="482"/>
        <v>0</v>
      </c>
      <c r="R830" s="30">
        <f t="shared" si="476"/>
        <v>0</v>
      </c>
      <c r="S830" s="103">
        <f t="shared" si="468"/>
        <v>0</v>
      </c>
      <c r="T830" s="113">
        <f t="shared" si="477"/>
        <v>8.5000000000000006E-2</v>
      </c>
      <c r="U830" s="111">
        <f t="shared" si="484"/>
        <v>19</v>
      </c>
      <c r="V830" s="111">
        <v>252</v>
      </c>
      <c r="W830" s="110">
        <f t="shared" si="469"/>
        <v>1.0061698269999999</v>
      </c>
      <c r="X830" s="103">
        <f t="shared" si="470"/>
        <v>4.7285312399999997</v>
      </c>
      <c r="Y830" s="103">
        <f t="shared" si="471"/>
        <v>0</v>
      </c>
      <c r="Z830" s="114" t="str">
        <f t="shared" si="480"/>
        <v>A+J=</v>
      </c>
      <c r="AA830" s="108">
        <f t="shared" si="481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2"/>
        <v>44853</v>
      </c>
      <c r="B831" s="103">
        <f t="shared" si="464"/>
        <v>771.37429092999992</v>
      </c>
      <c r="C831" s="103">
        <f t="shared" si="478"/>
        <v>500.21818894</v>
      </c>
      <c r="D831" s="104">
        <f t="shared" si="473"/>
        <v>6411.95</v>
      </c>
      <c r="E831" s="105">
        <f t="shared" si="485"/>
        <v>6388.87</v>
      </c>
      <c r="F831" s="106">
        <f t="shared" si="486"/>
        <v>44793</v>
      </c>
      <c r="G831" s="107">
        <f t="shared" si="465"/>
        <v>-3.599529004437052E-3</v>
      </c>
      <c r="H831" s="108">
        <f t="shared" si="479"/>
        <v>44854</v>
      </c>
      <c r="I831" s="108">
        <f t="shared" si="466"/>
        <v>44854</v>
      </c>
      <c r="J831" s="109">
        <f t="shared" si="474"/>
        <v>21</v>
      </c>
      <c r="K831" s="109">
        <f t="shared" si="489"/>
        <v>20</v>
      </c>
      <c r="L831" s="8">
        <f t="shared" si="475"/>
        <v>1</v>
      </c>
      <c r="M831" s="110">
        <f t="shared" si="488"/>
        <v>1</v>
      </c>
      <c r="N831" s="110">
        <f t="shared" si="483"/>
        <v>1.5321235828498938</v>
      </c>
      <c r="O831" s="103">
        <f t="shared" si="487"/>
        <v>1.5321235799999999</v>
      </c>
      <c r="P831" s="103">
        <f t="shared" si="467"/>
        <v>766.39608240999996</v>
      </c>
      <c r="Q831" s="11">
        <f t="shared" si="482"/>
        <v>0</v>
      </c>
      <c r="R831" s="30">
        <f t="shared" si="476"/>
        <v>0</v>
      </c>
      <c r="S831" s="103">
        <f t="shared" si="468"/>
        <v>0</v>
      </c>
      <c r="T831" s="113">
        <f t="shared" si="477"/>
        <v>8.5000000000000006E-2</v>
      </c>
      <c r="U831" s="111">
        <f t="shared" si="484"/>
        <v>20</v>
      </c>
      <c r="V831" s="111">
        <v>252</v>
      </c>
      <c r="W831" s="110">
        <f t="shared" si="469"/>
        <v>1.006495608</v>
      </c>
      <c r="X831" s="103">
        <f t="shared" si="470"/>
        <v>4.9782085199999999</v>
      </c>
      <c r="Y831" s="103">
        <f t="shared" si="471"/>
        <v>0</v>
      </c>
      <c r="Z831" s="114" t="str">
        <f t="shared" si="480"/>
        <v>A+J=</v>
      </c>
      <c r="AA831" s="108">
        <f t="shared" si="481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2"/>
        <v>44854</v>
      </c>
      <c r="B832" s="103">
        <f t="shared" si="464"/>
        <v>771.62404791999995</v>
      </c>
      <c r="C832" s="103">
        <f t="shared" si="478"/>
        <v>500.21818894</v>
      </c>
      <c r="D832" s="104">
        <f t="shared" si="473"/>
        <v>6411.95</v>
      </c>
      <c r="E832" s="105">
        <f t="shared" si="485"/>
        <v>6388.87</v>
      </c>
      <c r="F832" s="106">
        <f t="shared" si="486"/>
        <v>44793</v>
      </c>
      <c r="G832" s="107">
        <f t="shared" si="465"/>
        <v>-3.599529004437052E-3</v>
      </c>
      <c r="H832" s="108">
        <f t="shared" si="479"/>
        <v>44886</v>
      </c>
      <c r="I832" s="108">
        <f t="shared" si="466"/>
        <v>44854</v>
      </c>
      <c r="J832" s="109">
        <f t="shared" si="474"/>
        <v>21</v>
      </c>
      <c r="K832" s="109">
        <f t="shared" si="489"/>
        <v>21</v>
      </c>
      <c r="L832" s="8">
        <f t="shared" si="475"/>
        <v>1</v>
      </c>
      <c r="M832" s="110">
        <f t="shared" si="488"/>
        <v>1</v>
      </c>
      <c r="N832" s="110">
        <f t="shared" si="483"/>
        <v>1.5321235828498938</v>
      </c>
      <c r="O832" s="103">
        <f t="shared" si="487"/>
        <v>1.5321235799999999</v>
      </c>
      <c r="P832" s="103">
        <f t="shared" si="467"/>
        <v>766.39608240999996</v>
      </c>
      <c r="Q832" s="11">
        <f t="shared" si="482"/>
        <v>27</v>
      </c>
      <c r="R832" s="30">
        <f t="shared" si="476"/>
        <v>2.0489489391203996E-2</v>
      </c>
      <c r="S832" s="103">
        <f t="shared" si="468"/>
        <v>15.703064400000001</v>
      </c>
      <c r="T832" s="113">
        <f t="shared" si="477"/>
        <v>8.5000000000000006E-2</v>
      </c>
      <c r="U832" s="111">
        <f t="shared" si="484"/>
        <v>21</v>
      </c>
      <c r="V832" s="111">
        <v>252</v>
      </c>
      <c r="W832" s="110">
        <f t="shared" si="469"/>
        <v>1.0068214929999999</v>
      </c>
      <c r="X832" s="103">
        <f t="shared" si="470"/>
        <v>5.2279655099999998</v>
      </c>
      <c r="Y832" s="103">
        <f t="shared" si="471"/>
        <v>20.931029909999999</v>
      </c>
      <c r="Z832" s="114" t="str">
        <f t="shared" si="480"/>
        <v>A+J=</v>
      </c>
      <c r="AA832" s="108">
        <f t="shared" si="481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2"/>
        <v>44855</v>
      </c>
      <c r="B833" s="103">
        <f t="shared" si="464"/>
        <v>750.93607889999998</v>
      </c>
      <c r="C833" s="103">
        <f t="shared" si="478"/>
        <v>489.96897367000003</v>
      </c>
      <c r="D833" s="104">
        <f t="shared" si="473"/>
        <v>6388.87</v>
      </c>
      <c r="E833" s="105">
        <f t="shared" si="485"/>
        <v>6370.34</v>
      </c>
      <c r="F833" s="106">
        <f t="shared" si="486"/>
        <v>44824</v>
      </c>
      <c r="G833" s="107">
        <f t="shared" si="465"/>
        <v>-2.9003564010536831E-3</v>
      </c>
      <c r="H833" s="108">
        <f t="shared" si="479"/>
        <v>44886</v>
      </c>
      <c r="I833" s="108">
        <f t="shared" si="466"/>
        <v>44886</v>
      </c>
      <c r="J833" s="109">
        <f t="shared" si="474"/>
        <v>20</v>
      </c>
      <c r="K833" s="109">
        <f t="shared" si="489"/>
        <v>1</v>
      </c>
      <c r="L833" s="8">
        <f t="shared" si="475"/>
        <v>1</v>
      </c>
      <c r="M833" s="110">
        <f t="shared" si="488"/>
        <v>1</v>
      </c>
      <c r="N833" s="110">
        <f t="shared" si="483"/>
        <v>1.5321235828498938</v>
      </c>
      <c r="O833" s="103">
        <f t="shared" si="487"/>
        <v>1.5321235799999999</v>
      </c>
      <c r="P833" s="103">
        <f t="shared" si="467"/>
        <v>750.69301801999995</v>
      </c>
      <c r="Q833" s="11">
        <f t="shared" si="482"/>
        <v>0</v>
      </c>
      <c r="R833" s="30">
        <f t="shared" si="476"/>
        <v>0</v>
      </c>
      <c r="S833" s="103">
        <f t="shared" si="468"/>
        <v>0</v>
      </c>
      <c r="T833" s="113">
        <f t="shared" si="477"/>
        <v>8.5000000000000006E-2</v>
      </c>
      <c r="U833" s="111">
        <f t="shared" si="484"/>
        <v>1</v>
      </c>
      <c r="V833" s="111">
        <v>252</v>
      </c>
      <c r="W833" s="110">
        <f t="shared" si="469"/>
        <v>1.0003237819999999</v>
      </c>
      <c r="X833" s="103">
        <f t="shared" si="470"/>
        <v>0.24306088000000001</v>
      </c>
      <c r="Y833" s="103">
        <f t="shared" si="471"/>
        <v>0</v>
      </c>
      <c r="Z833" s="114" t="str">
        <f t="shared" si="480"/>
        <v>A+J=</v>
      </c>
      <c r="AA833" s="108">
        <f t="shared" si="481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2"/>
        <v>44856</v>
      </c>
      <c r="B834" s="103">
        <f t="shared" si="464"/>
        <v>751.17921935999993</v>
      </c>
      <c r="C834" s="103">
        <f t="shared" si="478"/>
        <v>489.96897367000003</v>
      </c>
      <c r="D834" s="104">
        <f t="shared" si="473"/>
        <v>6388.87</v>
      </c>
      <c r="E834" s="105">
        <f t="shared" si="485"/>
        <v>6370.34</v>
      </c>
      <c r="F834" s="106">
        <f t="shared" si="486"/>
        <v>44824</v>
      </c>
      <c r="G834" s="107">
        <f t="shared" si="465"/>
        <v>-2.9003564010536831E-3</v>
      </c>
      <c r="H834" s="108">
        <f t="shared" si="479"/>
        <v>44886</v>
      </c>
      <c r="I834" s="108">
        <f t="shared" si="466"/>
        <v>44886</v>
      </c>
      <c r="J834" s="109">
        <f t="shared" si="474"/>
        <v>20</v>
      </c>
      <c r="K834" s="109">
        <f t="shared" si="489"/>
        <v>2</v>
      </c>
      <c r="L834" s="8">
        <f t="shared" si="475"/>
        <v>1</v>
      </c>
      <c r="M834" s="110">
        <f t="shared" si="488"/>
        <v>1</v>
      </c>
      <c r="N834" s="110">
        <f t="shared" si="483"/>
        <v>1.5321235828498938</v>
      </c>
      <c r="O834" s="103">
        <f t="shared" si="487"/>
        <v>1.5321235799999999</v>
      </c>
      <c r="P834" s="103">
        <f t="shared" si="467"/>
        <v>750.69301801999995</v>
      </c>
      <c r="Q834" s="11">
        <f t="shared" si="482"/>
        <v>0</v>
      </c>
      <c r="R834" s="30">
        <f t="shared" si="476"/>
        <v>0</v>
      </c>
      <c r="S834" s="103">
        <f t="shared" si="468"/>
        <v>0</v>
      </c>
      <c r="T834" s="113">
        <f t="shared" si="477"/>
        <v>8.5000000000000006E-2</v>
      </c>
      <c r="U834" s="111">
        <f t="shared" si="484"/>
        <v>2</v>
      </c>
      <c r="V834" s="111">
        <v>252</v>
      </c>
      <c r="W834" s="110">
        <f t="shared" si="469"/>
        <v>1.00064767</v>
      </c>
      <c r="X834" s="103">
        <f t="shared" si="470"/>
        <v>0.48620133999999998</v>
      </c>
      <c r="Y834" s="103">
        <f t="shared" si="471"/>
        <v>0</v>
      </c>
      <c r="Z834" s="114" t="str">
        <f t="shared" si="480"/>
        <v>A+J=</v>
      </c>
      <c r="AA834" s="108">
        <f t="shared" si="481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2"/>
        <v>44857</v>
      </c>
      <c r="B835" s="103">
        <f t="shared" si="464"/>
        <v>751.17921935999993</v>
      </c>
      <c r="C835" s="103">
        <f t="shared" si="478"/>
        <v>489.96897367000003</v>
      </c>
      <c r="D835" s="104">
        <f t="shared" si="473"/>
        <v>6388.87</v>
      </c>
      <c r="E835" s="105">
        <f t="shared" si="485"/>
        <v>6370.34</v>
      </c>
      <c r="F835" s="106">
        <f t="shared" si="486"/>
        <v>44824</v>
      </c>
      <c r="G835" s="107">
        <f t="shared" si="465"/>
        <v>-2.9003564010536831E-3</v>
      </c>
      <c r="H835" s="108">
        <f t="shared" si="479"/>
        <v>44886</v>
      </c>
      <c r="I835" s="108">
        <f t="shared" si="466"/>
        <v>44886</v>
      </c>
      <c r="J835" s="109">
        <f t="shared" si="474"/>
        <v>20</v>
      </c>
      <c r="K835" s="109">
        <f t="shared" si="489"/>
        <v>2</v>
      </c>
      <c r="L835" s="8">
        <f t="shared" si="475"/>
        <v>1</v>
      </c>
      <c r="M835" s="110">
        <f t="shared" si="488"/>
        <v>1</v>
      </c>
      <c r="N835" s="110">
        <f t="shared" si="483"/>
        <v>1.5321235828498938</v>
      </c>
      <c r="O835" s="103">
        <f t="shared" si="487"/>
        <v>1.5321235799999999</v>
      </c>
      <c r="P835" s="103">
        <f t="shared" si="467"/>
        <v>750.69301801999995</v>
      </c>
      <c r="Q835" s="11">
        <f t="shared" si="482"/>
        <v>0</v>
      </c>
      <c r="R835" s="30">
        <f t="shared" si="476"/>
        <v>0</v>
      </c>
      <c r="S835" s="103">
        <f t="shared" si="468"/>
        <v>0</v>
      </c>
      <c r="T835" s="113">
        <f t="shared" si="477"/>
        <v>8.5000000000000006E-2</v>
      </c>
      <c r="U835" s="111">
        <f t="shared" si="484"/>
        <v>2</v>
      </c>
      <c r="V835" s="111">
        <v>252</v>
      </c>
      <c r="W835" s="110">
        <f t="shared" si="469"/>
        <v>1.00064767</v>
      </c>
      <c r="X835" s="103">
        <f t="shared" si="470"/>
        <v>0.48620133999999998</v>
      </c>
      <c r="Y835" s="103">
        <f t="shared" si="471"/>
        <v>0</v>
      </c>
      <c r="Z835" s="114" t="str">
        <f t="shared" si="480"/>
        <v>A+J=</v>
      </c>
      <c r="AA835" s="108">
        <f t="shared" si="481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2"/>
        <v>44858</v>
      </c>
      <c r="B836" s="103">
        <f t="shared" si="464"/>
        <v>751.17921935999993</v>
      </c>
      <c r="C836" s="103">
        <f t="shared" si="478"/>
        <v>489.96897367000003</v>
      </c>
      <c r="D836" s="104">
        <f t="shared" si="473"/>
        <v>6388.87</v>
      </c>
      <c r="E836" s="105">
        <f t="shared" si="485"/>
        <v>6370.34</v>
      </c>
      <c r="F836" s="106">
        <f t="shared" si="486"/>
        <v>44824</v>
      </c>
      <c r="G836" s="107">
        <f t="shared" si="465"/>
        <v>-2.9003564010536831E-3</v>
      </c>
      <c r="H836" s="108">
        <f t="shared" si="479"/>
        <v>44886</v>
      </c>
      <c r="I836" s="108">
        <f t="shared" si="466"/>
        <v>44886</v>
      </c>
      <c r="J836" s="109">
        <f t="shared" si="474"/>
        <v>20</v>
      </c>
      <c r="K836" s="109">
        <f t="shared" si="489"/>
        <v>2</v>
      </c>
      <c r="L836" s="8">
        <f t="shared" si="475"/>
        <v>1</v>
      </c>
      <c r="M836" s="110">
        <f t="shared" si="488"/>
        <v>1</v>
      </c>
      <c r="N836" s="110">
        <f t="shared" si="483"/>
        <v>1.5321235828498938</v>
      </c>
      <c r="O836" s="103">
        <f t="shared" si="487"/>
        <v>1.5321235799999999</v>
      </c>
      <c r="P836" s="103">
        <f t="shared" si="467"/>
        <v>750.69301801999995</v>
      </c>
      <c r="Q836" s="11">
        <f t="shared" si="482"/>
        <v>0</v>
      </c>
      <c r="R836" s="30">
        <f t="shared" si="476"/>
        <v>0</v>
      </c>
      <c r="S836" s="103">
        <f t="shared" si="468"/>
        <v>0</v>
      </c>
      <c r="T836" s="113">
        <f t="shared" si="477"/>
        <v>8.5000000000000006E-2</v>
      </c>
      <c r="U836" s="111">
        <f t="shared" si="484"/>
        <v>2</v>
      </c>
      <c r="V836" s="111">
        <v>252</v>
      </c>
      <c r="W836" s="110">
        <f t="shared" si="469"/>
        <v>1.00064767</v>
      </c>
      <c r="X836" s="103">
        <f t="shared" si="470"/>
        <v>0.48620133999999998</v>
      </c>
      <c r="Y836" s="103">
        <f t="shared" si="471"/>
        <v>0</v>
      </c>
      <c r="Z836" s="114" t="str">
        <f t="shared" si="480"/>
        <v>A+J=</v>
      </c>
      <c r="AA836" s="108">
        <f t="shared" si="481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2"/>
        <v>44859</v>
      </c>
      <c r="B837" s="103">
        <f t="shared" si="464"/>
        <v>751.42243788999997</v>
      </c>
      <c r="C837" s="103">
        <f t="shared" si="478"/>
        <v>489.96897367000003</v>
      </c>
      <c r="D837" s="104">
        <f t="shared" si="473"/>
        <v>6388.87</v>
      </c>
      <c r="E837" s="105">
        <f t="shared" si="485"/>
        <v>6370.34</v>
      </c>
      <c r="F837" s="106">
        <f t="shared" si="486"/>
        <v>44824</v>
      </c>
      <c r="G837" s="107">
        <f t="shared" si="465"/>
        <v>-2.9003564010536831E-3</v>
      </c>
      <c r="H837" s="108">
        <f t="shared" si="479"/>
        <v>44886</v>
      </c>
      <c r="I837" s="108">
        <f t="shared" si="466"/>
        <v>44886</v>
      </c>
      <c r="J837" s="109">
        <f t="shared" si="474"/>
        <v>20</v>
      </c>
      <c r="K837" s="109">
        <f t="shared" si="489"/>
        <v>3</v>
      </c>
      <c r="L837" s="8">
        <f t="shared" si="475"/>
        <v>1</v>
      </c>
      <c r="M837" s="110">
        <f t="shared" si="488"/>
        <v>1</v>
      </c>
      <c r="N837" s="110">
        <f t="shared" si="483"/>
        <v>1.5321235828498938</v>
      </c>
      <c r="O837" s="103">
        <f t="shared" si="487"/>
        <v>1.5321235799999999</v>
      </c>
      <c r="P837" s="103">
        <f t="shared" si="467"/>
        <v>750.69301801999995</v>
      </c>
      <c r="Q837" s="11">
        <f t="shared" si="482"/>
        <v>0</v>
      </c>
      <c r="R837" s="30">
        <f t="shared" si="476"/>
        <v>0</v>
      </c>
      <c r="S837" s="103">
        <f t="shared" si="468"/>
        <v>0</v>
      </c>
      <c r="T837" s="113">
        <f t="shared" si="477"/>
        <v>8.5000000000000006E-2</v>
      </c>
      <c r="U837" s="111">
        <f t="shared" si="484"/>
        <v>3</v>
      </c>
      <c r="V837" s="111">
        <v>252</v>
      </c>
      <c r="W837" s="110">
        <f t="shared" si="469"/>
        <v>1.000971662</v>
      </c>
      <c r="X837" s="103">
        <f t="shared" si="470"/>
        <v>0.72941986999999997</v>
      </c>
      <c r="Y837" s="103">
        <f t="shared" si="471"/>
        <v>0</v>
      </c>
      <c r="Z837" s="114" t="str">
        <f t="shared" si="480"/>
        <v>A+J=</v>
      </c>
      <c r="AA837" s="108">
        <f t="shared" si="481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2"/>
        <v>44860</v>
      </c>
      <c r="B838" s="103">
        <f t="shared" si="464"/>
        <v>751.6657352499999</v>
      </c>
      <c r="C838" s="103">
        <f t="shared" si="478"/>
        <v>489.96897367000003</v>
      </c>
      <c r="D838" s="104">
        <f t="shared" si="473"/>
        <v>6388.87</v>
      </c>
      <c r="E838" s="105">
        <f t="shared" si="485"/>
        <v>6370.34</v>
      </c>
      <c r="F838" s="106">
        <f t="shared" si="486"/>
        <v>44824</v>
      </c>
      <c r="G838" s="107">
        <f t="shared" si="465"/>
        <v>-2.9003564010536831E-3</v>
      </c>
      <c r="H838" s="108">
        <f t="shared" si="479"/>
        <v>44886</v>
      </c>
      <c r="I838" s="108">
        <f t="shared" si="466"/>
        <v>44886</v>
      </c>
      <c r="J838" s="109">
        <f t="shared" si="474"/>
        <v>20</v>
      </c>
      <c r="K838" s="109">
        <f t="shared" si="489"/>
        <v>4</v>
      </c>
      <c r="L838" s="8">
        <f t="shared" si="475"/>
        <v>1</v>
      </c>
      <c r="M838" s="110">
        <f t="shared" si="488"/>
        <v>1</v>
      </c>
      <c r="N838" s="110">
        <f t="shared" si="483"/>
        <v>1.5321235828498938</v>
      </c>
      <c r="O838" s="103">
        <f t="shared" si="487"/>
        <v>1.5321235799999999</v>
      </c>
      <c r="P838" s="103">
        <f t="shared" si="467"/>
        <v>750.69301801999995</v>
      </c>
      <c r="Q838" s="11">
        <f t="shared" si="482"/>
        <v>0</v>
      </c>
      <c r="R838" s="30">
        <f t="shared" si="476"/>
        <v>0</v>
      </c>
      <c r="S838" s="103">
        <f t="shared" si="468"/>
        <v>0</v>
      </c>
      <c r="T838" s="113">
        <f t="shared" si="477"/>
        <v>8.5000000000000006E-2</v>
      </c>
      <c r="U838" s="111">
        <f t="shared" si="484"/>
        <v>4</v>
      </c>
      <c r="V838" s="111">
        <v>252</v>
      </c>
      <c r="W838" s="110">
        <f t="shared" si="469"/>
        <v>1.001295759</v>
      </c>
      <c r="X838" s="103">
        <f t="shared" si="470"/>
        <v>0.97271722999999999</v>
      </c>
      <c r="Y838" s="103">
        <f t="shared" si="471"/>
        <v>0</v>
      </c>
      <c r="Z838" s="114" t="str">
        <f t="shared" si="480"/>
        <v>A+J=</v>
      </c>
      <c r="AA838" s="108">
        <f t="shared" si="481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2"/>
        <v>44861</v>
      </c>
      <c r="B839" s="103">
        <f t="shared" si="464"/>
        <v>751.90911142999994</v>
      </c>
      <c r="C839" s="103">
        <f t="shared" si="478"/>
        <v>489.96897367000003</v>
      </c>
      <c r="D839" s="104">
        <f t="shared" si="473"/>
        <v>6388.87</v>
      </c>
      <c r="E839" s="105">
        <f t="shared" si="485"/>
        <v>6370.34</v>
      </c>
      <c r="F839" s="106">
        <f t="shared" si="486"/>
        <v>44824</v>
      </c>
      <c r="G839" s="107">
        <f t="shared" si="465"/>
        <v>-2.9003564010536831E-3</v>
      </c>
      <c r="H839" s="108">
        <f t="shared" si="479"/>
        <v>44886</v>
      </c>
      <c r="I839" s="108">
        <f t="shared" si="466"/>
        <v>44886</v>
      </c>
      <c r="J839" s="109">
        <f t="shared" si="474"/>
        <v>20</v>
      </c>
      <c r="K839" s="109">
        <f t="shared" si="489"/>
        <v>5</v>
      </c>
      <c r="L839" s="8">
        <f t="shared" si="475"/>
        <v>1</v>
      </c>
      <c r="M839" s="110">
        <f t="shared" si="488"/>
        <v>1</v>
      </c>
      <c r="N839" s="110">
        <f t="shared" si="483"/>
        <v>1.5321235828498938</v>
      </c>
      <c r="O839" s="103">
        <f t="shared" si="487"/>
        <v>1.5321235799999999</v>
      </c>
      <c r="P839" s="103">
        <f t="shared" si="467"/>
        <v>750.69301801999995</v>
      </c>
      <c r="Q839" s="11">
        <f t="shared" si="482"/>
        <v>0</v>
      </c>
      <c r="R839" s="30">
        <f t="shared" si="476"/>
        <v>0</v>
      </c>
      <c r="S839" s="103">
        <f t="shared" si="468"/>
        <v>0</v>
      </c>
      <c r="T839" s="113">
        <f t="shared" si="477"/>
        <v>8.5000000000000006E-2</v>
      </c>
      <c r="U839" s="111">
        <f t="shared" si="484"/>
        <v>5</v>
      </c>
      <c r="V839" s="111">
        <v>252</v>
      </c>
      <c r="W839" s="110">
        <f t="shared" si="469"/>
        <v>1.0016199610000001</v>
      </c>
      <c r="X839" s="103">
        <f t="shared" si="470"/>
        <v>1.21609341</v>
      </c>
      <c r="Y839" s="103">
        <f t="shared" si="471"/>
        <v>0</v>
      </c>
      <c r="Z839" s="114" t="str">
        <f t="shared" si="480"/>
        <v>A+J=</v>
      </c>
      <c r="AA839" s="108">
        <f t="shared" si="481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2"/>
        <v>44862</v>
      </c>
      <c r="B840" s="103">
        <f t="shared" si="464"/>
        <v>752.15256642999998</v>
      </c>
      <c r="C840" s="103">
        <f t="shared" si="478"/>
        <v>489.96897367000003</v>
      </c>
      <c r="D840" s="104">
        <f t="shared" si="473"/>
        <v>6388.87</v>
      </c>
      <c r="E840" s="105">
        <f t="shared" si="485"/>
        <v>6370.34</v>
      </c>
      <c r="F840" s="106">
        <f t="shared" si="486"/>
        <v>44824</v>
      </c>
      <c r="G840" s="107">
        <f t="shared" si="465"/>
        <v>-2.9003564010536831E-3</v>
      </c>
      <c r="H840" s="108">
        <f t="shared" si="479"/>
        <v>44886</v>
      </c>
      <c r="I840" s="108">
        <f t="shared" si="466"/>
        <v>44886</v>
      </c>
      <c r="J840" s="109">
        <f t="shared" si="474"/>
        <v>20</v>
      </c>
      <c r="K840" s="109">
        <f t="shared" si="489"/>
        <v>6</v>
      </c>
      <c r="L840" s="8">
        <f t="shared" si="475"/>
        <v>1</v>
      </c>
      <c r="M840" s="110">
        <f t="shared" si="488"/>
        <v>1</v>
      </c>
      <c r="N840" s="110">
        <f t="shared" si="483"/>
        <v>1.5321235828498938</v>
      </c>
      <c r="O840" s="103">
        <f t="shared" si="487"/>
        <v>1.5321235799999999</v>
      </c>
      <c r="P840" s="103">
        <f t="shared" si="467"/>
        <v>750.69301801999995</v>
      </c>
      <c r="Q840" s="11">
        <f t="shared" si="482"/>
        <v>0</v>
      </c>
      <c r="R840" s="30">
        <f t="shared" si="476"/>
        <v>0</v>
      </c>
      <c r="S840" s="103">
        <f t="shared" si="468"/>
        <v>0</v>
      </c>
      <c r="T840" s="113">
        <f t="shared" si="477"/>
        <v>8.5000000000000006E-2</v>
      </c>
      <c r="U840" s="111">
        <f t="shared" si="484"/>
        <v>6</v>
      </c>
      <c r="V840" s="111">
        <v>252</v>
      </c>
      <c r="W840" s="110">
        <f t="shared" si="469"/>
        <v>1.0019442679999999</v>
      </c>
      <c r="X840" s="103">
        <f t="shared" si="470"/>
        <v>1.45954841</v>
      </c>
      <c r="Y840" s="103">
        <f t="shared" si="471"/>
        <v>0</v>
      </c>
      <c r="Z840" s="114" t="str">
        <f t="shared" si="480"/>
        <v>A+J=</v>
      </c>
      <c r="AA840" s="108">
        <f t="shared" si="481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2"/>
        <v>44863</v>
      </c>
      <c r="B841" s="103">
        <f t="shared" si="464"/>
        <v>752.3961002499999</v>
      </c>
      <c r="C841" s="103">
        <f t="shared" si="478"/>
        <v>489.96897367000003</v>
      </c>
      <c r="D841" s="104">
        <f t="shared" si="473"/>
        <v>6388.87</v>
      </c>
      <c r="E841" s="105">
        <f t="shared" si="485"/>
        <v>6370.34</v>
      </c>
      <c r="F841" s="106">
        <f t="shared" si="486"/>
        <v>44824</v>
      </c>
      <c r="G841" s="107">
        <f t="shared" si="465"/>
        <v>-2.9003564010536831E-3</v>
      </c>
      <c r="H841" s="108">
        <f t="shared" si="479"/>
        <v>44886</v>
      </c>
      <c r="I841" s="108">
        <f t="shared" si="466"/>
        <v>44886</v>
      </c>
      <c r="J841" s="109">
        <f t="shared" si="474"/>
        <v>20</v>
      </c>
      <c r="K841" s="109">
        <f t="shared" si="489"/>
        <v>7</v>
      </c>
      <c r="L841" s="8">
        <f t="shared" si="475"/>
        <v>1</v>
      </c>
      <c r="M841" s="110">
        <f t="shared" si="488"/>
        <v>1</v>
      </c>
      <c r="N841" s="110">
        <f t="shared" si="483"/>
        <v>1.5321235828498938</v>
      </c>
      <c r="O841" s="103">
        <f t="shared" si="487"/>
        <v>1.5321235799999999</v>
      </c>
      <c r="P841" s="103">
        <f t="shared" si="467"/>
        <v>750.69301801999995</v>
      </c>
      <c r="Q841" s="11">
        <f t="shared" si="482"/>
        <v>0</v>
      </c>
      <c r="R841" s="30">
        <f t="shared" si="476"/>
        <v>0</v>
      </c>
      <c r="S841" s="103">
        <f t="shared" si="468"/>
        <v>0</v>
      </c>
      <c r="T841" s="113">
        <f t="shared" si="477"/>
        <v>8.5000000000000006E-2</v>
      </c>
      <c r="U841" s="111">
        <f t="shared" si="484"/>
        <v>7</v>
      </c>
      <c r="V841" s="111">
        <v>252</v>
      </c>
      <c r="W841" s="110">
        <f t="shared" si="469"/>
        <v>1.00226868</v>
      </c>
      <c r="X841" s="103">
        <f t="shared" si="470"/>
        <v>1.7030822299999999</v>
      </c>
      <c r="Y841" s="103">
        <f t="shared" si="471"/>
        <v>0</v>
      </c>
      <c r="Z841" s="114" t="str">
        <f t="shared" si="480"/>
        <v>A+J=</v>
      </c>
      <c r="AA841" s="108">
        <f t="shared" si="481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2"/>
        <v>44864</v>
      </c>
      <c r="B842" s="103">
        <f t="shared" ref="B842:B905" si="490">(P842+X842)</f>
        <v>752.3961002499999</v>
      </c>
      <c r="C842" s="103">
        <f t="shared" si="478"/>
        <v>489.96897367000003</v>
      </c>
      <c r="D842" s="104">
        <f t="shared" si="473"/>
        <v>6388.87</v>
      </c>
      <c r="E842" s="105">
        <f t="shared" si="485"/>
        <v>6370.34</v>
      </c>
      <c r="F842" s="106">
        <f t="shared" si="486"/>
        <v>44824</v>
      </c>
      <c r="G842" s="107">
        <f t="shared" ref="G842:G905" si="491">(E842/D842)-1</f>
        <v>-2.9003564010536831E-3</v>
      </c>
      <c r="H842" s="108">
        <f t="shared" si="479"/>
        <v>44886</v>
      </c>
      <c r="I842" s="108">
        <f t="shared" ref="I842:I905" si="492">IF(A842&gt;I841,H842,I841)</f>
        <v>44886</v>
      </c>
      <c r="J842" s="109">
        <f t="shared" si="474"/>
        <v>20</v>
      </c>
      <c r="K842" s="109">
        <f t="shared" si="489"/>
        <v>7</v>
      </c>
      <c r="L842" s="8">
        <f t="shared" si="475"/>
        <v>1</v>
      </c>
      <c r="M842" s="110">
        <f t="shared" si="488"/>
        <v>1</v>
      </c>
      <c r="N842" s="110">
        <f t="shared" si="483"/>
        <v>1.5321235828498938</v>
      </c>
      <c r="O842" s="103">
        <f t="shared" si="487"/>
        <v>1.5321235799999999</v>
      </c>
      <c r="P842" s="103">
        <f t="shared" ref="P842:P905" si="493">TRUNC(C842*O842,8)</f>
        <v>750.69301801999995</v>
      </c>
      <c r="Q842" s="11">
        <f t="shared" si="482"/>
        <v>0</v>
      </c>
      <c r="R842" s="30">
        <f t="shared" si="476"/>
        <v>0</v>
      </c>
      <c r="S842" s="103">
        <f t="shared" ref="S842:S905" si="494">IF(R842&gt;0,TRUNC(R842*P842,8),0)</f>
        <v>0</v>
      </c>
      <c r="T842" s="113">
        <f t="shared" si="477"/>
        <v>8.5000000000000006E-2</v>
      </c>
      <c r="U842" s="111">
        <f t="shared" si="484"/>
        <v>7</v>
      </c>
      <c r="V842" s="111">
        <v>252</v>
      </c>
      <c r="W842" s="110">
        <f t="shared" ref="W842:W905" si="495">ROUND((1+T842)^TRUNC((U842/V842),9),9)</f>
        <v>1.00226868</v>
      </c>
      <c r="X842" s="103">
        <f t="shared" ref="X842:X905" si="496">TRUNC((P842*(W842-1)),8)</f>
        <v>1.7030822299999999</v>
      </c>
      <c r="Y842" s="103">
        <f t="shared" ref="Y842:Y905" si="497">IF(Q842&gt;0,S842+X842,0)</f>
        <v>0</v>
      </c>
      <c r="Z842" s="114" t="str">
        <f t="shared" si="480"/>
        <v>A+J=</v>
      </c>
      <c r="AA842" s="108">
        <f t="shared" si="481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498">(A842+1)</f>
        <v>44865</v>
      </c>
      <c r="B843" s="103">
        <f t="shared" si="490"/>
        <v>752.3961002499999</v>
      </c>
      <c r="C843" s="103">
        <f t="shared" si="478"/>
        <v>489.96897367000003</v>
      </c>
      <c r="D843" s="104">
        <f t="shared" ref="D843:D906" si="499">IF(E843=E842,D842,E842)</f>
        <v>6388.87</v>
      </c>
      <c r="E843" s="105">
        <f t="shared" si="485"/>
        <v>6370.34</v>
      </c>
      <c r="F843" s="106">
        <f t="shared" si="486"/>
        <v>44824</v>
      </c>
      <c r="G843" s="107">
        <f t="shared" si="491"/>
        <v>-2.9003564010536831E-3</v>
      </c>
      <c r="H843" s="108">
        <f t="shared" si="479"/>
        <v>44886</v>
      </c>
      <c r="I843" s="108">
        <f t="shared" si="492"/>
        <v>44886</v>
      </c>
      <c r="J843" s="109">
        <f t="shared" ref="J843:J906" si="500">IF(I843=I842,J842,NETWORKDAYS(I842,I843,$AD$171:$AD$502)-1)</f>
        <v>20</v>
      </c>
      <c r="K843" s="109">
        <f t="shared" si="489"/>
        <v>7</v>
      </c>
      <c r="L843" s="8">
        <f t="shared" ref="L843:L906" si="501">IF(E843&lt;D843,1,TRUNC((E843/D843)^TRUNC((K843/J843),9),8))</f>
        <v>1</v>
      </c>
      <c r="M843" s="110">
        <f t="shared" si="488"/>
        <v>1</v>
      </c>
      <c r="N843" s="110">
        <f t="shared" si="483"/>
        <v>1.5321235828498938</v>
      </c>
      <c r="O843" s="103">
        <f t="shared" si="487"/>
        <v>1.5321235799999999</v>
      </c>
      <c r="P843" s="103">
        <f t="shared" si="493"/>
        <v>750.69301801999995</v>
      </c>
      <c r="Q843" s="11">
        <f t="shared" si="482"/>
        <v>0</v>
      </c>
      <c r="R843" s="30">
        <f t="shared" ref="R843:R906" si="502">IF(Q843&gt;0,VLOOKUP($A843,$AD$10:$AI$165,6),0)</f>
        <v>0</v>
      </c>
      <c r="S843" s="103">
        <f t="shared" si="494"/>
        <v>0</v>
      </c>
      <c r="T843" s="113">
        <f t="shared" ref="T843:T906" si="503">(T842)</f>
        <v>8.5000000000000006E-2</v>
      </c>
      <c r="U843" s="111">
        <f t="shared" si="484"/>
        <v>7</v>
      </c>
      <c r="V843" s="111">
        <v>252</v>
      </c>
      <c r="W843" s="110">
        <f t="shared" si="495"/>
        <v>1.00226868</v>
      </c>
      <c r="X843" s="103">
        <f t="shared" si="496"/>
        <v>1.7030822299999999</v>
      </c>
      <c r="Y843" s="103">
        <f t="shared" si="497"/>
        <v>0</v>
      </c>
      <c r="Z843" s="114" t="str">
        <f t="shared" si="480"/>
        <v>A+J=</v>
      </c>
      <c r="AA843" s="108">
        <f t="shared" si="481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498"/>
        <v>44866</v>
      </c>
      <c r="B844" s="103">
        <f t="shared" si="490"/>
        <v>752.63971289999995</v>
      </c>
      <c r="C844" s="103">
        <f t="shared" ref="C844:C900" si="504">TRUNC(IF(Q843&gt;0,VLOOKUP(A843,$AD$12:$AE$165,2),C843),8)</f>
        <v>489.96897367000003</v>
      </c>
      <c r="D844" s="104">
        <f t="shared" si="499"/>
        <v>6388.87</v>
      </c>
      <c r="E844" s="105">
        <f t="shared" si="485"/>
        <v>6370.34</v>
      </c>
      <c r="F844" s="106">
        <f t="shared" si="486"/>
        <v>44824</v>
      </c>
      <c r="G844" s="107">
        <f t="shared" si="491"/>
        <v>-2.9003564010536831E-3</v>
      </c>
      <c r="H844" s="108">
        <f t="shared" ref="H844:H907" si="505">IF(DAY(A844)=H$9,VLOOKUP(A844,AH$118:AN$450,4),H843)</f>
        <v>44886</v>
      </c>
      <c r="I844" s="108">
        <f t="shared" si="492"/>
        <v>44886</v>
      </c>
      <c r="J844" s="109">
        <f t="shared" si="500"/>
        <v>20</v>
      </c>
      <c r="K844" s="109">
        <f t="shared" si="489"/>
        <v>8</v>
      </c>
      <c r="L844" s="8">
        <f t="shared" si="501"/>
        <v>1</v>
      </c>
      <c r="M844" s="110">
        <f t="shared" si="488"/>
        <v>1</v>
      </c>
      <c r="N844" s="110">
        <f t="shared" si="483"/>
        <v>1.5321235828498938</v>
      </c>
      <c r="O844" s="103">
        <f t="shared" si="487"/>
        <v>1.5321235799999999</v>
      </c>
      <c r="P844" s="103">
        <f t="shared" si="493"/>
        <v>750.69301801999995</v>
      </c>
      <c r="Q844" s="11">
        <f t="shared" si="482"/>
        <v>0</v>
      </c>
      <c r="R844" s="30">
        <f t="shared" si="502"/>
        <v>0</v>
      </c>
      <c r="S844" s="103">
        <f t="shared" si="494"/>
        <v>0</v>
      </c>
      <c r="T844" s="113">
        <f t="shared" si="503"/>
        <v>8.5000000000000006E-2</v>
      </c>
      <c r="U844" s="111">
        <f t="shared" si="484"/>
        <v>8</v>
      </c>
      <c r="V844" s="111">
        <v>252</v>
      </c>
      <c r="W844" s="110">
        <f t="shared" si="495"/>
        <v>1.0025931969999999</v>
      </c>
      <c r="X844" s="103">
        <f t="shared" si="496"/>
        <v>1.9466948799999999</v>
      </c>
      <c r="Y844" s="103">
        <f t="shared" si="497"/>
        <v>0</v>
      </c>
      <c r="Z844" s="114" t="str">
        <f t="shared" ref="Z844:Z907" si="506">IF($Q843&gt;0,VLOOKUP($A843,$AD$10:$AM$165,9),Z843)</f>
        <v>A+J=</v>
      </c>
      <c r="AA844" s="108">
        <f t="shared" ref="AA844:AA907" si="507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498"/>
        <v>44867</v>
      </c>
      <c r="B845" s="103">
        <f t="shared" si="490"/>
        <v>752.88340436999999</v>
      </c>
      <c r="C845" s="103">
        <f t="shared" si="504"/>
        <v>489.96897367000003</v>
      </c>
      <c r="D845" s="104">
        <f t="shared" si="499"/>
        <v>6388.87</v>
      </c>
      <c r="E845" s="105">
        <f t="shared" si="485"/>
        <v>6370.34</v>
      </c>
      <c r="F845" s="106">
        <f t="shared" si="486"/>
        <v>44824</v>
      </c>
      <c r="G845" s="107">
        <f t="shared" si="491"/>
        <v>-2.9003564010536831E-3</v>
      </c>
      <c r="H845" s="108">
        <f t="shared" si="505"/>
        <v>44886</v>
      </c>
      <c r="I845" s="108">
        <f t="shared" si="492"/>
        <v>44886</v>
      </c>
      <c r="J845" s="109">
        <f t="shared" si="500"/>
        <v>20</v>
      </c>
      <c r="K845" s="109">
        <f t="shared" si="489"/>
        <v>9</v>
      </c>
      <c r="L845" s="8">
        <f t="shared" si="501"/>
        <v>1</v>
      </c>
      <c r="M845" s="110">
        <f t="shared" si="488"/>
        <v>1</v>
      </c>
      <c r="N845" s="110">
        <f t="shared" si="483"/>
        <v>1.5321235828498938</v>
      </c>
      <c r="O845" s="103">
        <f t="shared" si="487"/>
        <v>1.5321235799999999</v>
      </c>
      <c r="P845" s="103">
        <f t="shared" si="493"/>
        <v>750.69301801999995</v>
      </c>
      <c r="Q845" s="11">
        <f t="shared" ref="Q845:Q908" si="508">IF(VLOOKUP(A845,AD$10:AK$165,8)=VLOOKUP(A844,AD$10:AK$165,8),0,VLOOKUP(A845,AD$10:AK$165,8))</f>
        <v>0</v>
      </c>
      <c r="R845" s="30">
        <f t="shared" si="502"/>
        <v>0</v>
      </c>
      <c r="S845" s="103">
        <f t="shared" si="494"/>
        <v>0</v>
      </c>
      <c r="T845" s="113">
        <f t="shared" si="503"/>
        <v>8.5000000000000006E-2</v>
      </c>
      <c r="U845" s="111">
        <f t="shared" si="484"/>
        <v>9</v>
      </c>
      <c r="V845" s="111">
        <v>252</v>
      </c>
      <c r="W845" s="110">
        <f t="shared" si="495"/>
        <v>1.0029178190000001</v>
      </c>
      <c r="X845" s="103">
        <f t="shared" si="496"/>
        <v>2.1903863499999998</v>
      </c>
      <c r="Y845" s="103">
        <f t="shared" si="497"/>
        <v>0</v>
      </c>
      <c r="Z845" s="114" t="str">
        <f t="shared" si="506"/>
        <v>A+J=</v>
      </c>
      <c r="AA845" s="108">
        <f t="shared" si="507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498"/>
        <v>44868</v>
      </c>
      <c r="B846" s="103">
        <f t="shared" si="490"/>
        <v>752.88340436999999</v>
      </c>
      <c r="C846" s="103">
        <f t="shared" si="504"/>
        <v>489.96897367000003</v>
      </c>
      <c r="D846" s="104">
        <f t="shared" si="499"/>
        <v>6388.87</v>
      </c>
      <c r="E846" s="105">
        <f t="shared" si="485"/>
        <v>6370.34</v>
      </c>
      <c r="F846" s="106">
        <f t="shared" si="486"/>
        <v>44824</v>
      </c>
      <c r="G846" s="107">
        <f t="shared" si="491"/>
        <v>-2.9003564010536831E-3</v>
      </c>
      <c r="H846" s="108">
        <f t="shared" si="505"/>
        <v>44886</v>
      </c>
      <c r="I846" s="108">
        <f t="shared" si="492"/>
        <v>44886</v>
      </c>
      <c r="J846" s="109">
        <f t="shared" si="500"/>
        <v>20</v>
      </c>
      <c r="K846" s="109">
        <f t="shared" si="489"/>
        <v>9</v>
      </c>
      <c r="L846" s="8">
        <f t="shared" si="501"/>
        <v>1</v>
      </c>
      <c r="M846" s="110">
        <f t="shared" si="488"/>
        <v>1</v>
      </c>
      <c r="N846" s="110">
        <f t="shared" si="483"/>
        <v>1.5321235828498938</v>
      </c>
      <c r="O846" s="103">
        <f t="shared" si="487"/>
        <v>1.5321235799999999</v>
      </c>
      <c r="P846" s="103">
        <f t="shared" si="493"/>
        <v>750.69301801999995</v>
      </c>
      <c r="Q846" s="11">
        <f t="shared" si="508"/>
        <v>0</v>
      </c>
      <c r="R846" s="30">
        <f t="shared" si="502"/>
        <v>0</v>
      </c>
      <c r="S846" s="103">
        <f t="shared" si="494"/>
        <v>0</v>
      </c>
      <c r="T846" s="113">
        <f t="shared" si="503"/>
        <v>8.5000000000000006E-2</v>
      </c>
      <c r="U846" s="111">
        <f t="shared" si="484"/>
        <v>9</v>
      </c>
      <c r="V846" s="111">
        <v>252</v>
      </c>
      <c r="W846" s="110">
        <f t="shared" si="495"/>
        <v>1.0029178190000001</v>
      </c>
      <c r="X846" s="103">
        <f t="shared" si="496"/>
        <v>2.1903863499999998</v>
      </c>
      <c r="Y846" s="103">
        <f t="shared" si="497"/>
        <v>0</v>
      </c>
      <c r="Z846" s="114" t="str">
        <f t="shared" si="506"/>
        <v>A+J=</v>
      </c>
      <c r="AA846" s="108">
        <f t="shared" si="507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498"/>
        <v>44869</v>
      </c>
      <c r="B847" s="103">
        <f t="shared" si="490"/>
        <v>753.12717540999995</v>
      </c>
      <c r="C847" s="103">
        <f t="shared" si="504"/>
        <v>489.96897367000003</v>
      </c>
      <c r="D847" s="104">
        <f t="shared" si="499"/>
        <v>6388.87</v>
      </c>
      <c r="E847" s="105">
        <f t="shared" si="485"/>
        <v>6370.34</v>
      </c>
      <c r="F847" s="106">
        <f t="shared" si="486"/>
        <v>44824</v>
      </c>
      <c r="G847" s="107">
        <f t="shared" si="491"/>
        <v>-2.9003564010536831E-3</v>
      </c>
      <c r="H847" s="108">
        <f t="shared" si="505"/>
        <v>44886</v>
      </c>
      <c r="I847" s="108">
        <f t="shared" si="492"/>
        <v>44886</v>
      </c>
      <c r="J847" s="109">
        <f t="shared" si="500"/>
        <v>20</v>
      </c>
      <c r="K847" s="109">
        <f t="shared" si="489"/>
        <v>10</v>
      </c>
      <c r="L847" s="8">
        <f t="shared" si="501"/>
        <v>1</v>
      </c>
      <c r="M847" s="110">
        <f t="shared" si="488"/>
        <v>1</v>
      </c>
      <c r="N847" s="110">
        <f t="shared" si="483"/>
        <v>1.5321235828498938</v>
      </c>
      <c r="O847" s="103">
        <f t="shared" si="487"/>
        <v>1.5321235799999999</v>
      </c>
      <c r="P847" s="103">
        <f t="shared" si="493"/>
        <v>750.69301801999995</v>
      </c>
      <c r="Q847" s="11">
        <f t="shared" si="508"/>
        <v>0</v>
      </c>
      <c r="R847" s="30">
        <f t="shared" si="502"/>
        <v>0</v>
      </c>
      <c r="S847" s="103">
        <f t="shared" si="494"/>
        <v>0</v>
      </c>
      <c r="T847" s="113">
        <f t="shared" si="503"/>
        <v>8.5000000000000006E-2</v>
      </c>
      <c r="U847" s="111">
        <f t="shared" si="484"/>
        <v>10</v>
      </c>
      <c r="V847" s="111">
        <v>252</v>
      </c>
      <c r="W847" s="110">
        <f t="shared" si="495"/>
        <v>1.0032425469999999</v>
      </c>
      <c r="X847" s="103">
        <f t="shared" si="496"/>
        <v>2.4341573900000002</v>
      </c>
      <c r="Y847" s="103">
        <f t="shared" si="497"/>
        <v>0</v>
      </c>
      <c r="Z847" s="114" t="str">
        <f t="shared" si="506"/>
        <v>A+J=</v>
      </c>
      <c r="AA847" s="108">
        <f t="shared" si="507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498"/>
        <v>44870</v>
      </c>
      <c r="B848" s="103">
        <f t="shared" si="490"/>
        <v>753.37102451999999</v>
      </c>
      <c r="C848" s="103">
        <f t="shared" si="504"/>
        <v>489.96897367000003</v>
      </c>
      <c r="D848" s="104">
        <f t="shared" si="499"/>
        <v>6388.87</v>
      </c>
      <c r="E848" s="105">
        <f t="shared" si="485"/>
        <v>6370.34</v>
      </c>
      <c r="F848" s="106">
        <f t="shared" si="486"/>
        <v>44824</v>
      </c>
      <c r="G848" s="107">
        <f t="shared" si="491"/>
        <v>-2.9003564010536831E-3</v>
      </c>
      <c r="H848" s="108">
        <f t="shared" si="505"/>
        <v>44886</v>
      </c>
      <c r="I848" s="108">
        <f t="shared" si="492"/>
        <v>44886</v>
      </c>
      <c r="J848" s="109">
        <f t="shared" si="500"/>
        <v>20</v>
      </c>
      <c r="K848" s="109">
        <f t="shared" si="489"/>
        <v>11</v>
      </c>
      <c r="L848" s="8">
        <f t="shared" si="501"/>
        <v>1</v>
      </c>
      <c r="M848" s="110">
        <f t="shared" si="488"/>
        <v>1</v>
      </c>
      <c r="N848" s="110">
        <f t="shared" si="483"/>
        <v>1.5321235828498938</v>
      </c>
      <c r="O848" s="103">
        <f t="shared" si="487"/>
        <v>1.5321235799999999</v>
      </c>
      <c r="P848" s="103">
        <f t="shared" si="493"/>
        <v>750.69301801999995</v>
      </c>
      <c r="Q848" s="11">
        <f t="shared" si="508"/>
        <v>0</v>
      </c>
      <c r="R848" s="30">
        <f t="shared" si="502"/>
        <v>0</v>
      </c>
      <c r="S848" s="103">
        <f t="shared" si="494"/>
        <v>0</v>
      </c>
      <c r="T848" s="113">
        <f t="shared" si="503"/>
        <v>8.5000000000000006E-2</v>
      </c>
      <c r="U848" s="111">
        <f t="shared" si="484"/>
        <v>11</v>
      </c>
      <c r="V848" s="111">
        <v>252</v>
      </c>
      <c r="W848" s="110">
        <f t="shared" si="495"/>
        <v>1.0035673789999999</v>
      </c>
      <c r="X848" s="103">
        <f t="shared" si="496"/>
        <v>2.6780065</v>
      </c>
      <c r="Y848" s="103">
        <f t="shared" si="497"/>
        <v>0</v>
      </c>
      <c r="Z848" s="114" t="str">
        <f t="shared" si="506"/>
        <v>A+J=</v>
      </c>
      <c r="AA848" s="108">
        <f t="shared" si="507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498"/>
        <v>44871</v>
      </c>
      <c r="B849" s="103">
        <f t="shared" si="490"/>
        <v>753.37102451999999</v>
      </c>
      <c r="C849" s="103">
        <f t="shared" si="504"/>
        <v>489.96897367000003</v>
      </c>
      <c r="D849" s="104">
        <f t="shared" si="499"/>
        <v>6388.87</v>
      </c>
      <c r="E849" s="105">
        <f t="shared" si="485"/>
        <v>6370.34</v>
      </c>
      <c r="F849" s="106">
        <f t="shared" si="486"/>
        <v>44824</v>
      </c>
      <c r="G849" s="107">
        <f t="shared" si="491"/>
        <v>-2.9003564010536831E-3</v>
      </c>
      <c r="H849" s="108">
        <f t="shared" si="505"/>
        <v>44886</v>
      </c>
      <c r="I849" s="108">
        <f t="shared" si="492"/>
        <v>44886</v>
      </c>
      <c r="J849" s="109">
        <f t="shared" si="500"/>
        <v>20</v>
      </c>
      <c r="K849" s="109">
        <f t="shared" si="489"/>
        <v>11</v>
      </c>
      <c r="L849" s="8">
        <f t="shared" si="501"/>
        <v>1</v>
      </c>
      <c r="M849" s="110">
        <f t="shared" si="488"/>
        <v>1</v>
      </c>
      <c r="N849" s="110">
        <f t="shared" si="483"/>
        <v>1.5321235828498938</v>
      </c>
      <c r="O849" s="103">
        <f t="shared" si="487"/>
        <v>1.5321235799999999</v>
      </c>
      <c r="P849" s="103">
        <f t="shared" si="493"/>
        <v>750.69301801999995</v>
      </c>
      <c r="Q849" s="11">
        <f t="shared" si="508"/>
        <v>0</v>
      </c>
      <c r="R849" s="30">
        <f t="shared" si="502"/>
        <v>0</v>
      </c>
      <c r="S849" s="103">
        <f t="shared" si="494"/>
        <v>0</v>
      </c>
      <c r="T849" s="113">
        <f t="shared" si="503"/>
        <v>8.5000000000000006E-2</v>
      </c>
      <c r="U849" s="111">
        <f t="shared" si="484"/>
        <v>11</v>
      </c>
      <c r="V849" s="111">
        <v>252</v>
      </c>
      <c r="W849" s="110">
        <f t="shared" si="495"/>
        <v>1.0035673789999999</v>
      </c>
      <c r="X849" s="103">
        <f t="shared" si="496"/>
        <v>2.6780065</v>
      </c>
      <c r="Y849" s="103">
        <f t="shared" si="497"/>
        <v>0</v>
      </c>
      <c r="Z849" s="114" t="str">
        <f t="shared" si="506"/>
        <v>A+J=</v>
      </c>
      <c r="AA849" s="108">
        <f t="shared" si="507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498"/>
        <v>44872</v>
      </c>
      <c r="B850" s="103">
        <f t="shared" si="490"/>
        <v>753.37102451999999</v>
      </c>
      <c r="C850" s="103">
        <f t="shared" si="504"/>
        <v>489.96897367000003</v>
      </c>
      <c r="D850" s="104">
        <f t="shared" si="499"/>
        <v>6388.87</v>
      </c>
      <c r="E850" s="105">
        <f t="shared" si="485"/>
        <v>6370.34</v>
      </c>
      <c r="F850" s="106">
        <f t="shared" si="486"/>
        <v>44824</v>
      </c>
      <c r="G850" s="107">
        <f t="shared" si="491"/>
        <v>-2.9003564010536831E-3</v>
      </c>
      <c r="H850" s="108">
        <f t="shared" si="505"/>
        <v>44886</v>
      </c>
      <c r="I850" s="108">
        <f t="shared" si="492"/>
        <v>44886</v>
      </c>
      <c r="J850" s="109">
        <f t="shared" si="500"/>
        <v>20</v>
      </c>
      <c r="K850" s="109">
        <f t="shared" si="489"/>
        <v>11</v>
      </c>
      <c r="L850" s="8">
        <f t="shared" si="501"/>
        <v>1</v>
      </c>
      <c r="M850" s="110">
        <f t="shared" si="488"/>
        <v>1</v>
      </c>
      <c r="N850" s="110">
        <f t="shared" si="483"/>
        <v>1.5321235828498938</v>
      </c>
      <c r="O850" s="103">
        <f t="shared" si="487"/>
        <v>1.5321235799999999</v>
      </c>
      <c r="P850" s="103">
        <f t="shared" si="493"/>
        <v>750.69301801999995</v>
      </c>
      <c r="Q850" s="11">
        <f t="shared" si="508"/>
        <v>0</v>
      </c>
      <c r="R850" s="30">
        <f t="shared" si="502"/>
        <v>0</v>
      </c>
      <c r="S850" s="103">
        <f t="shared" si="494"/>
        <v>0</v>
      </c>
      <c r="T850" s="113">
        <f t="shared" si="503"/>
        <v>8.5000000000000006E-2</v>
      </c>
      <c r="U850" s="111">
        <f t="shared" si="484"/>
        <v>11</v>
      </c>
      <c r="V850" s="111">
        <v>252</v>
      </c>
      <c r="W850" s="110">
        <f t="shared" si="495"/>
        <v>1.0035673789999999</v>
      </c>
      <c r="X850" s="103">
        <f t="shared" si="496"/>
        <v>2.6780065</v>
      </c>
      <c r="Y850" s="103">
        <f t="shared" si="497"/>
        <v>0</v>
      </c>
      <c r="Z850" s="114" t="str">
        <f t="shared" si="506"/>
        <v>A+J=</v>
      </c>
      <c r="AA850" s="108">
        <f t="shared" si="507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498"/>
        <v>44873</v>
      </c>
      <c r="B851" s="103">
        <f t="shared" si="490"/>
        <v>753.61495320999995</v>
      </c>
      <c r="C851" s="103">
        <f t="shared" si="504"/>
        <v>489.96897367000003</v>
      </c>
      <c r="D851" s="104">
        <f t="shared" si="499"/>
        <v>6388.87</v>
      </c>
      <c r="E851" s="105">
        <f t="shared" si="485"/>
        <v>6370.34</v>
      </c>
      <c r="F851" s="106">
        <f t="shared" si="486"/>
        <v>44824</v>
      </c>
      <c r="G851" s="107">
        <f t="shared" si="491"/>
        <v>-2.9003564010536831E-3</v>
      </c>
      <c r="H851" s="108">
        <f t="shared" si="505"/>
        <v>44886</v>
      </c>
      <c r="I851" s="108">
        <f t="shared" si="492"/>
        <v>44886</v>
      </c>
      <c r="J851" s="109">
        <f t="shared" si="500"/>
        <v>20</v>
      </c>
      <c r="K851" s="109">
        <f t="shared" si="489"/>
        <v>12</v>
      </c>
      <c r="L851" s="8">
        <f t="shared" si="501"/>
        <v>1</v>
      </c>
      <c r="M851" s="110">
        <f t="shared" si="488"/>
        <v>1</v>
      </c>
      <c r="N851" s="110">
        <f t="shared" si="483"/>
        <v>1.5321235828498938</v>
      </c>
      <c r="O851" s="103">
        <f t="shared" si="487"/>
        <v>1.5321235799999999</v>
      </c>
      <c r="P851" s="103">
        <f t="shared" si="493"/>
        <v>750.69301801999995</v>
      </c>
      <c r="Q851" s="11">
        <f t="shared" si="508"/>
        <v>0</v>
      </c>
      <c r="R851" s="30">
        <f t="shared" si="502"/>
        <v>0</v>
      </c>
      <c r="S851" s="103">
        <f t="shared" si="494"/>
        <v>0</v>
      </c>
      <c r="T851" s="113">
        <f t="shared" si="503"/>
        <v>8.5000000000000006E-2</v>
      </c>
      <c r="U851" s="111">
        <f t="shared" si="484"/>
        <v>12</v>
      </c>
      <c r="V851" s="111">
        <v>252</v>
      </c>
      <c r="W851" s="110">
        <f t="shared" si="495"/>
        <v>1.003892317</v>
      </c>
      <c r="X851" s="103">
        <f t="shared" si="496"/>
        <v>2.9219351900000001</v>
      </c>
      <c r="Y851" s="103">
        <f t="shared" si="497"/>
        <v>0</v>
      </c>
      <c r="Z851" s="114" t="str">
        <f t="shared" si="506"/>
        <v>A+J=</v>
      </c>
      <c r="AA851" s="108">
        <f t="shared" si="507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498"/>
        <v>44874</v>
      </c>
      <c r="B852" s="103">
        <f t="shared" si="490"/>
        <v>753.85895997</v>
      </c>
      <c r="C852" s="103">
        <f t="shared" si="504"/>
        <v>489.96897367000003</v>
      </c>
      <c r="D852" s="104">
        <f t="shared" si="499"/>
        <v>6388.87</v>
      </c>
      <c r="E852" s="105">
        <f t="shared" si="485"/>
        <v>6370.34</v>
      </c>
      <c r="F852" s="106">
        <f t="shared" si="486"/>
        <v>44824</v>
      </c>
      <c r="G852" s="107">
        <f t="shared" si="491"/>
        <v>-2.9003564010536831E-3</v>
      </c>
      <c r="H852" s="108">
        <f t="shared" si="505"/>
        <v>44886</v>
      </c>
      <c r="I852" s="108">
        <f t="shared" si="492"/>
        <v>44886</v>
      </c>
      <c r="J852" s="109">
        <f t="shared" si="500"/>
        <v>20</v>
      </c>
      <c r="K852" s="109">
        <f t="shared" si="489"/>
        <v>13</v>
      </c>
      <c r="L852" s="8">
        <f t="shared" si="501"/>
        <v>1</v>
      </c>
      <c r="M852" s="110">
        <f t="shared" si="488"/>
        <v>1</v>
      </c>
      <c r="N852" s="110">
        <f t="shared" si="483"/>
        <v>1.5321235828498938</v>
      </c>
      <c r="O852" s="103">
        <f t="shared" si="487"/>
        <v>1.5321235799999999</v>
      </c>
      <c r="P852" s="103">
        <f t="shared" si="493"/>
        <v>750.69301801999995</v>
      </c>
      <c r="Q852" s="11">
        <f t="shared" si="508"/>
        <v>0</v>
      </c>
      <c r="R852" s="30">
        <f t="shared" si="502"/>
        <v>0</v>
      </c>
      <c r="S852" s="103">
        <f t="shared" si="494"/>
        <v>0</v>
      </c>
      <c r="T852" s="113">
        <f t="shared" si="503"/>
        <v>8.5000000000000006E-2</v>
      </c>
      <c r="U852" s="111">
        <f t="shared" si="484"/>
        <v>13</v>
      </c>
      <c r="V852" s="111">
        <v>252</v>
      </c>
      <c r="W852" s="110">
        <f t="shared" si="495"/>
        <v>1.0042173590000001</v>
      </c>
      <c r="X852" s="103">
        <f t="shared" si="496"/>
        <v>3.1659419500000001</v>
      </c>
      <c r="Y852" s="103">
        <f t="shared" si="497"/>
        <v>0</v>
      </c>
      <c r="Z852" s="114" t="str">
        <f t="shared" si="506"/>
        <v>A+J=</v>
      </c>
      <c r="AA852" s="108">
        <f t="shared" si="507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498"/>
        <v>44875</v>
      </c>
      <c r="B853" s="103">
        <f t="shared" si="490"/>
        <v>754.10304704999999</v>
      </c>
      <c r="C853" s="103">
        <f t="shared" si="504"/>
        <v>489.96897367000003</v>
      </c>
      <c r="D853" s="104">
        <f t="shared" si="499"/>
        <v>6388.87</v>
      </c>
      <c r="E853" s="105">
        <f t="shared" si="485"/>
        <v>6370.34</v>
      </c>
      <c r="F853" s="106">
        <f t="shared" si="486"/>
        <v>44824</v>
      </c>
      <c r="G853" s="107">
        <f t="shared" si="491"/>
        <v>-2.9003564010536831E-3</v>
      </c>
      <c r="H853" s="108">
        <f t="shared" si="505"/>
        <v>44886</v>
      </c>
      <c r="I853" s="108">
        <f t="shared" si="492"/>
        <v>44886</v>
      </c>
      <c r="J853" s="109">
        <f t="shared" si="500"/>
        <v>20</v>
      </c>
      <c r="K853" s="109">
        <f t="shared" si="489"/>
        <v>14</v>
      </c>
      <c r="L853" s="8">
        <f t="shared" si="501"/>
        <v>1</v>
      </c>
      <c r="M853" s="110">
        <f t="shared" si="488"/>
        <v>1</v>
      </c>
      <c r="N853" s="110">
        <f t="shared" si="483"/>
        <v>1.5321235828498938</v>
      </c>
      <c r="O853" s="103">
        <f t="shared" si="487"/>
        <v>1.5321235799999999</v>
      </c>
      <c r="P853" s="103">
        <f t="shared" si="493"/>
        <v>750.69301801999995</v>
      </c>
      <c r="Q853" s="11">
        <f t="shared" si="508"/>
        <v>0</v>
      </c>
      <c r="R853" s="30">
        <f t="shared" si="502"/>
        <v>0</v>
      </c>
      <c r="S853" s="103">
        <f t="shared" si="494"/>
        <v>0</v>
      </c>
      <c r="T853" s="113">
        <f t="shared" si="503"/>
        <v>8.5000000000000006E-2</v>
      </c>
      <c r="U853" s="111">
        <f t="shared" si="484"/>
        <v>14</v>
      </c>
      <c r="V853" s="111">
        <v>252</v>
      </c>
      <c r="W853" s="110">
        <f t="shared" si="495"/>
        <v>1.0045425079999999</v>
      </c>
      <c r="X853" s="103">
        <f t="shared" si="496"/>
        <v>3.41002903</v>
      </c>
      <c r="Y853" s="103">
        <f t="shared" si="497"/>
        <v>0</v>
      </c>
      <c r="Z853" s="114" t="str">
        <f t="shared" si="506"/>
        <v>A+J=</v>
      </c>
      <c r="AA853" s="108">
        <f t="shared" si="507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498"/>
        <v>44876</v>
      </c>
      <c r="B854" s="103">
        <f t="shared" si="490"/>
        <v>754.34721220999995</v>
      </c>
      <c r="C854" s="103">
        <f t="shared" si="504"/>
        <v>489.96897367000003</v>
      </c>
      <c r="D854" s="104">
        <f t="shared" si="499"/>
        <v>6388.87</v>
      </c>
      <c r="E854" s="105">
        <f t="shared" si="485"/>
        <v>6370.34</v>
      </c>
      <c r="F854" s="106">
        <f t="shared" si="486"/>
        <v>44824</v>
      </c>
      <c r="G854" s="107">
        <f t="shared" si="491"/>
        <v>-2.9003564010536831E-3</v>
      </c>
      <c r="H854" s="108">
        <f t="shared" si="505"/>
        <v>44886</v>
      </c>
      <c r="I854" s="108">
        <f t="shared" si="492"/>
        <v>44886</v>
      </c>
      <c r="J854" s="109">
        <f t="shared" si="500"/>
        <v>20</v>
      </c>
      <c r="K854" s="109">
        <f t="shared" si="489"/>
        <v>15</v>
      </c>
      <c r="L854" s="8">
        <f t="shared" si="501"/>
        <v>1</v>
      </c>
      <c r="M854" s="110">
        <f t="shared" si="488"/>
        <v>1</v>
      </c>
      <c r="N854" s="110">
        <f t="shared" si="483"/>
        <v>1.5321235828498938</v>
      </c>
      <c r="O854" s="103">
        <f t="shared" si="487"/>
        <v>1.5321235799999999</v>
      </c>
      <c r="P854" s="103">
        <f t="shared" si="493"/>
        <v>750.69301801999995</v>
      </c>
      <c r="Q854" s="11">
        <f t="shared" si="508"/>
        <v>0</v>
      </c>
      <c r="R854" s="30">
        <f t="shared" si="502"/>
        <v>0</v>
      </c>
      <c r="S854" s="103">
        <f t="shared" si="494"/>
        <v>0</v>
      </c>
      <c r="T854" s="113">
        <f t="shared" si="503"/>
        <v>8.5000000000000006E-2</v>
      </c>
      <c r="U854" s="111">
        <f t="shared" si="484"/>
        <v>15</v>
      </c>
      <c r="V854" s="111">
        <v>252</v>
      </c>
      <c r="W854" s="110">
        <f t="shared" si="495"/>
        <v>1.0048677610000001</v>
      </c>
      <c r="X854" s="103">
        <f t="shared" si="496"/>
        <v>3.6541941900000001</v>
      </c>
      <c r="Y854" s="103">
        <f t="shared" si="497"/>
        <v>0</v>
      </c>
      <c r="Z854" s="114" t="str">
        <f t="shared" si="506"/>
        <v>A+J=</v>
      </c>
      <c r="AA854" s="108">
        <f t="shared" si="507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498"/>
        <v>44877</v>
      </c>
      <c r="B855" s="103">
        <f t="shared" si="490"/>
        <v>754.59145618999992</v>
      </c>
      <c r="C855" s="103">
        <f t="shared" si="504"/>
        <v>489.96897367000003</v>
      </c>
      <c r="D855" s="104">
        <f t="shared" si="499"/>
        <v>6388.87</v>
      </c>
      <c r="E855" s="105">
        <f t="shared" si="485"/>
        <v>6370.34</v>
      </c>
      <c r="F855" s="106">
        <f t="shared" si="486"/>
        <v>44824</v>
      </c>
      <c r="G855" s="107">
        <f t="shared" si="491"/>
        <v>-2.9003564010536831E-3</v>
      </c>
      <c r="H855" s="108">
        <f t="shared" si="505"/>
        <v>44886</v>
      </c>
      <c r="I855" s="108">
        <f t="shared" si="492"/>
        <v>44886</v>
      </c>
      <c r="J855" s="109">
        <f t="shared" si="500"/>
        <v>20</v>
      </c>
      <c r="K855" s="109">
        <f t="shared" si="489"/>
        <v>16</v>
      </c>
      <c r="L855" s="8">
        <f t="shared" si="501"/>
        <v>1</v>
      </c>
      <c r="M855" s="110">
        <f t="shared" si="488"/>
        <v>1</v>
      </c>
      <c r="N855" s="110">
        <f t="shared" si="483"/>
        <v>1.5321235828498938</v>
      </c>
      <c r="O855" s="103">
        <f t="shared" si="487"/>
        <v>1.5321235799999999</v>
      </c>
      <c r="P855" s="103">
        <f t="shared" si="493"/>
        <v>750.69301801999995</v>
      </c>
      <c r="Q855" s="11">
        <f t="shared" si="508"/>
        <v>0</v>
      </c>
      <c r="R855" s="30">
        <f t="shared" si="502"/>
        <v>0</v>
      </c>
      <c r="S855" s="103">
        <f t="shared" si="494"/>
        <v>0</v>
      </c>
      <c r="T855" s="113">
        <f t="shared" si="503"/>
        <v>8.5000000000000006E-2</v>
      </c>
      <c r="U855" s="111">
        <f t="shared" si="484"/>
        <v>16</v>
      </c>
      <c r="V855" s="111">
        <v>252</v>
      </c>
      <c r="W855" s="110">
        <f t="shared" si="495"/>
        <v>1.0051931190000001</v>
      </c>
      <c r="X855" s="103">
        <f t="shared" si="496"/>
        <v>3.8984381699999999</v>
      </c>
      <c r="Y855" s="103">
        <f t="shared" si="497"/>
        <v>0</v>
      </c>
      <c r="Z855" s="114" t="str">
        <f t="shared" si="506"/>
        <v>A+J=</v>
      </c>
      <c r="AA855" s="108">
        <f t="shared" si="507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498"/>
        <v>44878</v>
      </c>
      <c r="B856" s="103">
        <f t="shared" si="490"/>
        <v>754.59145618999992</v>
      </c>
      <c r="C856" s="103">
        <f t="shared" si="504"/>
        <v>489.96897367000003</v>
      </c>
      <c r="D856" s="104">
        <f t="shared" si="499"/>
        <v>6388.87</v>
      </c>
      <c r="E856" s="105">
        <f t="shared" si="485"/>
        <v>6370.34</v>
      </c>
      <c r="F856" s="106">
        <f t="shared" si="486"/>
        <v>44824</v>
      </c>
      <c r="G856" s="107">
        <f t="shared" si="491"/>
        <v>-2.9003564010536831E-3</v>
      </c>
      <c r="H856" s="108">
        <f t="shared" si="505"/>
        <v>44886</v>
      </c>
      <c r="I856" s="108">
        <f t="shared" si="492"/>
        <v>44886</v>
      </c>
      <c r="J856" s="109">
        <f t="shared" si="500"/>
        <v>20</v>
      </c>
      <c r="K856" s="109">
        <f t="shared" si="489"/>
        <v>16</v>
      </c>
      <c r="L856" s="8">
        <f t="shared" si="501"/>
        <v>1</v>
      </c>
      <c r="M856" s="110">
        <f t="shared" si="488"/>
        <v>1</v>
      </c>
      <c r="N856" s="110">
        <f t="shared" si="483"/>
        <v>1.5321235828498938</v>
      </c>
      <c r="O856" s="103">
        <f t="shared" si="487"/>
        <v>1.5321235799999999</v>
      </c>
      <c r="P856" s="103">
        <f t="shared" si="493"/>
        <v>750.69301801999995</v>
      </c>
      <c r="Q856" s="11">
        <f t="shared" si="508"/>
        <v>0</v>
      </c>
      <c r="R856" s="30">
        <f t="shared" si="502"/>
        <v>0</v>
      </c>
      <c r="S856" s="103">
        <f t="shared" si="494"/>
        <v>0</v>
      </c>
      <c r="T856" s="113">
        <f t="shared" si="503"/>
        <v>8.5000000000000006E-2</v>
      </c>
      <c r="U856" s="111">
        <f t="shared" si="484"/>
        <v>16</v>
      </c>
      <c r="V856" s="111">
        <v>252</v>
      </c>
      <c r="W856" s="110">
        <f t="shared" si="495"/>
        <v>1.0051931190000001</v>
      </c>
      <c r="X856" s="103">
        <f t="shared" si="496"/>
        <v>3.8984381699999999</v>
      </c>
      <c r="Y856" s="103">
        <f t="shared" si="497"/>
        <v>0</v>
      </c>
      <c r="Z856" s="114" t="str">
        <f t="shared" si="506"/>
        <v>A+J=</v>
      </c>
      <c r="AA856" s="108">
        <f t="shared" si="507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498"/>
        <v>44879</v>
      </c>
      <c r="B857" s="103">
        <f t="shared" si="490"/>
        <v>754.59145618999992</v>
      </c>
      <c r="C857" s="103">
        <f t="shared" si="504"/>
        <v>489.96897367000003</v>
      </c>
      <c r="D857" s="104">
        <f t="shared" si="499"/>
        <v>6388.87</v>
      </c>
      <c r="E857" s="105">
        <f t="shared" si="485"/>
        <v>6370.34</v>
      </c>
      <c r="F857" s="106">
        <f t="shared" si="486"/>
        <v>44824</v>
      </c>
      <c r="G857" s="107">
        <f t="shared" si="491"/>
        <v>-2.9003564010536831E-3</v>
      </c>
      <c r="H857" s="108">
        <f t="shared" si="505"/>
        <v>44886</v>
      </c>
      <c r="I857" s="108">
        <f t="shared" si="492"/>
        <v>44886</v>
      </c>
      <c r="J857" s="109">
        <f t="shared" si="500"/>
        <v>20</v>
      </c>
      <c r="K857" s="109">
        <f t="shared" si="489"/>
        <v>16</v>
      </c>
      <c r="L857" s="8">
        <f t="shared" si="501"/>
        <v>1</v>
      </c>
      <c r="M857" s="110">
        <f t="shared" si="488"/>
        <v>1</v>
      </c>
      <c r="N857" s="110">
        <f t="shared" si="483"/>
        <v>1.5321235828498938</v>
      </c>
      <c r="O857" s="103">
        <f t="shared" si="487"/>
        <v>1.5321235799999999</v>
      </c>
      <c r="P857" s="103">
        <f t="shared" si="493"/>
        <v>750.69301801999995</v>
      </c>
      <c r="Q857" s="11">
        <f t="shared" si="508"/>
        <v>0</v>
      </c>
      <c r="R857" s="30">
        <f t="shared" si="502"/>
        <v>0</v>
      </c>
      <c r="S857" s="103">
        <f t="shared" si="494"/>
        <v>0</v>
      </c>
      <c r="T857" s="113">
        <f t="shared" si="503"/>
        <v>8.5000000000000006E-2</v>
      </c>
      <c r="U857" s="111">
        <f t="shared" si="484"/>
        <v>16</v>
      </c>
      <c r="V857" s="111">
        <v>252</v>
      </c>
      <c r="W857" s="110">
        <f t="shared" si="495"/>
        <v>1.0051931190000001</v>
      </c>
      <c r="X857" s="103">
        <f t="shared" si="496"/>
        <v>3.8984381699999999</v>
      </c>
      <c r="Y857" s="103">
        <f t="shared" si="497"/>
        <v>0</v>
      </c>
      <c r="Z857" s="114" t="str">
        <f t="shared" si="506"/>
        <v>A+J=</v>
      </c>
      <c r="AA857" s="108">
        <f t="shared" si="507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498"/>
        <v>44880</v>
      </c>
      <c r="B858" s="103">
        <f t="shared" si="490"/>
        <v>754.83577973999991</v>
      </c>
      <c r="C858" s="103">
        <f t="shared" si="504"/>
        <v>489.96897367000003</v>
      </c>
      <c r="D858" s="104">
        <f t="shared" si="499"/>
        <v>6388.87</v>
      </c>
      <c r="E858" s="105">
        <f t="shared" si="485"/>
        <v>6370.34</v>
      </c>
      <c r="F858" s="106">
        <f t="shared" si="486"/>
        <v>44824</v>
      </c>
      <c r="G858" s="107">
        <f t="shared" si="491"/>
        <v>-2.9003564010536831E-3</v>
      </c>
      <c r="H858" s="108">
        <f t="shared" si="505"/>
        <v>44886</v>
      </c>
      <c r="I858" s="108">
        <f t="shared" si="492"/>
        <v>44886</v>
      </c>
      <c r="J858" s="109">
        <f t="shared" si="500"/>
        <v>20</v>
      </c>
      <c r="K858" s="109">
        <f t="shared" si="489"/>
        <v>17</v>
      </c>
      <c r="L858" s="8">
        <f t="shared" si="501"/>
        <v>1</v>
      </c>
      <c r="M858" s="110">
        <f t="shared" si="488"/>
        <v>1</v>
      </c>
      <c r="N858" s="110">
        <f t="shared" si="483"/>
        <v>1.5321235828498938</v>
      </c>
      <c r="O858" s="103">
        <f t="shared" si="487"/>
        <v>1.5321235799999999</v>
      </c>
      <c r="P858" s="103">
        <f t="shared" si="493"/>
        <v>750.69301801999995</v>
      </c>
      <c r="Q858" s="11">
        <f t="shared" si="508"/>
        <v>0</v>
      </c>
      <c r="R858" s="30">
        <f t="shared" si="502"/>
        <v>0</v>
      </c>
      <c r="S858" s="103">
        <f t="shared" si="494"/>
        <v>0</v>
      </c>
      <c r="T858" s="113">
        <f t="shared" si="503"/>
        <v>8.5000000000000006E-2</v>
      </c>
      <c r="U858" s="111">
        <f t="shared" si="484"/>
        <v>17</v>
      </c>
      <c r="V858" s="111">
        <v>252</v>
      </c>
      <c r="W858" s="110">
        <f t="shared" si="495"/>
        <v>1.005518583</v>
      </c>
      <c r="X858" s="103">
        <f t="shared" si="496"/>
        <v>4.1427617200000002</v>
      </c>
      <c r="Y858" s="103">
        <f t="shared" si="497"/>
        <v>0</v>
      </c>
      <c r="Z858" s="114" t="str">
        <f t="shared" si="506"/>
        <v>A+J=</v>
      </c>
      <c r="AA858" s="108">
        <f t="shared" si="507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498"/>
        <v>44881</v>
      </c>
      <c r="B859" s="103">
        <f t="shared" si="490"/>
        <v>754.83577973999991</v>
      </c>
      <c r="C859" s="103">
        <f t="shared" si="504"/>
        <v>489.96897367000003</v>
      </c>
      <c r="D859" s="104">
        <f t="shared" si="499"/>
        <v>6388.87</v>
      </c>
      <c r="E859" s="105">
        <f t="shared" si="485"/>
        <v>6370.34</v>
      </c>
      <c r="F859" s="106">
        <f t="shared" si="486"/>
        <v>44824</v>
      </c>
      <c r="G859" s="107">
        <f t="shared" si="491"/>
        <v>-2.9003564010536831E-3</v>
      </c>
      <c r="H859" s="108">
        <f t="shared" si="505"/>
        <v>44886</v>
      </c>
      <c r="I859" s="108">
        <f t="shared" si="492"/>
        <v>44886</v>
      </c>
      <c r="J859" s="109">
        <f t="shared" si="500"/>
        <v>20</v>
      </c>
      <c r="K859" s="109">
        <f t="shared" si="489"/>
        <v>17</v>
      </c>
      <c r="L859" s="8">
        <f t="shared" si="501"/>
        <v>1</v>
      </c>
      <c r="M859" s="110">
        <f t="shared" si="488"/>
        <v>1</v>
      </c>
      <c r="N859" s="110">
        <f t="shared" si="483"/>
        <v>1.5321235828498938</v>
      </c>
      <c r="O859" s="103">
        <f t="shared" si="487"/>
        <v>1.5321235799999999</v>
      </c>
      <c r="P859" s="103">
        <f t="shared" si="493"/>
        <v>750.69301801999995</v>
      </c>
      <c r="Q859" s="11">
        <f t="shared" si="508"/>
        <v>0</v>
      </c>
      <c r="R859" s="30">
        <f t="shared" si="502"/>
        <v>0</v>
      </c>
      <c r="S859" s="103">
        <f t="shared" si="494"/>
        <v>0</v>
      </c>
      <c r="T859" s="113">
        <f t="shared" si="503"/>
        <v>8.5000000000000006E-2</v>
      </c>
      <c r="U859" s="111">
        <f t="shared" si="484"/>
        <v>17</v>
      </c>
      <c r="V859" s="111">
        <v>252</v>
      </c>
      <c r="W859" s="110">
        <f t="shared" si="495"/>
        <v>1.005518583</v>
      </c>
      <c r="X859" s="103">
        <f t="shared" si="496"/>
        <v>4.1427617200000002</v>
      </c>
      <c r="Y859" s="103">
        <f t="shared" si="497"/>
        <v>0</v>
      </c>
      <c r="Z859" s="114" t="str">
        <f t="shared" si="506"/>
        <v>A+J=</v>
      </c>
      <c r="AA859" s="108">
        <f t="shared" si="507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498"/>
        <v>44882</v>
      </c>
      <c r="B860" s="103">
        <f t="shared" si="490"/>
        <v>755.08018286999993</v>
      </c>
      <c r="C860" s="103">
        <f t="shared" si="504"/>
        <v>489.96897367000003</v>
      </c>
      <c r="D860" s="104">
        <f t="shared" si="499"/>
        <v>6388.87</v>
      </c>
      <c r="E860" s="105">
        <f t="shared" si="485"/>
        <v>6370.34</v>
      </c>
      <c r="F860" s="106">
        <f t="shared" si="486"/>
        <v>44824</v>
      </c>
      <c r="G860" s="107">
        <f t="shared" si="491"/>
        <v>-2.9003564010536831E-3</v>
      </c>
      <c r="H860" s="108">
        <f t="shared" si="505"/>
        <v>44886</v>
      </c>
      <c r="I860" s="108">
        <f t="shared" si="492"/>
        <v>44886</v>
      </c>
      <c r="J860" s="109">
        <f t="shared" si="500"/>
        <v>20</v>
      </c>
      <c r="K860" s="109">
        <f t="shared" si="489"/>
        <v>18</v>
      </c>
      <c r="L860" s="8">
        <f t="shared" si="501"/>
        <v>1</v>
      </c>
      <c r="M860" s="110">
        <f t="shared" si="488"/>
        <v>1</v>
      </c>
      <c r="N860" s="110">
        <f t="shared" si="483"/>
        <v>1.5321235828498938</v>
      </c>
      <c r="O860" s="103">
        <f t="shared" si="487"/>
        <v>1.5321235799999999</v>
      </c>
      <c r="P860" s="103">
        <f t="shared" si="493"/>
        <v>750.69301801999995</v>
      </c>
      <c r="Q860" s="11">
        <f t="shared" si="508"/>
        <v>0</v>
      </c>
      <c r="R860" s="30">
        <f t="shared" si="502"/>
        <v>0</v>
      </c>
      <c r="S860" s="103">
        <f t="shared" si="494"/>
        <v>0</v>
      </c>
      <c r="T860" s="113">
        <f t="shared" si="503"/>
        <v>8.5000000000000006E-2</v>
      </c>
      <c r="U860" s="111">
        <f t="shared" si="484"/>
        <v>18</v>
      </c>
      <c r="V860" s="111">
        <v>252</v>
      </c>
      <c r="W860" s="110">
        <f t="shared" si="495"/>
        <v>1.005844153</v>
      </c>
      <c r="X860" s="103">
        <f t="shared" si="496"/>
        <v>4.3871648499999996</v>
      </c>
      <c r="Y860" s="103">
        <f t="shared" si="497"/>
        <v>0</v>
      </c>
      <c r="Z860" s="114" t="str">
        <f t="shared" si="506"/>
        <v>A+J=</v>
      </c>
      <c r="AA860" s="108">
        <f t="shared" si="507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498"/>
        <v>44883</v>
      </c>
      <c r="B861" s="103">
        <f t="shared" si="490"/>
        <v>755.32466406999993</v>
      </c>
      <c r="C861" s="103">
        <f t="shared" si="504"/>
        <v>489.96897367000003</v>
      </c>
      <c r="D861" s="104">
        <f t="shared" si="499"/>
        <v>6388.87</v>
      </c>
      <c r="E861" s="105">
        <f t="shared" si="485"/>
        <v>6370.34</v>
      </c>
      <c r="F861" s="106">
        <f t="shared" si="486"/>
        <v>44824</v>
      </c>
      <c r="G861" s="107">
        <f t="shared" si="491"/>
        <v>-2.9003564010536831E-3</v>
      </c>
      <c r="H861" s="108">
        <f t="shared" si="505"/>
        <v>44886</v>
      </c>
      <c r="I861" s="108">
        <f t="shared" si="492"/>
        <v>44886</v>
      </c>
      <c r="J861" s="109">
        <f t="shared" si="500"/>
        <v>20</v>
      </c>
      <c r="K861" s="109">
        <f t="shared" si="489"/>
        <v>19</v>
      </c>
      <c r="L861" s="8">
        <f t="shared" si="501"/>
        <v>1</v>
      </c>
      <c r="M861" s="110">
        <f t="shared" si="488"/>
        <v>1</v>
      </c>
      <c r="N861" s="110">
        <f t="shared" si="483"/>
        <v>1.5321235828498938</v>
      </c>
      <c r="O861" s="103">
        <f t="shared" si="487"/>
        <v>1.5321235799999999</v>
      </c>
      <c r="P861" s="103">
        <f t="shared" si="493"/>
        <v>750.69301801999995</v>
      </c>
      <c r="Q861" s="11">
        <f t="shared" si="508"/>
        <v>0</v>
      </c>
      <c r="R861" s="30">
        <f t="shared" si="502"/>
        <v>0</v>
      </c>
      <c r="S861" s="103">
        <f t="shared" si="494"/>
        <v>0</v>
      </c>
      <c r="T861" s="113">
        <f t="shared" si="503"/>
        <v>8.5000000000000006E-2</v>
      </c>
      <c r="U861" s="111">
        <f t="shared" si="484"/>
        <v>19</v>
      </c>
      <c r="V861" s="111">
        <v>252</v>
      </c>
      <c r="W861" s="110">
        <f t="shared" si="495"/>
        <v>1.0061698269999999</v>
      </c>
      <c r="X861" s="103">
        <f t="shared" si="496"/>
        <v>4.6316460499999996</v>
      </c>
      <c r="Y861" s="103">
        <f t="shared" si="497"/>
        <v>0</v>
      </c>
      <c r="Z861" s="114" t="str">
        <f t="shared" si="506"/>
        <v>A+J=</v>
      </c>
      <c r="AA861" s="108">
        <f t="shared" si="507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498"/>
        <v>44884</v>
      </c>
      <c r="B862" s="103">
        <f t="shared" si="490"/>
        <v>755.56922558999997</v>
      </c>
      <c r="C862" s="103">
        <f t="shared" si="504"/>
        <v>489.96897367000003</v>
      </c>
      <c r="D862" s="104">
        <f t="shared" si="499"/>
        <v>6388.87</v>
      </c>
      <c r="E862" s="105">
        <f t="shared" si="485"/>
        <v>6370.34</v>
      </c>
      <c r="F862" s="106">
        <f t="shared" si="486"/>
        <v>44824</v>
      </c>
      <c r="G862" s="107">
        <f t="shared" si="491"/>
        <v>-2.9003564010536831E-3</v>
      </c>
      <c r="H862" s="108">
        <f t="shared" si="505"/>
        <v>44886</v>
      </c>
      <c r="I862" s="108">
        <f t="shared" si="492"/>
        <v>44886</v>
      </c>
      <c r="J862" s="109">
        <f t="shared" si="500"/>
        <v>20</v>
      </c>
      <c r="K862" s="109">
        <f t="shared" si="489"/>
        <v>20</v>
      </c>
      <c r="L862" s="8">
        <f t="shared" si="501"/>
        <v>1</v>
      </c>
      <c r="M862" s="110">
        <f t="shared" si="488"/>
        <v>1</v>
      </c>
      <c r="N862" s="110">
        <f t="shared" si="483"/>
        <v>1.5321235828498938</v>
      </c>
      <c r="O862" s="103">
        <f t="shared" si="487"/>
        <v>1.5321235799999999</v>
      </c>
      <c r="P862" s="103">
        <f t="shared" si="493"/>
        <v>750.69301801999995</v>
      </c>
      <c r="Q862" s="11">
        <f t="shared" si="508"/>
        <v>0</v>
      </c>
      <c r="R862" s="30">
        <f t="shared" si="502"/>
        <v>0</v>
      </c>
      <c r="S862" s="103">
        <f t="shared" si="494"/>
        <v>0</v>
      </c>
      <c r="T862" s="113">
        <f t="shared" si="503"/>
        <v>8.5000000000000006E-2</v>
      </c>
      <c r="U862" s="111">
        <f t="shared" si="484"/>
        <v>20</v>
      </c>
      <c r="V862" s="111">
        <v>252</v>
      </c>
      <c r="W862" s="110">
        <f t="shared" si="495"/>
        <v>1.006495608</v>
      </c>
      <c r="X862" s="103">
        <f t="shared" si="496"/>
        <v>4.87620757</v>
      </c>
      <c r="Y862" s="103">
        <f t="shared" si="497"/>
        <v>0</v>
      </c>
      <c r="Z862" s="114" t="str">
        <f t="shared" si="506"/>
        <v>A+J=</v>
      </c>
      <c r="AA862" s="108">
        <f t="shared" si="507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498"/>
        <v>44885</v>
      </c>
      <c r="B863" s="103">
        <f t="shared" si="490"/>
        <v>755.56922558999997</v>
      </c>
      <c r="C863" s="103">
        <f t="shared" si="504"/>
        <v>489.96897367000003</v>
      </c>
      <c r="D863" s="104">
        <f t="shared" si="499"/>
        <v>6388.87</v>
      </c>
      <c r="E863" s="105">
        <f t="shared" si="485"/>
        <v>6370.34</v>
      </c>
      <c r="F863" s="106">
        <f t="shared" si="486"/>
        <v>44824</v>
      </c>
      <c r="G863" s="107">
        <f t="shared" si="491"/>
        <v>-2.9003564010536831E-3</v>
      </c>
      <c r="H863" s="108">
        <f t="shared" si="505"/>
        <v>44915</v>
      </c>
      <c r="I863" s="108">
        <f t="shared" si="492"/>
        <v>44886</v>
      </c>
      <c r="J863" s="109">
        <f t="shared" si="500"/>
        <v>20</v>
      </c>
      <c r="K863" s="109">
        <f t="shared" si="489"/>
        <v>20</v>
      </c>
      <c r="L863" s="8">
        <f t="shared" si="501"/>
        <v>1</v>
      </c>
      <c r="M863" s="110">
        <f t="shared" si="488"/>
        <v>1</v>
      </c>
      <c r="N863" s="110">
        <f t="shared" ref="N863:N926" si="509">IF(I863&gt;I862,N862*M863,N862)</f>
        <v>1.5321235828498938</v>
      </c>
      <c r="O863" s="103">
        <f t="shared" si="487"/>
        <v>1.5321235799999999</v>
      </c>
      <c r="P863" s="103">
        <f t="shared" si="493"/>
        <v>750.69301801999995</v>
      </c>
      <c r="Q863" s="11">
        <f t="shared" si="508"/>
        <v>0</v>
      </c>
      <c r="R863" s="30">
        <f t="shared" si="502"/>
        <v>0</v>
      </c>
      <c r="S863" s="103">
        <f t="shared" si="494"/>
        <v>0</v>
      </c>
      <c r="T863" s="113">
        <f t="shared" si="503"/>
        <v>8.5000000000000006E-2</v>
      </c>
      <c r="U863" s="111">
        <f t="shared" si="484"/>
        <v>20</v>
      </c>
      <c r="V863" s="111">
        <v>252</v>
      </c>
      <c r="W863" s="110">
        <f t="shared" si="495"/>
        <v>1.006495608</v>
      </c>
      <c r="X863" s="103">
        <f t="shared" si="496"/>
        <v>4.87620757</v>
      </c>
      <c r="Y863" s="103">
        <f t="shared" si="497"/>
        <v>0</v>
      </c>
      <c r="Z863" s="114" t="str">
        <f t="shared" si="506"/>
        <v>A+J=</v>
      </c>
      <c r="AA863" s="108">
        <f t="shared" si="507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498"/>
        <v>44886</v>
      </c>
      <c r="B864" s="103">
        <f t="shared" si="490"/>
        <v>755.56922558999997</v>
      </c>
      <c r="C864" s="103">
        <f t="shared" si="504"/>
        <v>489.96897367000003</v>
      </c>
      <c r="D864" s="104">
        <f t="shared" si="499"/>
        <v>6388.87</v>
      </c>
      <c r="E864" s="105">
        <f t="shared" si="485"/>
        <v>6370.34</v>
      </c>
      <c r="F864" s="106">
        <f t="shared" si="486"/>
        <v>44824</v>
      </c>
      <c r="G864" s="107">
        <f t="shared" si="491"/>
        <v>-2.9003564010536831E-3</v>
      </c>
      <c r="H864" s="108">
        <f t="shared" si="505"/>
        <v>44915</v>
      </c>
      <c r="I864" s="108">
        <f t="shared" si="492"/>
        <v>44886</v>
      </c>
      <c r="J864" s="109">
        <f t="shared" si="500"/>
        <v>20</v>
      </c>
      <c r="K864" s="109">
        <f t="shared" si="489"/>
        <v>20</v>
      </c>
      <c r="L864" s="8">
        <f t="shared" si="501"/>
        <v>1</v>
      </c>
      <c r="M864" s="110">
        <f t="shared" si="488"/>
        <v>1</v>
      </c>
      <c r="N864" s="110">
        <f t="shared" si="509"/>
        <v>1.5321235828498938</v>
      </c>
      <c r="O864" s="103">
        <f t="shared" si="487"/>
        <v>1.5321235799999999</v>
      </c>
      <c r="P864" s="103">
        <f t="shared" si="493"/>
        <v>750.69301801999995</v>
      </c>
      <c r="Q864" s="11">
        <f t="shared" si="508"/>
        <v>28</v>
      </c>
      <c r="R864" s="30">
        <f t="shared" si="502"/>
        <v>2.0028872507242931E-2</v>
      </c>
      <c r="S864" s="103">
        <f t="shared" si="494"/>
        <v>15.03553475</v>
      </c>
      <c r="T864" s="113">
        <f t="shared" si="503"/>
        <v>8.5000000000000006E-2</v>
      </c>
      <c r="U864" s="111">
        <f t="shared" si="484"/>
        <v>20</v>
      </c>
      <c r="V864" s="111">
        <v>252</v>
      </c>
      <c r="W864" s="110">
        <f t="shared" si="495"/>
        <v>1.006495608</v>
      </c>
      <c r="X864" s="103">
        <f t="shared" si="496"/>
        <v>4.87620757</v>
      </c>
      <c r="Y864" s="103">
        <f t="shared" si="497"/>
        <v>19.911742320000002</v>
      </c>
      <c r="Z864" s="114" t="str">
        <f t="shared" si="506"/>
        <v>A+J=</v>
      </c>
      <c r="AA864" s="108">
        <f t="shared" si="507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498"/>
        <v>44887</v>
      </c>
      <c r="B865" s="103">
        <f t="shared" si="490"/>
        <v>736.10187341000005</v>
      </c>
      <c r="C865" s="103">
        <f t="shared" si="504"/>
        <v>480.15544756999998</v>
      </c>
      <c r="D865" s="104">
        <f t="shared" si="499"/>
        <v>6370.34</v>
      </c>
      <c r="E865" s="105">
        <f t="shared" si="485"/>
        <v>6407.93</v>
      </c>
      <c r="F865" s="106">
        <f t="shared" si="486"/>
        <v>44855</v>
      </c>
      <c r="G865" s="107">
        <f t="shared" si="491"/>
        <v>5.9007839455980093E-3</v>
      </c>
      <c r="H865" s="108">
        <f t="shared" si="505"/>
        <v>44915</v>
      </c>
      <c r="I865" s="108">
        <f t="shared" si="492"/>
        <v>44915</v>
      </c>
      <c r="J865" s="109">
        <f t="shared" si="500"/>
        <v>21</v>
      </c>
      <c r="K865" s="109">
        <f t="shared" si="489"/>
        <v>1</v>
      </c>
      <c r="L865" s="8">
        <f t="shared" si="501"/>
        <v>1.0002802</v>
      </c>
      <c r="M865" s="110">
        <f t="shared" si="488"/>
        <v>1</v>
      </c>
      <c r="N865" s="110">
        <f t="shared" si="509"/>
        <v>1.5321235828498938</v>
      </c>
      <c r="O865" s="103">
        <f t="shared" si="487"/>
        <v>1.5325528799999999</v>
      </c>
      <c r="P865" s="103">
        <f t="shared" si="493"/>
        <v>735.86361402</v>
      </c>
      <c r="Q865" s="11">
        <f t="shared" si="508"/>
        <v>0</v>
      </c>
      <c r="R865" s="30">
        <f t="shared" si="502"/>
        <v>0</v>
      </c>
      <c r="S865" s="103">
        <f t="shared" si="494"/>
        <v>0</v>
      </c>
      <c r="T865" s="113">
        <f t="shared" si="503"/>
        <v>8.5000000000000006E-2</v>
      </c>
      <c r="U865" s="111">
        <f t="shared" si="484"/>
        <v>1</v>
      </c>
      <c r="V865" s="111">
        <v>252</v>
      </c>
      <c r="W865" s="110">
        <f t="shared" si="495"/>
        <v>1.0003237819999999</v>
      </c>
      <c r="X865" s="103">
        <f t="shared" si="496"/>
        <v>0.23825938999999999</v>
      </c>
      <c r="Y865" s="103">
        <f t="shared" si="497"/>
        <v>0</v>
      </c>
      <c r="Z865" s="114" t="str">
        <f t="shared" si="506"/>
        <v>A+J=</v>
      </c>
      <c r="AA865" s="108">
        <f t="shared" si="507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498"/>
        <v>44888</v>
      </c>
      <c r="B866" s="103">
        <f t="shared" si="490"/>
        <v>736.54653269000005</v>
      </c>
      <c r="C866" s="103">
        <f t="shared" si="504"/>
        <v>480.15544756999998</v>
      </c>
      <c r="D866" s="104">
        <f t="shared" si="499"/>
        <v>6370.34</v>
      </c>
      <c r="E866" s="105">
        <f t="shared" si="485"/>
        <v>6407.93</v>
      </c>
      <c r="F866" s="106">
        <f t="shared" si="486"/>
        <v>44855</v>
      </c>
      <c r="G866" s="107">
        <f t="shared" si="491"/>
        <v>5.9007839455980093E-3</v>
      </c>
      <c r="H866" s="108">
        <f t="shared" si="505"/>
        <v>44915</v>
      </c>
      <c r="I866" s="108">
        <f t="shared" si="492"/>
        <v>44915</v>
      </c>
      <c r="J866" s="109">
        <f t="shared" si="500"/>
        <v>21</v>
      </c>
      <c r="K866" s="109">
        <f t="shared" si="489"/>
        <v>2</v>
      </c>
      <c r="L866" s="8">
        <f t="shared" si="501"/>
        <v>1.0005604800000001</v>
      </c>
      <c r="M866" s="110">
        <f t="shared" si="488"/>
        <v>1</v>
      </c>
      <c r="N866" s="110">
        <f t="shared" si="509"/>
        <v>1.5321235828498938</v>
      </c>
      <c r="O866" s="103">
        <f t="shared" si="487"/>
        <v>1.5329823</v>
      </c>
      <c r="P866" s="103">
        <f t="shared" si="493"/>
        <v>736.06980237000005</v>
      </c>
      <c r="Q866" s="11">
        <f t="shared" si="508"/>
        <v>0</v>
      </c>
      <c r="R866" s="30">
        <f t="shared" si="502"/>
        <v>0</v>
      </c>
      <c r="S866" s="103">
        <f t="shared" si="494"/>
        <v>0</v>
      </c>
      <c r="T866" s="113">
        <f t="shared" si="503"/>
        <v>8.5000000000000006E-2</v>
      </c>
      <c r="U866" s="111">
        <f t="shared" si="484"/>
        <v>2</v>
      </c>
      <c r="V866" s="111">
        <v>252</v>
      </c>
      <c r="W866" s="110">
        <f t="shared" si="495"/>
        <v>1.00064767</v>
      </c>
      <c r="X866" s="103">
        <f t="shared" si="496"/>
        <v>0.47673031999999999</v>
      </c>
      <c r="Y866" s="103">
        <f t="shared" si="497"/>
        <v>0</v>
      </c>
      <c r="Z866" s="114" t="str">
        <f t="shared" si="506"/>
        <v>A+J=</v>
      </c>
      <c r="AA866" s="108">
        <f t="shared" si="507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498"/>
        <v>44889</v>
      </c>
      <c r="B867" s="103">
        <f t="shared" si="490"/>
        <v>736.99146460000009</v>
      </c>
      <c r="C867" s="103">
        <f t="shared" si="504"/>
        <v>480.15544756999998</v>
      </c>
      <c r="D867" s="104">
        <f t="shared" si="499"/>
        <v>6370.34</v>
      </c>
      <c r="E867" s="105">
        <f t="shared" si="485"/>
        <v>6407.93</v>
      </c>
      <c r="F867" s="106">
        <f t="shared" si="486"/>
        <v>44855</v>
      </c>
      <c r="G867" s="107">
        <f t="shared" si="491"/>
        <v>5.9007839455980093E-3</v>
      </c>
      <c r="H867" s="108">
        <f t="shared" si="505"/>
        <v>44915</v>
      </c>
      <c r="I867" s="108">
        <f t="shared" si="492"/>
        <v>44915</v>
      </c>
      <c r="J867" s="109">
        <f t="shared" si="500"/>
        <v>21</v>
      </c>
      <c r="K867" s="109">
        <f t="shared" si="489"/>
        <v>3</v>
      </c>
      <c r="L867" s="8">
        <f t="shared" si="501"/>
        <v>1.00084084</v>
      </c>
      <c r="M867" s="110">
        <f t="shared" si="488"/>
        <v>1</v>
      </c>
      <c r="N867" s="110">
        <f t="shared" si="509"/>
        <v>1.5321235828498938</v>
      </c>
      <c r="O867" s="103">
        <f t="shared" si="487"/>
        <v>1.53341185</v>
      </c>
      <c r="P867" s="103">
        <f t="shared" si="493"/>
        <v>736.27605314000004</v>
      </c>
      <c r="Q867" s="11">
        <f t="shared" si="508"/>
        <v>0</v>
      </c>
      <c r="R867" s="30">
        <f t="shared" si="502"/>
        <v>0</v>
      </c>
      <c r="S867" s="103">
        <f t="shared" si="494"/>
        <v>0</v>
      </c>
      <c r="T867" s="113">
        <f t="shared" si="503"/>
        <v>8.5000000000000006E-2</v>
      </c>
      <c r="U867" s="111">
        <f t="shared" si="484"/>
        <v>3</v>
      </c>
      <c r="V867" s="111">
        <v>252</v>
      </c>
      <c r="W867" s="110">
        <f t="shared" si="495"/>
        <v>1.000971662</v>
      </c>
      <c r="X867" s="103">
        <f t="shared" si="496"/>
        <v>0.71541146</v>
      </c>
      <c r="Y867" s="103">
        <f t="shared" si="497"/>
        <v>0</v>
      </c>
      <c r="Z867" s="114" t="str">
        <f t="shared" si="506"/>
        <v>A+J=</v>
      </c>
      <c r="AA867" s="108">
        <f t="shared" si="507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498"/>
        <v>44890</v>
      </c>
      <c r="B868" s="103">
        <f t="shared" si="490"/>
        <v>737.43666517000008</v>
      </c>
      <c r="C868" s="103">
        <f t="shared" si="504"/>
        <v>480.15544756999998</v>
      </c>
      <c r="D868" s="104">
        <f t="shared" si="499"/>
        <v>6370.34</v>
      </c>
      <c r="E868" s="105">
        <f t="shared" si="485"/>
        <v>6407.93</v>
      </c>
      <c r="F868" s="106">
        <f t="shared" si="486"/>
        <v>44855</v>
      </c>
      <c r="G868" s="107">
        <f t="shared" si="491"/>
        <v>5.9007839455980093E-3</v>
      </c>
      <c r="H868" s="108">
        <f t="shared" si="505"/>
        <v>44915</v>
      </c>
      <c r="I868" s="108">
        <f t="shared" si="492"/>
        <v>44915</v>
      </c>
      <c r="J868" s="109">
        <f t="shared" si="500"/>
        <v>21</v>
      </c>
      <c r="K868" s="109">
        <f t="shared" si="489"/>
        <v>4</v>
      </c>
      <c r="L868" s="8">
        <f t="shared" si="501"/>
        <v>1.00112128</v>
      </c>
      <c r="M868" s="110">
        <f t="shared" si="488"/>
        <v>1</v>
      </c>
      <c r="N868" s="110">
        <f t="shared" si="509"/>
        <v>1.5321235828498938</v>
      </c>
      <c r="O868" s="103">
        <f t="shared" si="487"/>
        <v>1.53384152</v>
      </c>
      <c r="P868" s="103">
        <f t="shared" si="493"/>
        <v>736.48236153000005</v>
      </c>
      <c r="Q868" s="11">
        <f t="shared" si="508"/>
        <v>0</v>
      </c>
      <c r="R868" s="30">
        <f t="shared" si="502"/>
        <v>0</v>
      </c>
      <c r="S868" s="103">
        <f t="shared" si="494"/>
        <v>0</v>
      </c>
      <c r="T868" s="113">
        <f t="shared" si="503"/>
        <v>8.5000000000000006E-2</v>
      </c>
      <c r="U868" s="111">
        <f t="shared" si="484"/>
        <v>4</v>
      </c>
      <c r="V868" s="111">
        <v>252</v>
      </c>
      <c r="W868" s="110">
        <f t="shared" si="495"/>
        <v>1.001295759</v>
      </c>
      <c r="X868" s="103">
        <f t="shared" si="496"/>
        <v>0.95430364000000001</v>
      </c>
      <c r="Y868" s="103">
        <f t="shared" si="497"/>
        <v>0</v>
      </c>
      <c r="Z868" s="114" t="str">
        <f t="shared" si="506"/>
        <v>A+J=</v>
      </c>
      <c r="AA868" s="108">
        <f t="shared" si="507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498"/>
        <v>44891</v>
      </c>
      <c r="B869" s="103">
        <f t="shared" si="490"/>
        <v>737.88213453999992</v>
      </c>
      <c r="C869" s="103">
        <f t="shared" si="504"/>
        <v>480.15544756999998</v>
      </c>
      <c r="D869" s="104">
        <f t="shared" si="499"/>
        <v>6370.34</v>
      </c>
      <c r="E869" s="105">
        <f t="shared" si="485"/>
        <v>6407.93</v>
      </c>
      <c r="F869" s="106">
        <f t="shared" si="486"/>
        <v>44855</v>
      </c>
      <c r="G869" s="107">
        <f t="shared" si="491"/>
        <v>5.9007839455980093E-3</v>
      </c>
      <c r="H869" s="108">
        <f t="shared" si="505"/>
        <v>44915</v>
      </c>
      <c r="I869" s="108">
        <f t="shared" si="492"/>
        <v>44915</v>
      </c>
      <c r="J869" s="109">
        <f t="shared" si="500"/>
        <v>21</v>
      </c>
      <c r="K869" s="109">
        <f t="shared" si="489"/>
        <v>5</v>
      </c>
      <c r="L869" s="8">
        <f t="shared" si="501"/>
        <v>1.0014018</v>
      </c>
      <c r="M869" s="110">
        <f t="shared" si="488"/>
        <v>1</v>
      </c>
      <c r="N869" s="110">
        <f t="shared" si="509"/>
        <v>1.5321235828498938</v>
      </c>
      <c r="O869" s="103">
        <f t="shared" si="487"/>
        <v>1.5342713100000001</v>
      </c>
      <c r="P869" s="103">
        <f t="shared" si="493"/>
        <v>736.68872753999995</v>
      </c>
      <c r="Q869" s="11">
        <f t="shared" si="508"/>
        <v>0</v>
      </c>
      <c r="R869" s="30">
        <f t="shared" si="502"/>
        <v>0</v>
      </c>
      <c r="S869" s="103">
        <f t="shared" si="494"/>
        <v>0</v>
      </c>
      <c r="T869" s="113">
        <f t="shared" si="503"/>
        <v>8.5000000000000006E-2</v>
      </c>
      <c r="U869" s="111">
        <f t="shared" ref="U869:U932" si="510">IF(Q868&gt;0,1,IF(K869=K868,U868,U868+1))</f>
        <v>5</v>
      </c>
      <c r="V869" s="111">
        <v>252</v>
      </c>
      <c r="W869" s="110">
        <f t="shared" si="495"/>
        <v>1.0016199610000001</v>
      </c>
      <c r="X869" s="103">
        <f t="shared" si="496"/>
        <v>1.1934070000000001</v>
      </c>
      <c r="Y869" s="103">
        <f t="shared" si="497"/>
        <v>0</v>
      </c>
      <c r="Z869" s="114" t="str">
        <f t="shared" si="506"/>
        <v>A+J=</v>
      </c>
      <c r="AA869" s="108">
        <f t="shared" si="507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498"/>
        <v>44892</v>
      </c>
      <c r="B870" s="103">
        <f t="shared" si="490"/>
        <v>737.88213453999992</v>
      </c>
      <c r="C870" s="103">
        <f t="shared" si="504"/>
        <v>480.15544756999998</v>
      </c>
      <c r="D870" s="104">
        <f t="shared" si="499"/>
        <v>6370.34</v>
      </c>
      <c r="E870" s="105">
        <f t="shared" si="485"/>
        <v>6407.93</v>
      </c>
      <c r="F870" s="106">
        <f t="shared" si="486"/>
        <v>44855</v>
      </c>
      <c r="G870" s="107">
        <f t="shared" si="491"/>
        <v>5.9007839455980093E-3</v>
      </c>
      <c r="H870" s="108">
        <f t="shared" si="505"/>
        <v>44915</v>
      </c>
      <c r="I870" s="108">
        <f t="shared" si="492"/>
        <v>44915</v>
      </c>
      <c r="J870" s="109">
        <f t="shared" si="500"/>
        <v>21</v>
      </c>
      <c r="K870" s="109">
        <f t="shared" si="489"/>
        <v>5</v>
      </c>
      <c r="L870" s="8">
        <f t="shared" si="501"/>
        <v>1.0014018</v>
      </c>
      <c r="M870" s="110">
        <f t="shared" si="488"/>
        <v>1</v>
      </c>
      <c r="N870" s="110">
        <f t="shared" si="509"/>
        <v>1.5321235828498938</v>
      </c>
      <c r="O870" s="103">
        <f t="shared" si="487"/>
        <v>1.5342713100000001</v>
      </c>
      <c r="P870" s="103">
        <f t="shared" si="493"/>
        <v>736.68872753999995</v>
      </c>
      <c r="Q870" s="11">
        <f t="shared" si="508"/>
        <v>0</v>
      </c>
      <c r="R870" s="30">
        <f t="shared" si="502"/>
        <v>0</v>
      </c>
      <c r="S870" s="103">
        <f t="shared" si="494"/>
        <v>0</v>
      </c>
      <c r="T870" s="113">
        <f t="shared" si="503"/>
        <v>8.5000000000000006E-2</v>
      </c>
      <c r="U870" s="111">
        <f t="shared" si="510"/>
        <v>5</v>
      </c>
      <c r="V870" s="111">
        <v>252</v>
      </c>
      <c r="W870" s="110">
        <f t="shared" si="495"/>
        <v>1.0016199610000001</v>
      </c>
      <c r="X870" s="103">
        <f t="shared" si="496"/>
        <v>1.1934070000000001</v>
      </c>
      <c r="Y870" s="103">
        <f t="shared" si="497"/>
        <v>0</v>
      </c>
      <c r="Z870" s="114" t="str">
        <f t="shared" si="506"/>
        <v>A+J=</v>
      </c>
      <c r="AA870" s="108">
        <f t="shared" si="507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498"/>
        <v>44893</v>
      </c>
      <c r="B871" s="103">
        <f t="shared" si="490"/>
        <v>737.88213453999992</v>
      </c>
      <c r="C871" s="103">
        <f t="shared" si="504"/>
        <v>480.15544756999998</v>
      </c>
      <c r="D871" s="104">
        <f t="shared" si="499"/>
        <v>6370.34</v>
      </c>
      <c r="E871" s="105">
        <f t="shared" si="485"/>
        <v>6407.93</v>
      </c>
      <c r="F871" s="106">
        <f t="shared" si="486"/>
        <v>44855</v>
      </c>
      <c r="G871" s="107">
        <f t="shared" si="491"/>
        <v>5.9007839455980093E-3</v>
      </c>
      <c r="H871" s="108">
        <f t="shared" si="505"/>
        <v>44915</v>
      </c>
      <c r="I871" s="108">
        <f t="shared" si="492"/>
        <v>44915</v>
      </c>
      <c r="J871" s="109">
        <f t="shared" si="500"/>
        <v>21</v>
      </c>
      <c r="K871" s="109">
        <f t="shared" si="489"/>
        <v>5</v>
      </c>
      <c r="L871" s="8">
        <f t="shared" si="501"/>
        <v>1.0014018</v>
      </c>
      <c r="M871" s="110">
        <f t="shared" si="488"/>
        <v>1</v>
      </c>
      <c r="N871" s="110">
        <f t="shared" si="509"/>
        <v>1.5321235828498938</v>
      </c>
      <c r="O871" s="103">
        <f t="shared" si="487"/>
        <v>1.5342713100000001</v>
      </c>
      <c r="P871" s="103">
        <f t="shared" si="493"/>
        <v>736.68872753999995</v>
      </c>
      <c r="Q871" s="11">
        <f t="shared" si="508"/>
        <v>0</v>
      </c>
      <c r="R871" s="30">
        <f t="shared" si="502"/>
        <v>0</v>
      </c>
      <c r="S871" s="103">
        <f t="shared" si="494"/>
        <v>0</v>
      </c>
      <c r="T871" s="113">
        <f t="shared" si="503"/>
        <v>8.5000000000000006E-2</v>
      </c>
      <c r="U871" s="111">
        <f t="shared" si="510"/>
        <v>5</v>
      </c>
      <c r="V871" s="111">
        <v>252</v>
      </c>
      <c r="W871" s="110">
        <f t="shared" si="495"/>
        <v>1.0016199610000001</v>
      </c>
      <c r="X871" s="103">
        <f t="shared" si="496"/>
        <v>1.1934070000000001</v>
      </c>
      <c r="Y871" s="103">
        <f t="shared" si="497"/>
        <v>0</v>
      </c>
      <c r="Z871" s="114" t="str">
        <f t="shared" si="506"/>
        <v>A+J=</v>
      </c>
      <c r="AA871" s="108">
        <f t="shared" si="507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498"/>
        <v>44894</v>
      </c>
      <c r="B872" s="103">
        <f t="shared" si="490"/>
        <v>738.32786801999998</v>
      </c>
      <c r="C872" s="103">
        <f t="shared" si="504"/>
        <v>480.15544756999998</v>
      </c>
      <c r="D872" s="104">
        <f t="shared" si="499"/>
        <v>6370.34</v>
      </c>
      <c r="E872" s="105">
        <f t="shared" ref="E872:E935" si="511">IF($K872=1,VLOOKUP($A871,$AO$10:$AS$165,4),E871)</f>
        <v>6407.93</v>
      </c>
      <c r="F872" s="106">
        <f t="shared" ref="F872:F935" si="512">IF($K872=1,VLOOKUP($A871,$AO$10:$AS$165,5),F871)</f>
        <v>44855</v>
      </c>
      <c r="G872" s="107">
        <f t="shared" si="491"/>
        <v>5.9007839455980093E-3</v>
      </c>
      <c r="H872" s="108">
        <f t="shared" si="505"/>
        <v>44915</v>
      </c>
      <c r="I872" s="108">
        <f t="shared" si="492"/>
        <v>44915</v>
      </c>
      <c r="J872" s="109">
        <f t="shared" si="500"/>
        <v>21</v>
      </c>
      <c r="K872" s="109">
        <f t="shared" si="489"/>
        <v>6</v>
      </c>
      <c r="L872" s="8">
        <f t="shared" si="501"/>
        <v>1.00168239</v>
      </c>
      <c r="M872" s="110">
        <f t="shared" si="488"/>
        <v>1</v>
      </c>
      <c r="N872" s="110">
        <f t="shared" si="509"/>
        <v>1.5321235828498938</v>
      </c>
      <c r="O872" s="103">
        <f t="shared" si="487"/>
        <v>1.5347012099999999</v>
      </c>
      <c r="P872" s="103">
        <f t="shared" si="493"/>
        <v>736.89514637000002</v>
      </c>
      <c r="Q872" s="11">
        <f t="shared" si="508"/>
        <v>0</v>
      </c>
      <c r="R872" s="30">
        <f t="shared" si="502"/>
        <v>0</v>
      </c>
      <c r="S872" s="103">
        <f t="shared" si="494"/>
        <v>0</v>
      </c>
      <c r="T872" s="113">
        <f t="shared" si="503"/>
        <v>8.5000000000000006E-2</v>
      </c>
      <c r="U872" s="111">
        <f t="shared" si="510"/>
        <v>6</v>
      </c>
      <c r="V872" s="111">
        <v>252</v>
      </c>
      <c r="W872" s="110">
        <f t="shared" si="495"/>
        <v>1.0019442679999999</v>
      </c>
      <c r="X872" s="103">
        <f t="shared" si="496"/>
        <v>1.43272165</v>
      </c>
      <c r="Y872" s="103">
        <f t="shared" si="497"/>
        <v>0</v>
      </c>
      <c r="Z872" s="114" t="str">
        <f t="shared" si="506"/>
        <v>A+J=</v>
      </c>
      <c r="AA872" s="108">
        <f t="shared" si="507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498"/>
        <v>44895</v>
      </c>
      <c r="B873" s="103">
        <f t="shared" si="490"/>
        <v>738.77387534000002</v>
      </c>
      <c r="C873" s="103">
        <f t="shared" si="504"/>
        <v>480.15544756999998</v>
      </c>
      <c r="D873" s="104">
        <f t="shared" si="499"/>
        <v>6370.34</v>
      </c>
      <c r="E873" s="105">
        <f t="shared" si="511"/>
        <v>6407.93</v>
      </c>
      <c r="F873" s="106">
        <f t="shared" si="512"/>
        <v>44855</v>
      </c>
      <c r="G873" s="107">
        <f t="shared" si="491"/>
        <v>5.9007839455980093E-3</v>
      </c>
      <c r="H873" s="108">
        <f t="shared" si="505"/>
        <v>44915</v>
      </c>
      <c r="I873" s="108">
        <f t="shared" si="492"/>
        <v>44915</v>
      </c>
      <c r="J873" s="109">
        <f t="shared" si="500"/>
        <v>21</v>
      </c>
      <c r="K873" s="109">
        <f t="shared" si="489"/>
        <v>7</v>
      </c>
      <c r="L873" s="8">
        <f t="shared" si="501"/>
        <v>1.00196307</v>
      </c>
      <c r="M873" s="110">
        <f t="shared" si="488"/>
        <v>1</v>
      </c>
      <c r="N873" s="110">
        <f t="shared" si="509"/>
        <v>1.5321235828498938</v>
      </c>
      <c r="O873" s="103">
        <f t="shared" ref="O873:O936" si="513">TRUNC(TRUNC((L873*N873),15),8)</f>
        <v>1.5351312399999999</v>
      </c>
      <c r="P873" s="103">
        <f t="shared" si="493"/>
        <v>737.10162762000004</v>
      </c>
      <c r="Q873" s="11">
        <f t="shared" si="508"/>
        <v>0</v>
      </c>
      <c r="R873" s="30">
        <f t="shared" si="502"/>
        <v>0</v>
      </c>
      <c r="S873" s="103">
        <f t="shared" si="494"/>
        <v>0</v>
      </c>
      <c r="T873" s="113">
        <f t="shared" si="503"/>
        <v>8.5000000000000006E-2</v>
      </c>
      <c r="U873" s="111">
        <f t="shared" si="510"/>
        <v>7</v>
      </c>
      <c r="V873" s="111">
        <v>252</v>
      </c>
      <c r="W873" s="110">
        <f t="shared" si="495"/>
        <v>1.00226868</v>
      </c>
      <c r="X873" s="103">
        <f t="shared" si="496"/>
        <v>1.6722477200000001</v>
      </c>
      <c r="Y873" s="103">
        <f t="shared" si="497"/>
        <v>0</v>
      </c>
      <c r="Z873" s="114" t="str">
        <f t="shared" si="506"/>
        <v>A+J=</v>
      </c>
      <c r="AA873" s="108">
        <f t="shared" si="507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498"/>
        <v>44896</v>
      </c>
      <c r="B874" s="103">
        <f t="shared" si="490"/>
        <v>739.22015179999994</v>
      </c>
      <c r="C874" s="103">
        <f t="shared" si="504"/>
        <v>480.15544756999998</v>
      </c>
      <c r="D874" s="104">
        <f t="shared" si="499"/>
        <v>6370.34</v>
      </c>
      <c r="E874" s="105">
        <f t="shared" si="511"/>
        <v>6407.93</v>
      </c>
      <c r="F874" s="106">
        <f t="shared" si="512"/>
        <v>44855</v>
      </c>
      <c r="G874" s="107">
        <f t="shared" si="491"/>
        <v>5.9007839455980093E-3</v>
      </c>
      <c r="H874" s="108">
        <f t="shared" si="505"/>
        <v>44915</v>
      </c>
      <c r="I874" s="108">
        <f t="shared" si="492"/>
        <v>44915</v>
      </c>
      <c r="J874" s="109">
        <f t="shared" si="500"/>
        <v>21</v>
      </c>
      <c r="K874" s="109">
        <f t="shared" si="489"/>
        <v>8</v>
      </c>
      <c r="L874" s="8">
        <f t="shared" si="501"/>
        <v>1.0022438199999999</v>
      </c>
      <c r="M874" s="110">
        <f t="shared" ref="M874:M937" si="514">IF(I874&gt;I873,L873,M873)</f>
        <v>1</v>
      </c>
      <c r="N874" s="110">
        <f t="shared" si="509"/>
        <v>1.5321235828498938</v>
      </c>
      <c r="O874" s="103">
        <f t="shared" si="513"/>
        <v>1.53556139</v>
      </c>
      <c r="P874" s="103">
        <f t="shared" si="493"/>
        <v>737.30816647999995</v>
      </c>
      <c r="Q874" s="11">
        <f t="shared" si="508"/>
        <v>0</v>
      </c>
      <c r="R874" s="30">
        <f t="shared" si="502"/>
        <v>0</v>
      </c>
      <c r="S874" s="103">
        <f t="shared" si="494"/>
        <v>0</v>
      </c>
      <c r="T874" s="113">
        <f t="shared" si="503"/>
        <v>8.5000000000000006E-2</v>
      </c>
      <c r="U874" s="111">
        <f t="shared" si="510"/>
        <v>8</v>
      </c>
      <c r="V874" s="111">
        <v>252</v>
      </c>
      <c r="W874" s="110">
        <f t="shared" si="495"/>
        <v>1.0025931969999999</v>
      </c>
      <c r="X874" s="103">
        <f t="shared" si="496"/>
        <v>1.9119853200000001</v>
      </c>
      <c r="Y874" s="103">
        <f t="shared" si="497"/>
        <v>0</v>
      </c>
      <c r="Z874" s="114" t="str">
        <f t="shared" si="506"/>
        <v>A+J=</v>
      </c>
      <c r="AA874" s="108">
        <f t="shared" si="507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498"/>
        <v>44897</v>
      </c>
      <c r="B875" s="103">
        <f t="shared" si="490"/>
        <v>739.66669273000002</v>
      </c>
      <c r="C875" s="103">
        <f t="shared" si="504"/>
        <v>480.15544756999998</v>
      </c>
      <c r="D875" s="104">
        <f t="shared" si="499"/>
        <v>6370.34</v>
      </c>
      <c r="E875" s="105">
        <f t="shared" si="511"/>
        <v>6407.93</v>
      </c>
      <c r="F875" s="106">
        <f t="shared" si="512"/>
        <v>44855</v>
      </c>
      <c r="G875" s="107">
        <f t="shared" si="491"/>
        <v>5.9007839455980093E-3</v>
      </c>
      <c r="H875" s="108">
        <f t="shared" si="505"/>
        <v>44915</v>
      </c>
      <c r="I875" s="108">
        <f t="shared" si="492"/>
        <v>44915</v>
      </c>
      <c r="J875" s="109">
        <f t="shared" si="500"/>
        <v>21</v>
      </c>
      <c r="K875" s="109">
        <f t="shared" si="489"/>
        <v>9</v>
      </c>
      <c r="L875" s="8">
        <f t="shared" si="501"/>
        <v>1.00252465</v>
      </c>
      <c r="M875" s="110">
        <f t="shared" si="514"/>
        <v>1</v>
      </c>
      <c r="N875" s="110">
        <f t="shared" si="509"/>
        <v>1.5321235828498938</v>
      </c>
      <c r="O875" s="103">
        <f t="shared" si="513"/>
        <v>1.5359916499999999</v>
      </c>
      <c r="P875" s="103">
        <f t="shared" si="493"/>
        <v>737.51475816000004</v>
      </c>
      <c r="Q875" s="11">
        <f t="shared" si="508"/>
        <v>0</v>
      </c>
      <c r="R875" s="30">
        <f t="shared" si="502"/>
        <v>0</v>
      </c>
      <c r="S875" s="103">
        <f t="shared" si="494"/>
        <v>0</v>
      </c>
      <c r="T875" s="113">
        <f t="shared" si="503"/>
        <v>8.5000000000000006E-2</v>
      </c>
      <c r="U875" s="111">
        <f t="shared" si="510"/>
        <v>9</v>
      </c>
      <c r="V875" s="111">
        <v>252</v>
      </c>
      <c r="W875" s="110">
        <f t="shared" si="495"/>
        <v>1.0029178190000001</v>
      </c>
      <c r="X875" s="103">
        <f t="shared" si="496"/>
        <v>2.1519345699999999</v>
      </c>
      <c r="Y875" s="103">
        <f t="shared" si="497"/>
        <v>0</v>
      </c>
      <c r="Z875" s="114" t="str">
        <f t="shared" si="506"/>
        <v>A+J=</v>
      </c>
      <c r="AA875" s="108">
        <f t="shared" si="507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498"/>
        <v>44898</v>
      </c>
      <c r="B876" s="103">
        <f t="shared" si="490"/>
        <v>740.11350861999995</v>
      </c>
      <c r="C876" s="103">
        <f t="shared" si="504"/>
        <v>480.15544756999998</v>
      </c>
      <c r="D876" s="104">
        <f t="shared" si="499"/>
        <v>6370.34</v>
      </c>
      <c r="E876" s="105">
        <f t="shared" si="511"/>
        <v>6407.93</v>
      </c>
      <c r="F876" s="106">
        <f t="shared" si="512"/>
        <v>44855</v>
      </c>
      <c r="G876" s="107">
        <f t="shared" si="491"/>
        <v>5.9007839455980093E-3</v>
      </c>
      <c r="H876" s="108">
        <f t="shared" si="505"/>
        <v>44915</v>
      </c>
      <c r="I876" s="108">
        <f t="shared" si="492"/>
        <v>44915</v>
      </c>
      <c r="J876" s="109">
        <f t="shared" si="500"/>
        <v>21</v>
      </c>
      <c r="K876" s="109">
        <f t="shared" ref="K876:K939" si="515">(J876-(NETWORKDAYS(A876,I876,AD$171:AD$502)-1))</f>
        <v>10</v>
      </c>
      <c r="L876" s="8">
        <f t="shared" si="501"/>
        <v>1.0028055600000001</v>
      </c>
      <c r="M876" s="110">
        <f t="shared" si="514"/>
        <v>1</v>
      </c>
      <c r="N876" s="110">
        <f t="shared" si="509"/>
        <v>1.5321235828498938</v>
      </c>
      <c r="O876" s="103">
        <f t="shared" si="513"/>
        <v>1.5364220399999999</v>
      </c>
      <c r="P876" s="103">
        <f t="shared" si="493"/>
        <v>737.72141226999997</v>
      </c>
      <c r="Q876" s="11">
        <f t="shared" si="508"/>
        <v>0</v>
      </c>
      <c r="R876" s="30">
        <f t="shared" si="502"/>
        <v>0</v>
      </c>
      <c r="S876" s="103">
        <f t="shared" si="494"/>
        <v>0</v>
      </c>
      <c r="T876" s="113">
        <f t="shared" si="503"/>
        <v>8.5000000000000006E-2</v>
      </c>
      <c r="U876" s="111">
        <f t="shared" si="510"/>
        <v>10</v>
      </c>
      <c r="V876" s="111">
        <v>252</v>
      </c>
      <c r="W876" s="110">
        <f t="shared" si="495"/>
        <v>1.0032425469999999</v>
      </c>
      <c r="X876" s="103">
        <f t="shared" si="496"/>
        <v>2.3920963500000001</v>
      </c>
      <c r="Y876" s="103">
        <f t="shared" si="497"/>
        <v>0</v>
      </c>
      <c r="Z876" s="114" t="str">
        <f t="shared" si="506"/>
        <v>A+J=</v>
      </c>
      <c r="AA876" s="108">
        <f t="shared" si="507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498"/>
        <v>44899</v>
      </c>
      <c r="B877" s="103">
        <f t="shared" si="490"/>
        <v>740.11350861999995</v>
      </c>
      <c r="C877" s="103">
        <f t="shared" si="504"/>
        <v>480.15544756999998</v>
      </c>
      <c r="D877" s="104">
        <f t="shared" si="499"/>
        <v>6370.34</v>
      </c>
      <c r="E877" s="105">
        <f t="shared" si="511"/>
        <v>6407.93</v>
      </c>
      <c r="F877" s="106">
        <f t="shared" si="512"/>
        <v>44855</v>
      </c>
      <c r="G877" s="107">
        <f t="shared" si="491"/>
        <v>5.9007839455980093E-3</v>
      </c>
      <c r="H877" s="108">
        <f t="shared" si="505"/>
        <v>44915</v>
      </c>
      <c r="I877" s="108">
        <f t="shared" si="492"/>
        <v>44915</v>
      </c>
      <c r="J877" s="109">
        <f t="shared" si="500"/>
        <v>21</v>
      </c>
      <c r="K877" s="109">
        <f t="shared" si="515"/>
        <v>10</v>
      </c>
      <c r="L877" s="8">
        <f t="shared" si="501"/>
        <v>1.0028055600000001</v>
      </c>
      <c r="M877" s="110">
        <f t="shared" si="514"/>
        <v>1</v>
      </c>
      <c r="N877" s="110">
        <f t="shared" si="509"/>
        <v>1.5321235828498938</v>
      </c>
      <c r="O877" s="103">
        <f t="shared" si="513"/>
        <v>1.5364220399999999</v>
      </c>
      <c r="P877" s="103">
        <f t="shared" si="493"/>
        <v>737.72141226999997</v>
      </c>
      <c r="Q877" s="11">
        <f t="shared" si="508"/>
        <v>0</v>
      </c>
      <c r="R877" s="30">
        <f t="shared" si="502"/>
        <v>0</v>
      </c>
      <c r="S877" s="103">
        <f t="shared" si="494"/>
        <v>0</v>
      </c>
      <c r="T877" s="113">
        <f t="shared" si="503"/>
        <v>8.5000000000000006E-2</v>
      </c>
      <c r="U877" s="111">
        <f t="shared" si="510"/>
        <v>10</v>
      </c>
      <c r="V877" s="111">
        <v>252</v>
      </c>
      <c r="W877" s="110">
        <f t="shared" si="495"/>
        <v>1.0032425469999999</v>
      </c>
      <c r="X877" s="103">
        <f t="shared" si="496"/>
        <v>2.3920963500000001</v>
      </c>
      <c r="Y877" s="103">
        <f t="shared" si="497"/>
        <v>0</v>
      </c>
      <c r="Z877" s="114" t="str">
        <f t="shared" si="506"/>
        <v>A+J=</v>
      </c>
      <c r="AA877" s="108">
        <f t="shared" si="507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498"/>
        <v>44900</v>
      </c>
      <c r="B878" s="103">
        <f t="shared" si="490"/>
        <v>740.11350861999995</v>
      </c>
      <c r="C878" s="103">
        <f t="shared" si="504"/>
        <v>480.15544756999998</v>
      </c>
      <c r="D878" s="104">
        <f t="shared" si="499"/>
        <v>6370.34</v>
      </c>
      <c r="E878" s="105">
        <f t="shared" si="511"/>
        <v>6407.93</v>
      </c>
      <c r="F878" s="106">
        <f t="shared" si="512"/>
        <v>44855</v>
      </c>
      <c r="G878" s="107">
        <f t="shared" si="491"/>
        <v>5.9007839455980093E-3</v>
      </c>
      <c r="H878" s="108">
        <f t="shared" si="505"/>
        <v>44915</v>
      </c>
      <c r="I878" s="108">
        <f t="shared" si="492"/>
        <v>44915</v>
      </c>
      <c r="J878" s="109">
        <f t="shared" si="500"/>
        <v>21</v>
      </c>
      <c r="K878" s="109">
        <f t="shared" si="515"/>
        <v>10</v>
      </c>
      <c r="L878" s="8">
        <f t="shared" si="501"/>
        <v>1.0028055600000001</v>
      </c>
      <c r="M878" s="110">
        <f t="shared" si="514"/>
        <v>1</v>
      </c>
      <c r="N878" s="110">
        <f t="shared" si="509"/>
        <v>1.5321235828498938</v>
      </c>
      <c r="O878" s="103">
        <f t="shared" si="513"/>
        <v>1.5364220399999999</v>
      </c>
      <c r="P878" s="103">
        <f t="shared" si="493"/>
        <v>737.72141226999997</v>
      </c>
      <c r="Q878" s="11">
        <f t="shared" si="508"/>
        <v>0</v>
      </c>
      <c r="R878" s="30">
        <f t="shared" si="502"/>
        <v>0</v>
      </c>
      <c r="S878" s="103">
        <f t="shared" si="494"/>
        <v>0</v>
      </c>
      <c r="T878" s="113">
        <f t="shared" si="503"/>
        <v>8.5000000000000006E-2</v>
      </c>
      <c r="U878" s="111">
        <f t="shared" si="510"/>
        <v>10</v>
      </c>
      <c r="V878" s="111">
        <v>252</v>
      </c>
      <c r="W878" s="110">
        <f t="shared" si="495"/>
        <v>1.0032425469999999</v>
      </c>
      <c r="X878" s="103">
        <f t="shared" si="496"/>
        <v>2.3920963500000001</v>
      </c>
      <c r="Y878" s="103">
        <f t="shared" si="497"/>
        <v>0</v>
      </c>
      <c r="Z878" s="114" t="str">
        <f t="shared" si="506"/>
        <v>A+J=</v>
      </c>
      <c r="AA878" s="108">
        <f t="shared" si="507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498"/>
        <v>44901</v>
      </c>
      <c r="B879" s="103">
        <f t="shared" si="490"/>
        <v>740.56059328000003</v>
      </c>
      <c r="C879" s="103">
        <f t="shared" si="504"/>
        <v>480.15544756999998</v>
      </c>
      <c r="D879" s="104">
        <f t="shared" si="499"/>
        <v>6370.34</v>
      </c>
      <c r="E879" s="105">
        <f t="shared" si="511"/>
        <v>6407.93</v>
      </c>
      <c r="F879" s="106">
        <f t="shared" si="512"/>
        <v>44855</v>
      </c>
      <c r="G879" s="107">
        <f t="shared" si="491"/>
        <v>5.9007839455980093E-3</v>
      </c>
      <c r="H879" s="108">
        <f t="shared" si="505"/>
        <v>44915</v>
      </c>
      <c r="I879" s="108">
        <f t="shared" si="492"/>
        <v>44915</v>
      </c>
      <c r="J879" s="109">
        <f t="shared" si="500"/>
        <v>21</v>
      </c>
      <c r="K879" s="109">
        <f t="shared" si="515"/>
        <v>11</v>
      </c>
      <c r="L879" s="8">
        <f t="shared" si="501"/>
        <v>1.0030865499999999</v>
      </c>
      <c r="M879" s="110">
        <f t="shared" si="514"/>
        <v>1</v>
      </c>
      <c r="N879" s="110">
        <f t="shared" si="509"/>
        <v>1.5321235828498938</v>
      </c>
      <c r="O879" s="103">
        <f t="shared" si="513"/>
        <v>1.5368525500000001</v>
      </c>
      <c r="P879" s="103">
        <f t="shared" si="493"/>
        <v>737.92812399000002</v>
      </c>
      <c r="Q879" s="11">
        <f t="shared" si="508"/>
        <v>0</v>
      </c>
      <c r="R879" s="30">
        <f t="shared" si="502"/>
        <v>0</v>
      </c>
      <c r="S879" s="103">
        <f t="shared" si="494"/>
        <v>0</v>
      </c>
      <c r="T879" s="113">
        <f t="shared" si="503"/>
        <v>8.5000000000000006E-2</v>
      </c>
      <c r="U879" s="111">
        <f t="shared" si="510"/>
        <v>11</v>
      </c>
      <c r="V879" s="111">
        <v>252</v>
      </c>
      <c r="W879" s="110">
        <f t="shared" si="495"/>
        <v>1.0035673789999999</v>
      </c>
      <c r="X879" s="103">
        <f t="shared" si="496"/>
        <v>2.63246929</v>
      </c>
      <c r="Y879" s="103">
        <f t="shared" si="497"/>
        <v>0</v>
      </c>
      <c r="Z879" s="114" t="str">
        <f t="shared" si="506"/>
        <v>A+J=</v>
      </c>
      <c r="AA879" s="108">
        <f t="shared" si="507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498"/>
        <v>44902</v>
      </c>
      <c r="B880" s="103">
        <f t="shared" si="490"/>
        <v>741.00795314000004</v>
      </c>
      <c r="C880" s="103">
        <f t="shared" si="504"/>
        <v>480.15544756999998</v>
      </c>
      <c r="D880" s="104">
        <f t="shared" si="499"/>
        <v>6370.34</v>
      </c>
      <c r="E880" s="105">
        <f t="shared" si="511"/>
        <v>6407.93</v>
      </c>
      <c r="F880" s="106">
        <f t="shared" si="512"/>
        <v>44855</v>
      </c>
      <c r="G880" s="107">
        <f t="shared" si="491"/>
        <v>5.9007839455980093E-3</v>
      </c>
      <c r="H880" s="108">
        <f t="shared" si="505"/>
        <v>44915</v>
      </c>
      <c r="I880" s="108">
        <f t="shared" si="492"/>
        <v>44915</v>
      </c>
      <c r="J880" s="109">
        <f t="shared" si="500"/>
        <v>21</v>
      </c>
      <c r="K880" s="109">
        <f t="shared" si="515"/>
        <v>12</v>
      </c>
      <c r="L880" s="8">
        <f t="shared" si="501"/>
        <v>1.0033676199999999</v>
      </c>
      <c r="M880" s="110">
        <f t="shared" si="514"/>
        <v>1</v>
      </c>
      <c r="N880" s="110">
        <f t="shared" si="509"/>
        <v>1.5321235828498938</v>
      </c>
      <c r="O880" s="103">
        <f t="shared" si="513"/>
        <v>1.5372831899999999</v>
      </c>
      <c r="P880" s="103">
        <f t="shared" si="493"/>
        <v>738.13489813000001</v>
      </c>
      <c r="Q880" s="11">
        <f t="shared" si="508"/>
        <v>0</v>
      </c>
      <c r="R880" s="30">
        <f t="shared" si="502"/>
        <v>0</v>
      </c>
      <c r="S880" s="103">
        <f t="shared" si="494"/>
        <v>0</v>
      </c>
      <c r="T880" s="113">
        <f t="shared" si="503"/>
        <v>8.5000000000000006E-2</v>
      </c>
      <c r="U880" s="111">
        <f t="shared" si="510"/>
        <v>12</v>
      </c>
      <c r="V880" s="111">
        <v>252</v>
      </c>
      <c r="W880" s="110">
        <f t="shared" si="495"/>
        <v>1.003892317</v>
      </c>
      <c r="X880" s="103">
        <f t="shared" si="496"/>
        <v>2.8730550099999999</v>
      </c>
      <c r="Y880" s="103">
        <f t="shared" si="497"/>
        <v>0</v>
      </c>
      <c r="Z880" s="114" t="str">
        <f t="shared" si="506"/>
        <v>A+J=</v>
      </c>
      <c r="AA880" s="108">
        <f t="shared" si="507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498"/>
        <v>44903</v>
      </c>
      <c r="B881" s="103">
        <f t="shared" si="490"/>
        <v>741.45557719999999</v>
      </c>
      <c r="C881" s="103">
        <f t="shared" si="504"/>
        <v>480.15544756999998</v>
      </c>
      <c r="D881" s="104">
        <f t="shared" si="499"/>
        <v>6370.34</v>
      </c>
      <c r="E881" s="105">
        <f t="shared" si="511"/>
        <v>6407.93</v>
      </c>
      <c r="F881" s="106">
        <f t="shared" si="512"/>
        <v>44855</v>
      </c>
      <c r="G881" s="107">
        <f t="shared" si="491"/>
        <v>5.9007839455980093E-3</v>
      </c>
      <c r="H881" s="108">
        <f t="shared" si="505"/>
        <v>44915</v>
      </c>
      <c r="I881" s="108">
        <f t="shared" si="492"/>
        <v>44915</v>
      </c>
      <c r="J881" s="109">
        <f t="shared" si="500"/>
        <v>21</v>
      </c>
      <c r="K881" s="109">
        <f t="shared" si="515"/>
        <v>13</v>
      </c>
      <c r="L881" s="8">
        <f t="shared" si="501"/>
        <v>1.0036487700000001</v>
      </c>
      <c r="M881" s="110">
        <f t="shared" si="514"/>
        <v>1</v>
      </c>
      <c r="N881" s="110">
        <f t="shared" si="509"/>
        <v>1.5321235828498938</v>
      </c>
      <c r="O881" s="103">
        <f t="shared" si="513"/>
        <v>1.5377139399999999</v>
      </c>
      <c r="P881" s="103">
        <f t="shared" si="493"/>
        <v>738.34172508999995</v>
      </c>
      <c r="Q881" s="11">
        <f t="shared" si="508"/>
        <v>0</v>
      </c>
      <c r="R881" s="30">
        <f t="shared" si="502"/>
        <v>0</v>
      </c>
      <c r="S881" s="103">
        <f t="shared" si="494"/>
        <v>0</v>
      </c>
      <c r="T881" s="113">
        <f t="shared" si="503"/>
        <v>8.5000000000000006E-2</v>
      </c>
      <c r="U881" s="111">
        <f t="shared" si="510"/>
        <v>13</v>
      </c>
      <c r="V881" s="111">
        <v>252</v>
      </c>
      <c r="W881" s="110">
        <f t="shared" si="495"/>
        <v>1.0042173590000001</v>
      </c>
      <c r="X881" s="103">
        <f t="shared" si="496"/>
        <v>3.1138521099999998</v>
      </c>
      <c r="Y881" s="103">
        <f t="shared" si="497"/>
        <v>0</v>
      </c>
      <c r="Z881" s="114" t="str">
        <f t="shared" si="506"/>
        <v>A+J=</v>
      </c>
      <c r="AA881" s="108">
        <f t="shared" si="507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498"/>
        <v>44904</v>
      </c>
      <c r="B882" s="103">
        <f t="shared" si="490"/>
        <v>741.90347263000001</v>
      </c>
      <c r="C882" s="103">
        <f t="shared" si="504"/>
        <v>480.15544756999998</v>
      </c>
      <c r="D882" s="104">
        <f t="shared" si="499"/>
        <v>6370.34</v>
      </c>
      <c r="E882" s="105">
        <f t="shared" si="511"/>
        <v>6407.93</v>
      </c>
      <c r="F882" s="106">
        <f t="shared" si="512"/>
        <v>44855</v>
      </c>
      <c r="G882" s="107">
        <f t="shared" si="491"/>
        <v>5.9007839455980093E-3</v>
      </c>
      <c r="H882" s="108">
        <f t="shared" si="505"/>
        <v>44915</v>
      </c>
      <c r="I882" s="108">
        <f t="shared" si="492"/>
        <v>44915</v>
      </c>
      <c r="J882" s="109">
        <f t="shared" si="500"/>
        <v>21</v>
      </c>
      <c r="K882" s="109">
        <f t="shared" si="515"/>
        <v>14</v>
      </c>
      <c r="L882" s="8">
        <f t="shared" si="501"/>
        <v>1.00392999</v>
      </c>
      <c r="M882" s="110">
        <f t="shared" si="514"/>
        <v>1</v>
      </c>
      <c r="N882" s="110">
        <f t="shared" si="509"/>
        <v>1.5321235828498938</v>
      </c>
      <c r="O882" s="103">
        <f t="shared" si="513"/>
        <v>1.5381448099999999</v>
      </c>
      <c r="P882" s="103">
        <f t="shared" si="493"/>
        <v>738.54860967000002</v>
      </c>
      <c r="Q882" s="11">
        <f t="shared" si="508"/>
        <v>0</v>
      </c>
      <c r="R882" s="30">
        <f t="shared" si="502"/>
        <v>0</v>
      </c>
      <c r="S882" s="103">
        <f t="shared" si="494"/>
        <v>0</v>
      </c>
      <c r="T882" s="113">
        <f t="shared" si="503"/>
        <v>8.5000000000000006E-2</v>
      </c>
      <c r="U882" s="111">
        <f t="shared" si="510"/>
        <v>14</v>
      </c>
      <c r="V882" s="111">
        <v>252</v>
      </c>
      <c r="W882" s="110">
        <f t="shared" si="495"/>
        <v>1.0045425079999999</v>
      </c>
      <c r="X882" s="103">
        <f t="shared" si="496"/>
        <v>3.3548629600000002</v>
      </c>
      <c r="Y882" s="103">
        <f t="shared" si="497"/>
        <v>0</v>
      </c>
      <c r="Z882" s="114" t="str">
        <f t="shared" si="506"/>
        <v>A+J=</v>
      </c>
      <c r="AA882" s="108">
        <f t="shared" si="507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498"/>
        <v>44905</v>
      </c>
      <c r="B883" s="103">
        <f t="shared" si="490"/>
        <v>742.35164215000009</v>
      </c>
      <c r="C883" s="103">
        <f t="shared" si="504"/>
        <v>480.15544756999998</v>
      </c>
      <c r="D883" s="104">
        <f t="shared" si="499"/>
        <v>6370.34</v>
      </c>
      <c r="E883" s="105">
        <f t="shared" si="511"/>
        <v>6407.93</v>
      </c>
      <c r="F883" s="106">
        <f t="shared" si="512"/>
        <v>44855</v>
      </c>
      <c r="G883" s="107">
        <f t="shared" si="491"/>
        <v>5.9007839455980093E-3</v>
      </c>
      <c r="H883" s="108">
        <f t="shared" si="505"/>
        <v>44915</v>
      </c>
      <c r="I883" s="108">
        <f t="shared" si="492"/>
        <v>44915</v>
      </c>
      <c r="J883" s="109">
        <f t="shared" si="500"/>
        <v>21</v>
      </c>
      <c r="K883" s="109">
        <f t="shared" si="515"/>
        <v>15</v>
      </c>
      <c r="L883" s="8">
        <f t="shared" si="501"/>
        <v>1.0042112999999999</v>
      </c>
      <c r="M883" s="110">
        <f t="shared" si="514"/>
        <v>1</v>
      </c>
      <c r="N883" s="110">
        <f t="shared" si="509"/>
        <v>1.5321235828498938</v>
      </c>
      <c r="O883" s="103">
        <f t="shared" si="513"/>
        <v>1.53857581</v>
      </c>
      <c r="P883" s="103">
        <f t="shared" si="493"/>
        <v>738.75555667000003</v>
      </c>
      <c r="Q883" s="11">
        <f t="shared" si="508"/>
        <v>0</v>
      </c>
      <c r="R883" s="30">
        <f t="shared" si="502"/>
        <v>0</v>
      </c>
      <c r="S883" s="103">
        <f t="shared" si="494"/>
        <v>0</v>
      </c>
      <c r="T883" s="113">
        <f t="shared" si="503"/>
        <v>8.5000000000000006E-2</v>
      </c>
      <c r="U883" s="111">
        <f t="shared" si="510"/>
        <v>15</v>
      </c>
      <c r="V883" s="111">
        <v>252</v>
      </c>
      <c r="W883" s="110">
        <f t="shared" si="495"/>
        <v>1.0048677610000001</v>
      </c>
      <c r="X883" s="103">
        <f t="shared" si="496"/>
        <v>3.5960854800000002</v>
      </c>
      <c r="Y883" s="103">
        <f t="shared" si="497"/>
        <v>0</v>
      </c>
      <c r="Z883" s="114" t="str">
        <f t="shared" si="506"/>
        <v>A+J=</v>
      </c>
      <c r="AA883" s="108">
        <f t="shared" si="507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498"/>
        <v>44906</v>
      </c>
      <c r="B884" s="103">
        <f t="shared" si="490"/>
        <v>742.35164215000009</v>
      </c>
      <c r="C884" s="103">
        <f t="shared" si="504"/>
        <v>480.15544756999998</v>
      </c>
      <c r="D884" s="104">
        <f t="shared" si="499"/>
        <v>6370.34</v>
      </c>
      <c r="E884" s="105">
        <f t="shared" si="511"/>
        <v>6407.93</v>
      </c>
      <c r="F884" s="106">
        <f t="shared" si="512"/>
        <v>44855</v>
      </c>
      <c r="G884" s="107">
        <f t="shared" si="491"/>
        <v>5.9007839455980093E-3</v>
      </c>
      <c r="H884" s="108">
        <f t="shared" si="505"/>
        <v>44915</v>
      </c>
      <c r="I884" s="108">
        <f t="shared" si="492"/>
        <v>44915</v>
      </c>
      <c r="J884" s="109">
        <f t="shared" si="500"/>
        <v>21</v>
      </c>
      <c r="K884" s="109">
        <f t="shared" si="515"/>
        <v>15</v>
      </c>
      <c r="L884" s="8">
        <f t="shared" si="501"/>
        <v>1.0042112999999999</v>
      </c>
      <c r="M884" s="110">
        <f t="shared" si="514"/>
        <v>1</v>
      </c>
      <c r="N884" s="110">
        <f t="shared" si="509"/>
        <v>1.5321235828498938</v>
      </c>
      <c r="O884" s="103">
        <f t="shared" si="513"/>
        <v>1.53857581</v>
      </c>
      <c r="P884" s="103">
        <f t="shared" si="493"/>
        <v>738.75555667000003</v>
      </c>
      <c r="Q884" s="11">
        <f t="shared" si="508"/>
        <v>0</v>
      </c>
      <c r="R884" s="30">
        <f t="shared" si="502"/>
        <v>0</v>
      </c>
      <c r="S884" s="103">
        <f t="shared" si="494"/>
        <v>0</v>
      </c>
      <c r="T884" s="113">
        <f t="shared" si="503"/>
        <v>8.5000000000000006E-2</v>
      </c>
      <c r="U884" s="111">
        <f t="shared" si="510"/>
        <v>15</v>
      </c>
      <c r="V884" s="111">
        <v>252</v>
      </c>
      <c r="W884" s="110">
        <f t="shared" si="495"/>
        <v>1.0048677610000001</v>
      </c>
      <c r="X884" s="103">
        <f t="shared" si="496"/>
        <v>3.5960854800000002</v>
      </c>
      <c r="Y884" s="103">
        <f t="shared" si="497"/>
        <v>0</v>
      </c>
      <c r="Z884" s="114" t="str">
        <f t="shared" si="506"/>
        <v>A+J=</v>
      </c>
      <c r="AA884" s="108">
        <f t="shared" si="507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498"/>
        <v>44907</v>
      </c>
      <c r="B885" s="103">
        <f t="shared" si="490"/>
        <v>742.35164215000009</v>
      </c>
      <c r="C885" s="103">
        <f t="shared" si="504"/>
        <v>480.15544756999998</v>
      </c>
      <c r="D885" s="104">
        <f t="shared" si="499"/>
        <v>6370.34</v>
      </c>
      <c r="E885" s="105">
        <f t="shared" si="511"/>
        <v>6407.93</v>
      </c>
      <c r="F885" s="106">
        <f t="shared" si="512"/>
        <v>44855</v>
      </c>
      <c r="G885" s="107">
        <f t="shared" si="491"/>
        <v>5.9007839455980093E-3</v>
      </c>
      <c r="H885" s="108">
        <f t="shared" si="505"/>
        <v>44915</v>
      </c>
      <c r="I885" s="108">
        <f t="shared" si="492"/>
        <v>44915</v>
      </c>
      <c r="J885" s="109">
        <f t="shared" si="500"/>
        <v>21</v>
      </c>
      <c r="K885" s="109">
        <f t="shared" si="515"/>
        <v>15</v>
      </c>
      <c r="L885" s="8">
        <f t="shared" si="501"/>
        <v>1.0042112999999999</v>
      </c>
      <c r="M885" s="110">
        <f t="shared" si="514"/>
        <v>1</v>
      </c>
      <c r="N885" s="110">
        <f t="shared" si="509"/>
        <v>1.5321235828498938</v>
      </c>
      <c r="O885" s="103">
        <f t="shared" si="513"/>
        <v>1.53857581</v>
      </c>
      <c r="P885" s="103">
        <f t="shared" si="493"/>
        <v>738.75555667000003</v>
      </c>
      <c r="Q885" s="11">
        <f t="shared" si="508"/>
        <v>0</v>
      </c>
      <c r="R885" s="30">
        <f t="shared" si="502"/>
        <v>0</v>
      </c>
      <c r="S885" s="103">
        <f t="shared" si="494"/>
        <v>0</v>
      </c>
      <c r="T885" s="113">
        <f t="shared" si="503"/>
        <v>8.5000000000000006E-2</v>
      </c>
      <c r="U885" s="111">
        <f t="shared" si="510"/>
        <v>15</v>
      </c>
      <c r="V885" s="111">
        <v>252</v>
      </c>
      <c r="W885" s="110">
        <f t="shared" si="495"/>
        <v>1.0048677610000001</v>
      </c>
      <c r="X885" s="103">
        <f t="shared" si="496"/>
        <v>3.5960854800000002</v>
      </c>
      <c r="Y885" s="103">
        <f t="shared" si="497"/>
        <v>0</v>
      </c>
      <c r="Z885" s="114" t="str">
        <f t="shared" si="506"/>
        <v>A+J=</v>
      </c>
      <c r="AA885" s="108">
        <f t="shared" si="507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498"/>
        <v>44908</v>
      </c>
      <c r="B886" s="103">
        <f t="shared" si="490"/>
        <v>742.80007696999996</v>
      </c>
      <c r="C886" s="103">
        <f t="shared" si="504"/>
        <v>480.15544756999998</v>
      </c>
      <c r="D886" s="104">
        <f t="shared" si="499"/>
        <v>6370.34</v>
      </c>
      <c r="E886" s="105">
        <f t="shared" si="511"/>
        <v>6407.93</v>
      </c>
      <c r="F886" s="106">
        <f t="shared" si="512"/>
        <v>44855</v>
      </c>
      <c r="G886" s="107">
        <f t="shared" si="491"/>
        <v>5.9007839455980093E-3</v>
      </c>
      <c r="H886" s="108">
        <f t="shared" si="505"/>
        <v>44915</v>
      </c>
      <c r="I886" s="108">
        <f t="shared" si="492"/>
        <v>44915</v>
      </c>
      <c r="J886" s="109">
        <f t="shared" si="500"/>
        <v>21</v>
      </c>
      <c r="K886" s="109">
        <f t="shared" si="515"/>
        <v>16</v>
      </c>
      <c r="L886" s="8">
        <f t="shared" si="501"/>
        <v>1.00449268</v>
      </c>
      <c r="M886" s="110">
        <f t="shared" si="514"/>
        <v>1</v>
      </c>
      <c r="N886" s="110">
        <f t="shared" si="509"/>
        <v>1.5321235828498938</v>
      </c>
      <c r="O886" s="103">
        <f t="shared" si="513"/>
        <v>1.5390069200000001</v>
      </c>
      <c r="P886" s="103">
        <f t="shared" si="493"/>
        <v>738.96255647999999</v>
      </c>
      <c r="Q886" s="11">
        <f t="shared" si="508"/>
        <v>0</v>
      </c>
      <c r="R886" s="30">
        <f t="shared" si="502"/>
        <v>0</v>
      </c>
      <c r="S886" s="103">
        <f t="shared" si="494"/>
        <v>0</v>
      </c>
      <c r="T886" s="113">
        <f t="shared" si="503"/>
        <v>8.5000000000000006E-2</v>
      </c>
      <c r="U886" s="111">
        <f t="shared" si="510"/>
        <v>16</v>
      </c>
      <c r="V886" s="111">
        <v>252</v>
      </c>
      <c r="W886" s="110">
        <f t="shared" si="495"/>
        <v>1.0051931190000001</v>
      </c>
      <c r="X886" s="103">
        <f t="shared" si="496"/>
        <v>3.8375204900000002</v>
      </c>
      <c r="Y886" s="103">
        <f t="shared" si="497"/>
        <v>0</v>
      </c>
      <c r="Z886" s="114" t="str">
        <f t="shared" si="506"/>
        <v>A+J=</v>
      </c>
      <c r="AA886" s="108">
        <f t="shared" si="507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498"/>
        <v>44909</v>
      </c>
      <c r="B887" s="103">
        <f t="shared" si="490"/>
        <v>743.24878276999993</v>
      </c>
      <c r="C887" s="103">
        <f t="shared" si="504"/>
        <v>480.15544756999998</v>
      </c>
      <c r="D887" s="104">
        <f t="shared" si="499"/>
        <v>6370.34</v>
      </c>
      <c r="E887" s="105">
        <f t="shared" si="511"/>
        <v>6407.93</v>
      </c>
      <c r="F887" s="106">
        <f t="shared" si="512"/>
        <v>44855</v>
      </c>
      <c r="G887" s="107">
        <f t="shared" si="491"/>
        <v>5.9007839455980093E-3</v>
      </c>
      <c r="H887" s="108">
        <f t="shared" si="505"/>
        <v>44915</v>
      </c>
      <c r="I887" s="108">
        <f t="shared" si="492"/>
        <v>44915</v>
      </c>
      <c r="J887" s="109">
        <f t="shared" si="500"/>
        <v>21</v>
      </c>
      <c r="K887" s="109">
        <f t="shared" si="515"/>
        <v>17</v>
      </c>
      <c r="L887" s="8">
        <f t="shared" si="501"/>
        <v>1.0047741400000001</v>
      </c>
      <c r="M887" s="110">
        <f t="shared" si="514"/>
        <v>1</v>
      </c>
      <c r="N887" s="110">
        <f t="shared" si="509"/>
        <v>1.5321235828498938</v>
      </c>
      <c r="O887" s="103">
        <f t="shared" si="513"/>
        <v>1.5394381500000001</v>
      </c>
      <c r="P887" s="103">
        <f t="shared" si="493"/>
        <v>739.16961390999995</v>
      </c>
      <c r="Q887" s="11">
        <f t="shared" si="508"/>
        <v>0</v>
      </c>
      <c r="R887" s="30">
        <f t="shared" si="502"/>
        <v>0</v>
      </c>
      <c r="S887" s="103">
        <f t="shared" si="494"/>
        <v>0</v>
      </c>
      <c r="T887" s="113">
        <f t="shared" si="503"/>
        <v>8.5000000000000006E-2</v>
      </c>
      <c r="U887" s="111">
        <f t="shared" si="510"/>
        <v>17</v>
      </c>
      <c r="V887" s="111">
        <v>252</v>
      </c>
      <c r="W887" s="110">
        <f t="shared" si="495"/>
        <v>1.005518583</v>
      </c>
      <c r="X887" s="103">
        <f t="shared" si="496"/>
        <v>4.0791688600000002</v>
      </c>
      <c r="Y887" s="103">
        <f t="shared" si="497"/>
        <v>0</v>
      </c>
      <c r="Z887" s="114" t="str">
        <f t="shared" si="506"/>
        <v>A+J=</v>
      </c>
      <c r="AA887" s="108">
        <f t="shared" si="507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498"/>
        <v>44910</v>
      </c>
      <c r="B888" s="103">
        <f t="shared" si="490"/>
        <v>743.69775969</v>
      </c>
      <c r="C888" s="103">
        <f t="shared" si="504"/>
        <v>480.15544756999998</v>
      </c>
      <c r="D888" s="104">
        <f t="shared" si="499"/>
        <v>6370.34</v>
      </c>
      <c r="E888" s="105">
        <f t="shared" si="511"/>
        <v>6407.93</v>
      </c>
      <c r="F888" s="106">
        <f t="shared" si="512"/>
        <v>44855</v>
      </c>
      <c r="G888" s="107">
        <f t="shared" si="491"/>
        <v>5.9007839455980093E-3</v>
      </c>
      <c r="H888" s="108">
        <f t="shared" si="505"/>
        <v>44915</v>
      </c>
      <c r="I888" s="108">
        <f t="shared" si="492"/>
        <v>44915</v>
      </c>
      <c r="J888" s="109">
        <f t="shared" si="500"/>
        <v>21</v>
      </c>
      <c r="K888" s="109">
        <f t="shared" si="515"/>
        <v>18</v>
      </c>
      <c r="L888" s="8">
        <f t="shared" si="501"/>
        <v>1.0050556799999999</v>
      </c>
      <c r="M888" s="110">
        <f t="shared" si="514"/>
        <v>1</v>
      </c>
      <c r="N888" s="110">
        <f t="shared" si="509"/>
        <v>1.5321235828498938</v>
      </c>
      <c r="O888" s="103">
        <f t="shared" si="513"/>
        <v>1.5398695</v>
      </c>
      <c r="P888" s="103">
        <f t="shared" si="493"/>
        <v>739.37672897000004</v>
      </c>
      <c r="Q888" s="11">
        <f t="shared" si="508"/>
        <v>0</v>
      </c>
      <c r="R888" s="30">
        <f t="shared" si="502"/>
        <v>0</v>
      </c>
      <c r="S888" s="103">
        <f t="shared" si="494"/>
        <v>0</v>
      </c>
      <c r="T888" s="113">
        <f t="shared" si="503"/>
        <v>8.5000000000000006E-2</v>
      </c>
      <c r="U888" s="111">
        <f t="shared" si="510"/>
        <v>18</v>
      </c>
      <c r="V888" s="111">
        <v>252</v>
      </c>
      <c r="W888" s="110">
        <f t="shared" si="495"/>
        <v>1.005844153</v>
      </c>
      <c r="X888" s="103">
        <f t="shared" si="496"/>
        <v>4.3210307200000004</v>
      </c>
      <c r="Y888" s="103">
        <f t="shared" si="497"/>
        <v>0</v>
      </c>
      <c r="Z888" s="114" t="str">
        <f t="shared" si="506"/>
        <v>A+J=</v>
      </c>
      <c r="AA888" s="108">
        <f t="shared" si="507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498"/>
        <v>44911</v>
      </c>
      <c r="B889" s="103">
        <f t="shared" si="490"/>
        <v>744.14701118999994</v>
      </c>
      <c r="C889" s="103">
        <f t="shared" si="504"/>
        <v>480.15544756999998</v>
      </c>
      <c r="D889" s="104">
        <f t="shared" si="499"/>
        <v>6370.34</v>
      </c>
      <c r="E889" s="105">
        <f t="shared" si="511"/>
        <v>6407.93</v>
      </c>
      <c r="F889" s="106">
        <f t="shared" si="512"/>
        <v>44855</v>
      </c>
      <c r="G889" s="107">
        <f t="shared" si="491"/>
        <v>5.9007839455980093E-3</v>
      </c>
      <c r="H889" s="108">
        <f t="shared" si="505"/>
        <v>44915</v>
      </c>
      <c r="I889" s="108">
        <f t="shared" si="492"/>
        <v>44915</v>
      </c>
      <c r="J889" s="109">
        <f t="shared" si="500"/>
        <v>21</v>
      </c>
      <c r="K889" s="109">
        <f t="shared" si="515"/>
        <v>19</v>
      </c>
      <c r="L889" s="8">
        <f t="shared" si="501"/>
        <v>1.0053373000000001</v>
      </c>
      <c r="M889" s="110">
        <f t="shared" si="514"/>
        <v>1</v>
      </c>
      <c r="N889" s="110">
        <f t="shared" si="509"/>
        <v>1.5321235828498938</v>
      </c>
      <c r="O889" s="103">
        <f t="shared" si="513"/>
        <v>1.54030098</v>
      </c>
      <c r="P889" s="103">
        <f t="shared" si="493"/>
        <v>739.58390643999996</v>
      </c>
      <c r="Q889" s="11">
        <f t="shared" si="508"/>
        <v>0</v>
      </c>
      <c r="R889" s="30">
        <f t="shared" si="502"/>
        <v>0</v>
      </c>
      <c r="S889" s="103">
        <f t="shared" si="494"/>
        <v>0</v>
      </c>
      <c r="T889" s="113">
        <f t="shared" si="503"/>
        <v>8.5000000000000006E-2</v>
      </c>
      <c r="U889" s="111">
        <f t="shared" si="510"/>
        <v>19</v>
      </c>
      <c r="V889" s="111">
        <v>252</v>
      </c>
      <c r="W889" s="110">
        <f t="shared" si="495"/>
        <v>1.0061698269999999</v>
      </c>
      <c r="X889" s="103">
        <f t="shared" si="496"/>
        <v>4.5631047499999999</v>
      </c>
      <c r="Y889" s="103">
        <f t="shared" si="497"/>
        <v>0</v>
      </c>
      <c r="Z889" s="114" t="str">
        <f t="shared" si="506"/>
        <v>A+J=</v>
      </c>
      <c r="AA889" s="108">
        <f t="shared" si="507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498"/>
        <v>44912</v>
      </c>
      <c r="B890" s="103">
        <f t="shared" si="490"/>
        <v>744.59653477999996</v>
      </c>
      <c r="C890" s="103">
        <f t="shared" si="504"/>
        <v>480.15544756999998</v>
      </c>
      <c r="D890" s="104">
        <f t="shared" si="499"/>
        <v>6370.34</v>
      </c>
      <c r="E890" s="105">
        <f t="shared" si="511"/>
        <v>6407.93</v>
      </c>
      <c r="F890" s="106">
        <f t="shared" si="512"/>
        <v>44855</v>
      </c>
      <c r="G890" s="107">
        <f t="shared" si="491"/>
        <v>5.9007839455980093E-3</v>
      </c>
      <c r="H890" s="108">
        <f t="shared" si="505"/>
        <v>44915</v>
      </c>
      <c r="I890" s="108">
        <f t="shared" si="492"/>
        <v>44915</v>
      </c>
      <c r="J890" s="109">
        <f t="shared" si="500"/>
        <v>21</v>
      </c>
      <c r="K890" s="109">
        <f t="shared" si="515"/>
        <v>20</v>
      </c>
      <c r="L890" s="8">
        <f t="shared" si="501"/>
        <v>1.005619</v>
      </c>
      <c r="M890" s="110">
        <f t="shared" si="514"/>
        <v>1</v>
      </c>
      <c r="N890" s="110">
        <f t="shared" si="509"/>
        <v>1.5321235828498938</v>
      </c>
      <c r="O890" s="103">
        <f t="shared" si="513"/>
        <v>1.54073258</v>
      </c>
      <c r="P890" s="103">
        <f t="shared" si="493"/>
        <v>739.79114153</v>
      </c>
      <c r="Q890" s="11">
        <f t="shared" si="508"/>
        <v>0</v>
      </c>
      <c r="R890" s="30">
        <f t="shared" si="502"/>
        <v>0</v>
      </c>
      <c r="S890" s="103">
        <f t="shared" si="494"/>
        <v>0</v>
      </c>
      <c r="T890" s="113">
        <f t="shared" si="503"/>
        <v>8.5000000000000006E-2</v>
      </c>
      <c r="U890" s="111">
        <f t="shared" si="510"/>
        <v>20</v>
      </c>
      <c r="V890" s="111">
        <v>252</v>
      </c>
      <c r="W890" s="110">
        <f t="shared" si="495"/>
        <v>1.006495608</v>
      </c>
      <c r="X890" s="103">
        <f t="shared" si="496"/>
        <v>4.8053932499999998</v>
      </c>
      <c r="Y890" s="103">
        <f t="shared" si="497"/>
        <v>0</v>
      </c>
      <c r="Z890" s="114" t="str">
        <f t="shared" si="506"/>
        <v>A+J=</v>
      </c>
      <c r="AA890" s="108">
        <f t="shared" si="507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498"/>
        <v>44913</v>
      </c>
      <c r="B891" s="103">
        <f t="shared" si="490"/>
        <v>744.59653477999996</v>
      </c>
      <c r="C891" s="103">
        <f t="shared" si="504"/>
        <v>480.15544756999998</v>
      </c>
      <c r="D891" s="104">
        <f t="shared" si="499"/>
        <v>6370.34</v>
      </c>
      <c r="E891" s="105">
        <f t="shared" si="511"/>
        <v>6407.93</v>
      </c>
      <c r="F891" s="106">
        <f t="shared" si="512"/>
        <v>44855</v>
      </c>
      <c r="G891" s="107">
        <f t="shared" si="491"/>
        <v>5.9007839455980093E-3</v>
      </c>
      <c r="H891" s="108">
        <f t="shared" si="505"/>
        <v>44915</v>
      </c>
      <c r="I891" s="108">
        <f t="shared" si="492"/>
        <v>44915</v>
      </c>
      <c r="J891" s="109">
        <f t="shared" si="500"/>
        <v>21</v>
      </c>
      <c r="K891" s="109">
        <f t="shared" si="515"/>
        <v>20</v>
      </c>
      <c r="L891" s="8">
        <f t="shared" si="501"/>
        <v>1.005619</v>
      </c>
      <c r="M891" s="110">
        <f t="shared" si="514"/>
        <v>1</v>
      </c>
      <c r="N891" s="110">
        <f t="shared" si="509"/>
        <v>1.5321235828498938</v>
      </c>
      <c r="O891" s="103">
        <f t="shared" si="513"/>
        <v>1.54073258</v>
      </c>
      <c r="P891" s="103">
        <f t="shared" si="493"/>
        <v>739.79114153</v>
      </c>
      <c r="Q891" s="11">
        <f t="shared" si="508"/>
        <v>0</v>
      </c>
      <c r="R891" s="30">
        <f t="shared" si="502"/>
        <v>0</v>
      </c>
      <c r="S891" s="103">
        <f t="shared" si="494"/>
        <v>0</v>
      </c>
      <c r="T891" s="113">
        <f t="shared" si="503"/>
        <v>8.5000000000000006E-2</v>
      </c>
      <c r="U891" s="111">
        <f t="shared" si="510"/>
        <v>20</v>
      </c>
      <c r="V891" s="111">
        <v>252</v>
      </c>
      <c r="W891" s="110">
        <f t="shared" si="495"/>
        <v>1.006495608</v>
      </c>
      <c r="X891" s="103">
        <f t="shared" si="496"/>
        <v>4.8053932499999998</v>
      </c>
      <c r="Y891" s="103">
        <f t="shared" si="497"/>
        <v>0</v>
      </c>
      <c r="Z891" s="114" t="str">
        <f t="shared" si="506"/>
        <v>A+J=</v>
      </c>
      <c r="AA891" s="108">
        <f t="shared" si="507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498"/>
        <v>44914</v>
      </c>
      <c r="B892" s="103">
        <f t="shared" si="490"/>
        <v>744.59653477999996</v>
      </c>
      <c r="C892" s="103">
        <f t="shared" si="504"/>
        <v>480.15544756999998</v>
      </c>
      <c r="D892" s="104">
        <f t="shared" si="499"/>
        <v>6370.34</v>
      </c>
      <c r="E892" s="105">
        <f t="shared" si="511"/>
        <v>6407.93</v>
      </c>
      <c r="F892" s="106">
        <f t="shared" si="512"/>
        <v>44855</v>
      </c>
      <c r="G892" s="107">
        <f t="shared" si="491"/>
        <v>5.9007839455980093E-3</v>
      </c>
      <c r="H892" s="108">
        <f t="shared" si="505"/>
        <v>44915</v>
      </c>
      <c r="I892" s="108">
        <f t="shared" si="492"/>
        <v>44915</v>
      </c>
      <c r="J892" s="109">
        <f t="shared" si="500"/>
        <v>21</v>
      </c>
      <c r="K892" s="109">
        <f t="shared" si="515"/>
        <v>20</v>
      </c>
      <c r="L892" s="8">
        <f t="shared" si="501"/>
        <v>1.005619</v>
      </c>
      <c r="M892" s="110">
        <f t="shared" si="514"/>
        <v>1</v>
      </c>
      <c r="N892" s="110">
        <f t="shared" si="509"/>
        <v>1.5321235828498938</v>
      </c>
      <c r="O892" s="103">
        <f t="shared" si="513"/>
        <v>1.54073258</v>
      </c>
      <c r="P892" s="103">
        <f t="shared" si="493"/>
        <v>739.79114153</v>
      </c>
      <c r="Q892" s="11">
        <f t="shared" si="508"/>
        <v>0</v>
      </c>
      <c r="R892" s="30">
        <f t="shared" si="502"/>
        <v>0</v>
      </c>
      <c r="S892" s="103">
        <f t="shared" si="494"/>
        <v>0</v>
      </c>
      <c r="T892" s="113">
        <f t="shared" si="503"/>
        <v>8.5000000000000006E-2</v>
      </c>
      <c r="U892" s="111">
        <f t="shared" si="510"/>
        <v>20</v>
      </c>
      <c r="V892" s="111">
        <v>252</v>
      </c>
      <c r="W892" s="110">
        <f t="shared" si="495"/>
        <v>1.006495608</v>
      </c>
      <c r="X892" s="103">
        <f t="shared" si="496"/>
        <v>4.8053932499999998</v>
      </c>
      <c r="Y892" s="103">
        <f t="shared" si="497"/>
        <v>0</v>
      </c>
      <c r="Z892" s="114" t="str">
        <f t="shared" si="506"/>
        <v>A+J=</v>
      </c>
      <c r="AA892" s="108">
        <f t="shared" si="507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498"/>
        <v>44915</v>
      </c>
      <c r="B893" s="103">
        <f t="shared" si="490"/>
        <v>745.04632837000008</v>
      </c>
      <c r="C893" s="103">
        <f t="shared" si="504"/>
        <v>480.15544756999998</v>
      </c>
      <c r="D893" s="104">
        <f t="shared" si="499"/>
        <v>6370.34</v>
      </c>
      <c r="E893" s="105">
        <f t="shared" si="511"/>
        <v>6407.93</v>
      </c>
      <c r="F893" s="106">
        <f t="shared" si="512"/>
        <v>44855</v>
      </c>
      <c r="G893" s="107">
        <f t="shared" si="491"/>
        <v>5.9007839455980093E-3</v>
      </c>
      <c r="H893" s="108">
        <f t="shared" si="505"/>
        <v>44946</v>
      </c>
      <c r="I893" s="108">
        <f t="shared" si="492"/>
        <v>44915</v>
      </c>
      <c r="J893" s="109">
        <f t="shared" si="500"/>
        <v>21</v>
      </c>
      <c r="K893" s="109">
        <f t="shared" si="515"/>
        <v>21</v>
      </c>
      <c r="L893" s="8">
        <f t="shared" si="501"/>
        <v>1.0059007799999999</v>
      </c>
      <c r="M893" s="110">
        <f t="shared" si="514"/>
        <v>1</v>
      </c>
      <c r="N893" s="110">
        <f t="shared" si="509"/>
        <v>1.5321235828498938</v>
      </c>
      <c r="O893" s="103">
        <f t="shared" si="513"/>
        <v>1.5411642999999999</v>
      </c>
      <c r="P893" s="103">
        <f t="shared" si="493"/>
        <v>739.99843424000005</v>
      </c>
      <c r="Q893" s="11">
        <f t="shared" si="508"/>
        <v>29</v>
      </c>
      <c r="R893" s="30">
        <f t="shared" si="502"/>
        <v>1.6494000129250865E-2</v>
      </c>
      <c r="S893" s="103">
        <f t="shared" si="494"/>
        <v>12.205534269999999</v>
      </c>
      <c r="T893" s="113">
        <f t="shared" si="503"/>
        <v>8.5000000000000006E-2</v>
      </c>
      <c r="U893" s="111">
        <f t="shared" si="510"/>
        <v>21</v>
      </c>
      <c r="V893" s="111">
        <v>252</v>
      </c>
      <c r="W893" s="110">
        <f t="shared" si="495"/>
        <v>1.0068214929999999</v>
      </c>
      <c r="X893" s="103">
        <f t="shared" si="496"/>
        <v>5.0478941300000004</v>
      </c>
      <c r="Y893" s="103">
        <f t="shared" si="497"/>
        <v>17.253428400000001</v>
      </c>
      <c r="Z893" s="114" t="str">
        <f t="shared" si="506"/>
        <v>A+J=</v>
      </c>
      <c r="AA893" s="108">
        <f t="shared" si="507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498"/>
        <v>44916</v>
      </c>
      <c r="B894" s="103">
        <f t="shared" si="490"/>
        <v>728.15805628999999</v>
      </c>
      <c r="C894" s="103">
        <f t="shared" si="504"/>
        <v>472.23576356000001</v>
      </c>
      <c r="D894" s="104">
        <f t="shared" si="499"/>
        <v>6407.93</v>
      </c>
      <c r="E894" s="105">
        <f t="shared" si="511"/>
        <v>6434.2</v>
      </c>
      <c r="F894" s="106">
        <f t="shared" si="512"/>
        <v>44885</v>
      </c>
      <c r="G894" s="107">
        <f t="shared" si="491"/>
        <v>4.0996078296735572E-3</v>
      </c>
      <c r="H894" s="108">
        <f t="shared" si="505"/>
        <v>44946</v>
      </c>
      <c r="I894" s="108">
        <f t="shared" si="492"/>
        <v>44946</v>
      </c>
      <c r="J894" s="109">
        <f t="shared" si="500"/>
        <v>23</v>
      </c>
      <c r="K894" s="109">
        <f t="shared" si="515"/>
        <v>1</v>
      </c>
      <c r="L894" s="8">
        <f t="shared" si="501"/>
        <v>1.00017789</v>
      </c>
      <c r="M894" s="110">
        <f t="shared" si="514"/>
        <v>1.0059007799999999</v>
      </c>
      <c r="N894" s="110">
        <f t="shared" si="509"/>
        <v>1.5411643070451027</v>
      </c>
      <c r="O894" s="103">
        <f t="shared" si="513"/>
        <v>1.54143846</v>
      </c>
      <c r="P894" s="103">
        <f t="shared" si="493"/>
        <v>727.92236813</v>
      </c>
      <c r="Q894" s="11">
        <f t="shared" si="508"/>
        <v>0</v>
      </c>
      <c r="R894" s="30">
        <f t="shared" si="502"/>
        <v>0</v>
      </c>
      <c r="S894" s="103">
        <f t="shared" si="494"/>
        <v>0</v>
      </c>
      <c r="T894" s="113">
        <f t="shared" si="503"/>
        <v>8.5000000000000006E-2</v>
      </c>
      <c r="U894" s="111">
        <f t="shared" si="510"/>
        <v>1</v>
      </c>
      <c r="V894" s="111">
        <v>252</v>
      </c>
      <c r="W894" s="110">
        <f t="shared" si="495"/>
        <v>1.0003237819999999</v>
      </c>
      <c r="X894" s="103">
        <f t="shared" si="496"/>
        <v>0.23568816000000001</v>
      </c>
      <c r="Y894" s="103">
        <f t="shared" si="497"/>
        <v>0</v>
      </c>
      <c r="Z894" s="114" t="str">
        <f t="shared" si="506"/>
        <v>A+J=</v>
      </c>
      <c r="AA894" s="108">
        <f t="shared" si="507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498"/>
        <v>44917</v>
      </c>
      <c r="B895" s="103">
        <f t="shared" si="490"/>
        <v>728.5234019699999</v>
      </c>
      <c r="C895" s="103">
        <f t="shared" si="504"/>
        <v>472.23576356000001</v>
      </c>
      <c r="D895" s="104">
        <f t="shared" si="499"/>
        <v>6407.93</v>
      </c>
      <c r="E895" s="105">
        <f t="shared" si="511"/>
        <v>6434.2</v>
      </c>
      <c r="F895" s="106">
        <f t="shared" si="512"/>
        <v>44885</v>
      </c>
      <c r="G895" s="107">
        <f t="shared" si="491"/>
        <v>4.0996078296735572E-3</v>
      </c>
      <c r="H895" s="108">
        <f t="shared" si="505"/>
        <v>44946</v>
      </c>
      <c r="I895" s="108">
        <f t="shared" si="492"/>
        <v>44946</v>
      </c>
      <c r="J895" s="109">
        <f t="shared" si="500"/>
        <v>23</v>
      </c>
      <c r="K895" s="109">
        <f t="shared" si="515"/>
        <v>2</v>
      </c>
      <c r="L895" s="8">
        <f t="shared" si="501"/>
        <v>1.00035582</v>
      </c>
      <c r="M895" s="110">
        <f t="shared" si="514"/>
        <v>1.0059007799999999</v>
      </c>
      <c r="N895" s="110">
        <f t="shared" si="509"/>
        <v>1.5411643070451027</v>
      </c>
      <c r="O895" s="103">
        <f t="shared" si="513"/>
        <v>1.5417126800000001</v>
      </c>
      <c r="P895" s="103">
        <f t="shared" si="493"/>
        <v>728.05186461999995</v>
      </c>
      <c r="Q895" s="11">
        <f t="shared" si="508"/>
        <v>0</v>
      </c>
      <c r="R895" s="30">
        <f t="shared" si="502"/>
        <v>0</v>
      </c>
      <c r="S895" s="103">
        <f t="shared" si="494"/>
        <v>0</v>
      </c>
      <c r="T895" s="113">
        <f t="shared" si="503"/>
        <v>8.5000000000000006E-2</v>
      </c>
      <c r="U895" s="111">
        <f t="shared" si="510"/>
        <v>2</v>
      </c>
      <c r="V895" s="111">
        <v>252</v>
      </c>
      <c r="W895" s="110">
        <f t="shared" si="495"/>
        <v>1.00064767</v>
      </c>
      <c r="X895" s="103">
        <f t="shared" si="496"/>
        <v>0.47153735000000002</v>
      </c>
      <c r="Y895" s="103">
        <f t="shared" si="497"/>
        <v>0</v>
      </c>
      <c r="Z895" s="114" t="str">
        <f t="shared" si="506"/>
        <v>A+J=</v>
      </c>
      <c r="AA895" s="108">
        <f t="shared" si="507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498"/>
        <v>44918</v>
      </c>
      <c r="B896" s="103">
        <f t="shared" si="490"/>
        <v>728.88892618</v>
      </c>
      <c r="C896" s="103">
        <f t="shared" si="504"/>
        <v>472.23576356000001</v>
      </c>
      <c r="D896" s="104">
        <f t="shared" si="499"/>
        <v>6407.93</v>
      </c>
      <c r="E896" s="105">
        <f t="shared" si="511"/>
        <v>6434.2</v>
      </c>
      <c r="F896" s="106">
        <f t="shared" si="512"/>
        <v>44885</v>
      </c>
      <c r="G896" s="107">
        <f t="shared" si="491"/>
        <v>4.0996078296735572E-3</v>
      </c>
      <c r="H896" s="108">
        <f t="shared" si="505"/>
        <v>44946</v>
      </c>
      <c r="I896" s="108">
        <f t="shared" si="492"/>
        <v>44946</v>
      </c>
      <c r="J896" s="109">
        <f t="shared" si="500"/>
        <v>23</v>
      </c>
      <c r="K896" s="109">
        <f t="shared" si="515"/>
        <v>3</v>
      </c>
      <c r="L896" s="8">
        <f t="shared" si="501"/>
        <v>1.00053378</v>
      </c>
      <c r="M896" s="110">
        <f t="shared" si="514"/>
        <v>1.0059007799999999</v>
      </c>
      <c r="N896" s="110">
        <f t="shared" si="509"/>
        <v>1.5411643070451027</v>
      </c>
      <c r="O896" s="103">
        <f t="shared" si="513"/>
        <v>1.5419869399999999</v>
      </c>
      <c r="P896" s="103">
        <f t="shared" si="493"/>
        <v>728.18138001</v>
      </c>
      <c r="Q896" s="11">
        <f t="shared" si="508"/>
        <v>0</v>
      </c>
      <c r="R896" s="30">
        <f t="shared" si="502"/>
        <v>0</v>
      </c>
      <c r="S896" s="103">
        <f t="shared" si="494"/>
        <v>0</v>
      </c>
      <c r="T896" s="113">
        <f t="shared" si="503"/>
        <v>8.5000000000000006E-2</v>
      </c>
      <c r="U896" s="111">
        <f t="shared" si="510"/>
        <v>3</v>
      </c>
      <c r="V896" s="111">
        <v>252</v>
      </c>
      <c r="W896" s="110">
        <f t="shared" si="495"/>
        <v>1.000971662</v>
      </c>
      <c r="X896" s="103">
        <f t="shared" si="496"/>
        <v>0.70754616999999997</v>
      </c>
      <c r="Y896" s="103">
        <f t="shared" si="497"/>
        <v>0</v>
      </c>
      <c r="Z896" s="114" t="str">
        <f t="shared" si="506"/>
        <v>A+J=</v>
      </c>
      <c r="AA896" s="108">
        <f t="shared" si="507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498"/>
        <v>44919</v>
      </c>
      <c r="B897" s="103">
        <f t="shared" si="490"/>
        <v>729.25463915</v>
      </c>
      <c r="C897" s="103">
        <f t="shared" si="504"/>
        <v>472.23576356000001</v>
      </c>
      <c r="D897" s="104">
        <f t="shared" si="499"/>
        <v>6407.93</v>
      </c>
      <c r="E897" s="105">
        <f t="shared" si="511"/>
        <v>6434.2</v>
      </c>
      <c r="F897" s="106">
        <f t="shared" si="512"/>
        <v>44885</v>
      </c>
      <c r="G897" s="107">
        <f t="shared" si="491"/>
        <v>4.0996078296735572E-3</v>
      </c>
      <c r="H897" s="108">
        <f t="shared" si="505"/>
        <v>44946</v>
      </c>
      <c r="I897" s="108">
        <f t="shared" si="492"/>
        <v>44946</v>
      </c>
      <c r="J897" s="109">
        <f t="shared" si="500"/>
        <v>23</v>
      </c>
      <c r="K897" s="109">
        <f t="shared" si="515"/>
        <v>4</v>
      </c>
      <c r="L897" s="8">
        <f t="shared" si="501"/>
        <v>1.0007117699999999</v>
      </c>
      <c r="M897" s="110">
        <f t="shared" si="514"/>
        <v>1.0059007799999999</v>
      </c>
      <c r="N897" s="110">
        <f t="shared" si="509"/>
        <v>1.5411643070451027</v>
      </c>
      <c r="O897" s="103">
        <f t="shared" si="513"/>
        <v>1.5422612600000001</v>
      </c>
      <c r="P897" s="103">
        <f t="shared" si="493"/>
        <v>728.31092372000001</v>
      </c>
      <c r="Q897" s="11">
        <f t="shared" si="508"/>
        <v>0</v>
      </c>
      <c r="R897" s="30">
        <f t="shared" si="502"/>
        <v>0</v>
      </c>
      <c r="S897" s="103">
        <f t="shared" si="494"/>
        <v>0</v>
      </c>
      <c r="T897" s="113">
        <f t="shared" si="503"/>
        <v>8.5000000000000006E-2</v>
      </c>
      <c r="U897" s="111">
        <f t="shared" si="510"/>
        <v>4</v>
      </c>
      <c r="V897" s="111">
        <v>252</v>
      </c>
      <c r="W897" s="110">
        <f t="shared" si="495"/>
        <v>1.001295759</v>
      </c>
      <c r="X897" s="103">
        <f t="shared" si="496"/>
        <v>0.94371543000000002</v>
      </c>
      <c r="Y897" s="103">
        <f t="shared" si="497"/>
        <v>0</v>
      </c>
      <c r="Z897" s="114" t="str">
        <f t="shared" si="506"/>
        <v>A+J=</v>
      </c>
      <c r="AA897" s="108">
        <f t="shared" si="507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498"/>
        <v>44920</v>
      </c>
      <c r="B898" s="103">
        <f t="shared" si="490"/>
        <v>729.25463915</v>
      </c>
      <c r="C898" s="103">
        <f t="shared" si="504"/>
        <v>472.23576356000001</v>
      </c>
      <c r="D898" s="104">
        <f t="shared" si="499"/>
        <v>6407.93</v>
      </c>
      <c r="E898" s="105">
        <f t="shared" si="511"/>
        <v>6434.2</v>
      </c>
      <c r="F898" s="106">
        <f t="shared" si="512"/>
        <v>44885</v>
      </c>
      <c r="G898" s="107">
        <f t="shared" si="491"/>
        <v>4.0996078296735572E-3</v>
      </c>
      <c r="H898" s="108">
        <f t="shared" si="505"/>
        <v>44946</v>
      </c>
      <c r="I898" s="108">
        <f t="shared" si="492"/>
        <v>44946</v>
      </c>
      <c r="J898" s="109">
        <f t="shared" si="500"/>
        <v>23</v>
      </c>
      <c r="K898" s="109">
        <f t="shared" si="515"/>
        <v>4</v>
      </c>
      <c r="L898" s="8">
        <f t="shared" si="501"/>
        <v>1.0007117699999999</v>
      </c>
      <c r="M898" s="110">
        <f t="shared" si="514"/>
        <v>1.0059007799999999</v>
      </c>
      <c r="N898" s="110">
        <f t="shared" si="509"/>
        <v>1.5411643070451027</v>
      </c>
      <c r="O898" s="103">
        <f t="shared" si="513"/>
        <v>1.5422612600000001</v>
      </c>
      <c r="P898" s="103">
        <f t="shared" si="493"/>
        <v>728.31092372000001</v>
      </c>
      <c r="Q898" s="11">
        <f t="shared" si="508"/>
        <v>0</v>
      </c>
      <c r="R898" s="30">
        <f t="shared" si="502"/>
        <v>0</v>
      </c>
      <c r="S898" s="103">
        <f t="shared" si="494"/>
        <v>0</v>
      </c>
      <c r="T898" s="113">
        <f t="shared" si="503"/>
        <v>8.5000000000000006E-2</v>
      </c>
      <c r="U898" s="111">
        <f t="shared" si="510"/>
        <v>4</v>
      </c>
      <c r="V898" s="111">
        <v>252</v>
      </c>
      <c r="W898" s="110">
        <f t="shared" si="495"/>
        <v>1.001295759</v>
      </c>
      <c r="X898" s="103">
        <f t="shared" si="496"/>
        <v>0.94371543000000002</v>
      </c>
      <c r="Y898" s="103">
        <f t="shared" si="497"/>
        <v>0</v>
      </c>
      <c r="Z898" s="114" t="str">
        <f t="shared" si="506"/>
        <v>A+J=</v>
      </c>
      <c r="AA898" s="108">
        <f t="shared" si="507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8"/>
        <v>44921</v>
      </c>
      <c r="B899" s="103">
        <f t="shared" si="490"/>
        <v>729.25463915</v>
      </c>
      <c r="C899" s="103">
        <f t="shared" si="504"/>
        <v>472.23576356000001</v>
      </c>
      <c r="D899" s="104">
        <f t="shared" si="499"/>
        <v>6407.93</v>
      </c>
      <c r="E899" s="105">
        <f t="shared" si="511"/>
        <v>6434.2</v>
      </c>
      <c r="F899" s="106">
        <f t="shared" si="512"/>
        <v>44885</v>
      </c>
      <c r="G899" s="107">
        <f t="shared" si="491"/>
        <v>4.0996078296735572E-3</v>
      </c>
      <c r="H899" s="108">
        <f t="shared" si="505"/>
        <v>44946</v>
      </c>
      <c r="I899" s="108">
        <f t="shared" si="492"/>
        <v>44946</v>
      </c>
      <c r="J899" s="109">
        <f t="shared" si="500"/>
        <v>23</v>
      </c>
      <c r="K899" s="109">
        <f t="shared" si="515"/>
        <v>4</v>
      </c>
      <c r="L899" s="8">
        <f t="shared" si="501"/>
        <v>1.0007117699999999</v>
      </c>
      <c r="M899" s="110">
        <f t="shared" si="514"/>
        <v>1.0059007799999999</v>
      </c>
      <c r="N899" s="110">
        <f t="shared" si="509"/>
        <v>1.5411643070451027</v>
      </c>
      <c r="O899" s="103">
        <f t="shared" si="513"/>
        <v>1.5422612600000001</v>
      </c>
      <c r="P899" s="103">
        <f t="shared" si="493"/>
        <v>728.31092372000001</v>
      </c>
      <c r="Q899" s="11">
        <f t="shared" si="508"/>
        <v>0</v>
      </c>
      <c r="R899" s="30">
        <f t="shared" si="502"/>
        <v>0</v>
      </c>
      <c r="S899" s="103">
        <f t="shared" si="494"/>
        <v>0</v>
      </c>
      <c r="T899" s="113">
        <f t="shared" si="503"/>
        <v>8.5000000000000006E-2</v>
      </c>
      <c r="U899" s="111">
        <f t="shared" si="510"/>
        <v>4</v>
      </c>
      <c r="V899" s="111">
        <v>252</v>
      </c>
      <c r="W899" s="110">
        <f t="shared" si="495"/>
        <v>1.001295759</v>
      </c>
      <c r="X899" s="103">
        <f t="shared" si="496"/>
        <v>0.94371543000000002</v>
      </c>
      <c r="Y899" s="103">
        <f t="shared" si="497"/>
        <v>0</v>
      </c>
      <c r="Z899" s="114" t="str">
        <f t="shared" si="506"/>
        <v>A+J=</v>
      </c>
      <c r="AA899" s="108">
        <f t="shared" si="507"/>
        <v>44946</v>
      </c>
      <c r="AB899" s="211" t="s">
        <v>122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5">
      <c r="A900" s="207">
        <f t="shared" si="498"/>
        <v>44922</v>
      </c>
      <c r="B900" s="204">
        <f t="shared" si="490"/>
        <v>729.62052676999997</v>
      </c>
      <c r="C900" s="204">
        <f t="shared" si="504"/>
        <v>472.23576356000001</v>
      </c>
      <c r="D900" s="210">
        <f t="shared" si="499"/>
        <v>6407.93</v>
      </c>
      <c r="E900" s="206">
        <f t="shared" si="511"/>
        <v>6434.2</v>
      </c>
      <c r="F900" s="208">
        <f t="shared" si="512"/>
        <v>44885</v>
      </c>
      <c r="G900" s="209">
        <f t="shared" si="491"/>
        <v>4.0996078296735572E-3</v>
      </c>
      <c r="H900" s="207">
        <f t="shared" si="505"/>
        <v>44946</v>
      </c>
      <c r="I900" s="207">
        <f t="shared" si="492"/>
        <v>44946</v>
      </c>
      <c r="J900" s="211">
        <f t="shared" si="500"/>
        <v>23</v>
      </c>
      <c r="K900" s="211">
        <f t="shared" si="515"/>
        <v>5</v>
      </c>
      <c r="L900" s="204">
        <f t="shared" si="501"/>
        <v>1.00088979</v>
      </c>
      <c r="M900" s="212">
        <f t="shared" si="514"/>
        <v>1.0059007799999999</v>
      </c>
      <c r="N900" s="212">
        <f t="shared" si="509"/>
        <v>1.5411643070451027</v>
      </c>
      <c r="O900" s="204">
        <f t="shared" si="513"/>
        <v>1.5425356100000001</v>
      </c>
      <c r="P900" s="204">
        <f t="shared" si="493"/>
        <v>728.4404816</v>
      </c>
      <c r="Q900" s="213">
        <v>29.5</v>
      </c>
      <c r="R900" s="203">
        <f>S900/P900</f>
        <v>6.8331715297685345E-3</v>
      </c>
      <c r="S900" s="204">
        <v>4.97755876</v>
      </c>
      <c r="T900" s="214">
        <f t="shared" si="503"/>
        <v>8.5000000000000006E-2</v>
      </c>
      <c r="U900" s="213">
        <f t="shared" si="510"/>
        <v>5</v>
      </c>
      <c r="V900" s="213">
        <v>252</v>
      </c>
      <c r="W900" s="212">
        <f t="shared" si="495"/>
        <v>1.0016199610000001</v>
      </c>
      <c r="X900" s="204">
        <f t="shared" si="496"/>
        <v>1.1800451700000001</v>
      </c>
      <c r="Y900" s="204">
        <f t="shared" si="497"/>
        <v>6.1576039300000005</v>
      </c>
      <c r="Z900" s="215" t="str">
        <f t="shared" si="506"/>
        <v>A+J=</v>
      </c>
      <c r="AA900" s="207">
        <f t="shared" si="507"/>
        <v>44946</v>
      </c>
      <c r="AB900" s="204">
        <f>P900-S900</f>
        <v>723.46292284000003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8"/>
        <v>44923</v>
      </c>
      <c r="B901" s="103">
        <f t="shared" si="490"/>
        <v>723.82590950999997</v>
      </c>
      <c r="C901" s="204">
        <f>(C900-(S900/O900))</f>
        <v>469.00889558513359</v>
      </c>
      <c r="D901" s="104">
        <f t="shared" si="499"/>
        <v>6407.93</v>
      </c>
      <c r="E901" s="105">
        <f t="shared" si="511"/>
        <v>6434.2</v>
      </c>
      <c r="F901" s="106">
        <f t="shared" si="512"/>
        <v>44885</v>
      </c>
      <c r="G901" s="107">
        <f t="shared" si="491"/>
        <v>4.0996078296735572E-3</v>
      </c>
      <c r="H901" s="108">
        <f t="shared" si="505"/>
        <v>44946</v>
      </c>
      <c r="I901" s="108">
        <f t="shared" si="492"/>
        <v>44946</v>
      </c>
      <c r="J901" s="109">
        <f t="shared" si="500"/>
        <v>23</v>
      </c>
      <c r="K901" s="109">
        <f t="shared" si="515"/>
        <v>6</v>
      </c>
      <c r="L901" s="8">
        <f t="shared" si="501"/>
        <v>1.0010678399999999</v>
      </c>
      <c r="M901" s="110">
        <f t="shared" si="514"/>
        <v>1.0059007799999999</v>
      </c>
      <c r="N901" s="110">
        <f t="shared" si="509"/>
        <v>1.5411643070451027</v>
      </c>
      <c r="O901" s="103">
        <f t="shared" si="513"/>
        <v>1.5428100199999999</v>
      </c>
      <c r="P901" s="103">
        <f t="shared" si="493"/>
        <v>723.59162357000002</v>
      </c>
      <c r="Q901" s="11">
        <f t="shared" si="508"/>
        <v>0</v>
      </c>
      <c r="R901" s="30">
        <f t="shared" si="502"/>
        <v>0</v>
      </c>
      <c r="S901" s="103">
        <f t="shared" si="494"/>
        <v>0</v>
      </c>
      <c r="T901" s="113">
        <f t="shared" si="503"/>
        <v>8.5000000000000006E-2</v>
      </c>
      <c r="U901" s="111">
        <f t="shared" si="510"/>
        <v>1</v>
      </c>
      <c r="V901" s="111">
        <v>252</v>
      </c>
      <c r="W901" s="110">
        <f t="shared" si="495"/>
        <v>1.0003237819999999</v>
      </c>
      <c r="X901" s="103">
        <f t="shared" si="496"/>
        <v>0.23428594</v>
      </c>
      <c r="Y901" s="103">
        <f t="shared" si="497"/>
        <v>0</v>
      </c>
      <c r="Z901" s="114" t="str">
        <f t="shared" si="506"/>
        <v>A+J=</v>
      </c>
      <c r="AA901" s="108">
        <f t="shared" si="507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8"/>
        <v>44924</v>
      </c>
      <c r="B902" s="103">
        <f t="shared" si="490"/>
        <v>724.18907969999998</v>
      </c>
      <c r="C902" s="204">
        <f t="shared" ref="C902:C965" si="516">(C901-(S901/O901))</f>
        <v>469.00889558513359</v>
      </c>
      <c r="D902" s="104">
        <f t="shared" si="499"/>
        <v>6407.93</v>
      </c>
      <c r="E902" s="105">
        <f t="shared" si="511"/>
        <v>6434.2</v>
      </c>
      <c r="F902" s="106">
        <f t="shared" si="512"/>
        <v>44885</v>
      </c>
      <c r="G902" s="107">
        <f t="shared" si="491"/>
        <v>4.0996078296735572E-3</v>
      </c>
      <c r="H902" s="108">
        <f t="shared" si="505"/>
        <v>44946</v>
      </c>
      <c r="I902" s="108">
        <f t="shared" si="492"/>
        <v>44946</v>
      </c>
      <c r="J902" s="109">
        <f t="shared" si="500"/>
        <v>23</v>
      </c>
      <c r="K902" s="109">
        <f t="shared" si="515"/>
        <v>7</v>
      </c>
      <c r="L902" s="8">
        <f t="shared" si="501"/>
        <v>1.0012459300000001</v>
      </c>
      <c r="M902" s="110">
        <f t="shared" si="514"/>
        <v>1.0059007799999999</v>
      </c>
      <c r="N902" s="110">
        <f t="shared" si="509"/>
        <v>1.5411643070451027</v>
      </c>
      <c r="O902" s="103">
        <f t="shared" si="513"/>
        <v>1.5430844800000001</v>
      </c>
      <c r="P902" s="103">
        <f t="shared" si="493"/>
        <v>723.72034774999997</v>
      </c>
      <c r="Q902" s="11">
        <f t="shared" si="508"/>
        <v>0</v>
      </c>
      <c r="R902" s="30">
        <f t="shared" si="502"/>
        <v>0</v>
      </c>
      <c r="S902" s="103">
        <f t="shared" si="494"/>
        <v>0</v>
      </c>
      <c r="T902" s="113">
        <f t="shared" si="503"/>
        <v>8.5000000000000006E-2</v>
      </c>
      <c r="U902" s="111">
        <f t="shared" si="510"/>
        <v>2</v>
      </c>
      <c r="V902" s="111">
        <v>252</v>
      </c>
      <c r="W902" s="110">
        <f t="shared" si="495"/>
        <v>1.00064767</v>
      </c>
      <c r="X902" s="103">
        <f t="shared" si="496"/>
        <v>0.46873195000000001</v>
      </c>
      <c r="Y902" s="103">
        <f t="shared" si="497"/>
        <v>0</v>
      </c>
      <c r="Z902" s="114" t="str">
        <f t="shared" si="506"/>
        <v>A+J=</v>
      </c>
      <c r="AA902" s="108">
        <f t="shared" si="507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8"/>
        <v>44925</v>
      </c>
      <c r="B903" s="103">
        <f t="shared" si="490"/>
        <v>724.55242735000002</v>
      </c>
      <c r="C903" s="204">
        <f t="shared" si="516"/>
        <v>469.00889558513359</v>
      </c>
      <c r="D903" s="104">
        <f t="shared" si="499"/>
        <v>6407.93</v>
      </c>
      <c r="E903" s="105">
        <f t="shared" si="511"/>
        <v>6434.2</v>
      </c>
      <c r="F903" s="106">
        <f t="shared" si="512"/>
        <v>44885</v>
      </c>
      <c r="G903" s="107">
        <f t="shared" si="491"/>
        <v>4.0996078296735572E-3</v>
      </c>
      <c r="H903" s="108">
        <f t="shared" si="505"/>
        <v>44946</v>
      </c>
      <c r="I903" s="108">
        <f t="shared" si="492"/>
        <v>44946</v>
      </c>
      <c r="J903" s="109">
        <f t="shared" si="500"/>
        <v>23</v>
      </c>
      <c r="K903" s="109">
        <f t="shared" si="515"/>
        <v>8</v>
      </c>
      <c r="L903" s="8">
        <f t="shared" si="501"/>
        <v>1.0014240400000001</v>
      </c>
      <c r="M903" s="110">
        <f t="shared" si="514"/>
        <v>1.0059007799999999</v>
      </c>
      <c r="N903" s="110">
        <f t="shared" si="509"/>
        <v>1.5411643070451027</v>
      </c>
      <c r="O903" s="103">
        <f t="shared" si="513"/>
        <v>1.54335898</v>
      </c>
      <c r="P903" s="103">
        <f t="shared" si="493"/>
        <v>723.84909070000003</v>
      </c>
      <c r="Q903" s="11">
        <f t="shared" si="508"/>
        <v>0</v>
      </c>
      <c r="R903" s="30">
        <f t="shared" si="502"/>
        <v>0</v>
      </c>
      <c r="S903" s="103">
        <f t="shared" si="494"/>
        <v>0</v>
      </c>
      <c r="T903" s="113">
        <f t="shared" si="503"/>
        <v>8.5000000000000006E-2</v>
      </c>
      <c r="U903" s="111">
        <f t="shared" si="510"/>
        <v>3</v>
      </c>
      <c r="V903" s="111">
        <v>252</v>
      </c>
      <c r="W903" s="110">
        <f t="shared" si="495"/>
        <v>1.000971662</v>
      </c>
      <c r="X903" s="103">
        <f t="shared" si="496"/>
        <v>0.70333665000000001</v>
      </c>
      <c r="Y903" s="103">
        <f t="shared" si="497"/>
        <v>0</v>
      </c>
      <c r="Z903" s="114" t="str">
        <f t="shared" si="506"/>
        <v>A+J=</v>
      </c>
      <c r="AA903" s="108">
        <f t="shared" si="507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8"/>
        <v>44926</v>
      </c>
      <c r="B904" s="103">
        <f t="shared" si="490"/>
        <v>724.91596261000007</v>
      </c>
      <c r="C904" s="204">
        <f t="shared" si="516"/>
        <v>469.00889558513359</v>
      </c>
      <c r="D904" s="104">
        <f t="shared" si="499"/>
        <v>6407.93</v>
      </c>
      <c r="E904" s="105">
        <f t="shared" si="511"/>
        <v>6434.2</v>
      </c>
      <c r="F904" s="106">
        <f t="shared" si="512"/>
        <v>44885</v>
      </c>
      <c r="G904" s="107">
        <f t="shared" si="491"/>
        <v>4.0996078296735572E-3</v>
      </c>
      <c r="H904" s="108">
        <f t="shared" si="505"/>
        <v>44946</v>
      </c>
      <c r="I904" s="108">
        <f t="shared" si="492"/>
        <v>44946</v>
      </c>
      <c r="J904" s="109">
        <f t="shared" si="500"/>
        <v>23</v>
      </c>
      <c r="K904" s="109">
        <f t="shared" si="515"/>
        <v>9</v>
      </c>
      <c r="L904" s="8">
        <f t="shared" si="501"/>
        <v>1.0016021900000001</v>
      </c>
      <c r="M904" s="110">
        <f t="shared" si="514"/>
        <v>1.0059007799999999</v>
      </c>
      <c r="N904" s="110">
        <f t="shared" si="509"/>
        <v>1.5411643070451027</v>
      </c>
      <c r="O904" s="103">
        <f t="shared" si="513"/>
        <v>1.5436335400000001</v>
      </c>
      <c r="P904" s="103">
        <f t="shared" si="493"/>
        <v>723.97786178000001</v>
      </c>
      <c r="Q904" s="11">
        <f t="shared" si="508"/>
        <v>0</v>
      </c>
      <c r="R904" s="30">
        <f t="shared" si="502"/>
        <v>0</v>
      </c>
      <c r="S904" s="103">
        <f t="shared" si="494"/>
        <v>0</v>
      </c>
      <c r="T904" s="113">
        <f t="shared" si="503"/>
        <v>8.5000000000000006E-2</v>
      </c>
      <c r="U904" s="111">
        <f t="shared" si="510"/>
        <v>4</v>
      </c>
      <c r="V904" s="111">
        <v>252</v>
      </c>
      <c r="W904" s="110">
        <f t="shared" si="495"/>
        <v>1.001295759</v>
      </c>
      <c r="X904" s="103">
        <f t="shared" si="496"/>
        <v>0.93810083</v>
      </c>
      <c r="Y904" s="103">
        <f t="shared" si="497"/>
        <v>0</v>
      </c>
      <c r="Z904" s="114" t="str">
        <f t="shared" si="506"/>
        <v>A+J=</v>
      </c>
      <c r="AA904" s="108">
        <f t="shared" si="507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8"/>
        <v>44927</v>
      </c>
      <c r="B905" s="103">
        <f t="shared" si="490"/>
        <v>724.91596261000007</v>
      </c>
      <c r="C905" s="204">
        <f t="shared" si="516"/>
        <v>469.00889558513359</v>
      </c>
      <c r="D905" s="104">
        <f t="shared" si="499"/>
        <v>6407.93</v>
      </c>
      <c r="E905" s="105">
        <f t="shared" si="511"/>
        <v>6434.2</v>
      </c>
      <c r="F905" s="106">
        <f t="shared" si="512"/>
        <v>44885</v>
      </c>
      <c r="G905" s="107">
        <f t="shared" si="491"/>
        <v>4.0996078296735572E-3</v>
      </c>
      <c r="H905" s="108">
        <f t="shared" si="505"/>
        <v>44946</v>
      </c>
      <c r="I905" s="108">
        <f t="shared" si="492"/>
        <v>44946</v>
      </c>
      <c r="J905" s="109">
        <f t="shared" si="500"/>
        <v>23</v>
      </c>
      <c r="K905" s="109">
        <f t="shared" si="515"/>
        <v>9</v>
      </c>
      <c r="L905" s="8">
        <f t="shared" si="501"/>
        <v>1.0016021900000001</v>
      </c>
      <c r="M905" s="110">
        <f t="shared" si="514"/>
        <v>1.0059007799999999</v>
      </c>
      <c r="N905" s="110">
        <f t="shared" si="509"/>
        <v>1.5411643070451027</v>
      </c>
      <c r="O905" s="103">
        <f t="shared" si="513"/>
        <v>1.5436335400000001</v>
      </c>
      <c r="P905" s="103">
        <f t="shared" si="493"/>
        <v>723.97786178000001</v>
      </c>
      <c r="Q905" s="11">
        <f t="shared" si="508"/>
        <v>0</v>
      </c>
      <c r="R905" s="30">
        <f t="shared" si="502"/>
        <v>0</v>
      </c>
      <c r="S905" s="103">
        <f t="shared" si="494"/>
        <v>0</v>
      </c>
      <c r="T905" s="113">
        <f t="shared" si="503"/>
        <v>8.5000000000000006E-2</v>
      </c>
      <c r="U905" s="111">
        <f t="shared" si="510"/>
        <v>4</v>
      </c>
      <c r="V905" s="111">
        <v>252</v>
      </c>
      <c r="W905" s="110">
        <f t="shared" si="495"/>
        <v>1.001295759</v>
      </c>
      <c r="X905" s="103">
        <f t="shared" si="496"/>
        <v>0.93810083</v>
      </c>
      <c r="Y905" s="103">
        <f t="shared" si="497"/>
        <v>0</v>
      </c>
      <c r="Z905" s="114" t="str">
        <f t="shared" si="506"/>
        <v>A+J=</v>
      </c>
      <c r="AA905" s="108">
        <f t="shared" si="507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8"/>
        <v>44928</v>
      </c>
      <c r="B906" s="103">
        <f t="shared" ref="B906:B969" si="517">(P906+X906)</f>
        <v>724.91596261000007</v>
      </c>
      <c r="C906" s="204">
        <f t="shared" si="516"/>
        <v>469.00889558513359</v>
      </c>
      <c r="D906" s="104">
        <f t="shared" si="499"/>
        <v>6407.93</v>
      </c>
      <c r="E906" s="105">
        <f t="shared" si="511"/>
        <v>6434.2</v>
      </c>
      <c r="F906" s="106">
        <f t="shared" si="512"/>
        <v>44885</v>
      </c>
      <c r="G906" s="107">
        <f t="shared" ref="G906:G969" si="518">(E906/D906)-1</f>
        <v>4.0996078296735572E-3</v>
      </c>
      <c r="H906" s="108">
        <f t="shared" si="505"/>
        <v>44946</v>
      </c>
      <c r="I906" s="108">
        <f t="shared" ref="I906:I969" si="519">IF(A906&gt;I905,H906,I905)</f>
        <v>44946</v>
      </c>
      <c r="J906" s="109">
        <f t="shared" si="500"/>
        <v>23</v>
      </c>
      <c r="K906" s="109">
        <f t="shared" si="515"/>
        <v>9</v>
      </c>
      <c r="L906" s="8">
        <f t="shared" si="501"/>
        <v>1.0016021900000001</v>
      </c>
      <c r="M906" s="110">
        <f t="shared" si="514"/>
        <v>1.0059007799999999</v>
      </c>
      <c r="N906" s="110">
        <f t="shared" si="509"/>
        <v>1.5411643070451027</v>
      </c>
      <c r="O906" s="103">
        <f t="shared" si="513"/>
        <v>1.5436335400000001</v>
      </c>
      <c r="P906" s="103">
        <f t="shared" ref="P906:P969" si="520">TRUNC(C906*O906,8)</f>
        <v>723.97786178000001</v>
      </c>
      <c r="Q906" s="11">
        <f t="shared" si="508"/>
        <v>0</v>
      </c>
      <c r="R906" s="30">
        <f t="shared" si="502"/>
        <v>0</v>
      </c>
      <c r="S906" s="103">
        <f t="shared" ref="S906:S969" si="521">IF(R906&gt;0,TRUNC(R906*P906,8),0)</f>
        <v>0</v>
      </c>
      <c r="T906" s="113">
        <f t="shared" si="503"/>
        <v>8.5000000000000006E-2</v>
      </c>
      <c r="U906" s="111">
        <f t="shared" si="510"/>
        <v>4</v>
      </c>
      <c r="V906" s="111">
        <v>252</v>
      </c>
      <c r="W906" s="110">
        <f t="shared" ref="W906:W969" si="522">ROUND((1+T906)^TRUNC((U906/V906),9),9)</f>
        <v>1.001295759</v>
      </c>
      <c r="X906" s="103">
        <f t="shared" ref="X906:X969" si="523">TRUNC((P906*(W906-1)),8)</f>
        <v>0.93810083</v>
      </c>
      <c r="Y906" s="103">
        <f t="shared" ref="Y906:Y969" si="524">IF(Q906&gt;0,S906+X906,0)</f>
        <v>0</v>
      </c>
      <c r="Z906" s="114" t="str">
        <f t="shared" si="506"/>
        <v>A+J=</v>
      </c>
      <c r="AA906" s="108">
        <f t="shared" si="507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5">(A906+1)</f>
        <v>44929</v>
      </c>
      <c r="B907" s="103">
        <f t="shared" si="517"/>
        <v>725.27967615</v>
      </c>
      <c r="C907" s="204">
        <f t="shared" si="516"/>
        <v>469.00889558513359</v>
      </c>
      <c r="D907" s="104">
        <f t="shared" ref="D907:D970" si="526">IF(E907=E906,D906,E906)</f>
        <v>6407.93</v>
      </c>
      <c r="E907" s="105">
        <f t="shared" si="511"/>
        <v>6434.2</v>
      </c>
      <c r="F907" s="106">
        <f t="shared" si="512"/>
        <v>44885</v>
      </c>
      <c r="G907" s="107">
        <f t="shared" si="518"/>
        <v>4.0996078296735572E-3</v>
      </c>
      <c r="H907" s="108">
        <f t="shared" si="505"/>
        <v>44946</v>
      </c>
      <c r="I907" s="108">
        <f t="shared" si="519"/>
        <v>44946</v>
      </c>
      <c r="J907" s="109">
        <f t="shared" ref="J907:J970" si="527">IF(I907=I906,J906,NETWORKDAYS(I906,I907,$AD$171:$AD$502)-1)</f>
        <v>23</v>
      </c>
      <c r="K907" s="109">
        <f t="shared" si="515"/>
        <v>10</v>
      </c>
      <c r="L907" s="8">
        <f t="shared" ref="L907:L970" si="528">IF(E907&lt;D907,1,TRUNC((E907/D907)^TRUNC((K907/J907),9),8))</f>
        <v>1.0017803700000001</v>
      </c>
      <c r="M907" s="110">
        <f t="shared" si="514"/>
        <v>1.0059007799999999</v>
      </c>
      <c r="N907" s="110">
        <f t="shared" si="509"/>
        <v>1.5411643070451027</v>
      </c>
      <c r="O907" s="103">
        <f t="shared" si="513"/>
        <v>1.5439081400000001</v>
      </c>
      <c r="P907" s="103">
        <f t="shared" si="520"/>
        <v>724.10665161999998</v>
      </c>
      <c r="Q907" s="11">
        <f t="shared" si="508"/>
        <v>0</v>
      </c>
      <c r="R907" s="30">
        <f t="shared" ref="R907:R970" si="529">IF(Q907&gt;0,VLOOKUP($A907,$AD$10:$AI$165,6),0)</f>
        <v>0</v>
      </c>
      <c r="S907" s="103">
        <f t="shared" si="521"/>
        <v>0</v>
      </c>
      <c r="T907" s="113">
        <f t="shared" ref="T907:T970" si="530">(T906)</f>
        <v>8.5000000000000006E-2</v>
      </c>
      <c r="U907" s="111">
        <f t="shared" si="510"/>
        <v>5</v>
      </c>
      <c r="V907" s="111">
        <v>252</v>
      </c>
      <c r="W907" s="110">
        <f t="shared" si="522"/>
        <v>1.0016199610000001</v>
      </c>
      <c r="X907" s="103">
        <f t="shared" si="523"/>
        <v>1.17302453</v>
      </c>
      <c r="Y907" s="103">
        <f t="shared" si="524"/>
        <v>0</v>
      </c>
      <c r="Z907" s="114" t="str">
        <f t="shared" si="506"/>
        <v>A+J=</v>
      </c>
      <c r="AA907" s="108">
        <f t="shared" si="507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5"/>
        <v>44930</v>
      </c>
      <c r="B908" s="103">
        <f t="shared" si="517"/>
        <v>725.64357743999994</v>
      </c>
      <c r="C908" s="204">
        <f t="shared" si="516"/>
        <v>469.00889558513359</v>
      </c>
      <c r="D908" s="104">
        <f t="shared" si="526"/>
        <v>6407.93</v>
      </c>
      <c r="E908" s="105">
        <f t="shared" si="511"/>
        <v>6434.2</v>
      </c>
      <c r="F908" s="106">
        <f t="shared" si="512"/>
        <v>44885</v>
      </c>
      <c r="G908" s="107">
        <f t="shared" si="518"/>
        <v>4.0996078296735572E-3</v>
      </c>
      <c r="H908" s="108">
        <f t="shared" ref="H908:H971" si="531">IF(DAY(A908)=H$9,VLOOKUP(A908,AH$118:AN$450,4),H907)</f>
        <v>44946</v>
      </c>
      <c r="I908" s="108">
        <f t="shared" si="519"/>
        <v>44946</v>
      </c>
      <c r="J908" s="109">
        <f t="shared" si="527"/>
        <v>23</v>
      </c>
      <c r="K908" s="109">
        <f t="shared" si="515"/>
        <v>11</v>
      </c>
      <c r="L908" s="8">
        <f t="shared" si="528"/>
        <v>1.0019585799999999</v>
      </c>
      <c r="M908" s="110">
        <f t="shared" si="514"/>
        <v>1.0059007799999999</v>
      </c>
      <c r="N908" s="110">
        <f t="shared" si="509"/>
        <v>1.5411643070451027</v>
      </c>
      <c r="O908" s="103">
        <f t="shared" si="513"/>
        <v>1.5441828</v>
      </c>
      <c r="P908" s="103">
        <f t="shared" si="520"/>
        <v>724.23546959999999</v>
      </c>
      <c r="Q908" s="11">
        <f t="shared" si="508"/>
        <v>0</v>
      </c>
      <c r="R908" s="30">
        <f t="shared" si="529"/>
        <v>0</v>
      </c>
      <c r="S908" s="103">
        <f t="shared" si="521"/>
        <v>0</v>
      </c>
      <c r="T908" s="113">
        <f t="shared" si="530"/>
        <v>8.5000000000000006E-2</v>
      </c>
      <c r="U908" s="111">
        <f t="shared" si="510"/>
        <v>6</v>
      </c>
      <c r="V908" s="111">
        <v>252</v>
      </c>
      <c r="W908" s="110">
        <f t="shared" si="522"/>
        <v>1.0019442679999999</v>
      </c>
      <c r="X908" s="103">
        <f t="shared" si="523"/>
        <v>1.40810784</v>
      </c>
      <c r="Y908" s="103">
        <f t="shared" si="524"/>
        <v>0</v>
      </c>
      <c r="Z908" s="114" t="str">
        <f t="shared" ref="Z908:Z971" si="532">IF($Q907&gt;0,VLOOKUP($A907,$AD$10:$AM$165,9),Z907)</f>
        <v>A+J=</v>
      </c>
      <c r="AA908" s="108">
        <f t="shared" ref="AA908:AA971" si="533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5"/>
        <v>44931</v>
      </c>
      <c r="B909" s="103">
        <f t="shared" si="517"/>
        <v>726.00766185999998</v>
      </c>
      <c r="C909" s="204">
        <f t="shared" si="516"/>
        <v>469.00889558513359</v>
      </c>
      <c r="D909" s="104">
        <f t="shared" si="526"/>
        <v>6407.93</v>
      </c>
      <c r="E909" s="105">
        <f t="shared" si="511"/>
        <v>6434.2</v>
      </c>
      <c r="F909" s="106">
        <f t="shared" si="512"/>
        <v>44885</v>
      </c>
      <c r="G909" s="107">
        <f t="shared" si="518"/>
        <v>4.0996078296735572E-3</v>
      </c>
      <c r="H909" s="108">
        <f t="shared" si="531"/>
        <v>44946</v>
      </c>
      <c r="I909" s="108">
        <f t="shared" si="519"/>
        <v>44946</v>
      </c>
      <c r="J909" s="109">
        <f t="shared" si="527"/>
        <v>23</v>
      </c>
      <c r="K909" s="109">
        <f t="shared" si="515"/>
        <v>12</v>
      </c>
      <c r="L909" s="8">
        <f t="shared" si="528"/>
        <v>1.00213683</v>
      </c>
      <c r="M909" s="110">
        <f t="shared" si="514"/>
        <v>1.0059007799999999</v>
      </c>
      <c r="N909" s="110">
        <f t="shared" si="509"/>
        <v>1.5411643070451027</v>
      </c>
      <c r="O909" s="103">
        <f t="shared" si="513"/>
        <v>1.54445751</v>
      </c>
      <c r="P909" s="103">
        <f t="shared" si="520"/>
        <v>724.36431103999996</v>
      </c>
      <c r="Q909" s="11">
        <f t="shared" ref="Q909:Q972" si="534">IF(VLOOKUP(A909,AD$10:AK$165,8)=VLOOKUP(A908,AD$10:AK$165,8),0,VLOOKUP(A909,AD$10:AK$165,8))</f>
        <v>0</v>
      </c>
      <c r="R909" s="30">
        <f t="shared" si="529"/>
        <v>0</v>
      </c>
      <c r="S909" s="103">
        <f t="shared" si="521"/>
        <v>0</v>
      </c>
      <c r="T909" s="113">
        <f t="shared" si="530"/>
        <v>8.5000000000000006E-2</v>
      </c>
      <c r="U909" s="111">
        <f t="shared" si="510"/>
        <v>7</v>
      </c>
      <c r="V909" s="111">
        <v>252</v>
      </c>
      <c r="W909" s="110">
        <f t="shared" si="522"/>
        <v>1.00226868</v>
      </c>
      <c r="X909" s="103">
        <f t="shared" si="523"/>
        <v>1.64335082</v>
      </c>
      <c r="Y909" s="103">
        <f t="shared" si="524"/>
        <v>0</v>
      </c>
      <c r="Z909" s="114" t="str">
        <f t="shared" si="532"/>
        <v>A+J=</v>
      </c>
      <c r="AA909" s="108">
        <f t="shared" si="533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5"/>
        <v>44932</v>
      </c>
      <c r="B910" s="103">
        <f t="shared" si="517"/>
        <v>726.37192003999996</v>
      </c>
      <c r="C910" s="204">
        <f t="shared" si="516"/>
        <v>469.00889558513359</v>
      </c>
      <c r="D910" s="104">
        <f t="shared" si="526"/>
        <v>6407.93</v>
      </c>
      <c r="E910" s="105">
        <f t="shared" si="511"/>
        <v>6434.2</v>
      </c>
      <c r="F910" s="106">
        <f t="shared" si="512"/>
        <v>44885</v>
      </c>
      <c r="G910" s="107">
        <f t="shared" si="518"/>
        <v>4.0996078296735572E-3</v>
      </c>
      <c r="H910" s="108">
        <f t="shared" si="531"/>
        <v>44946</v>
      </c>
      <c r="I910" s="108">
        <f t="shared" si="519"/>
        <v>44946</v>
      </c>
      <c r="J910" s="109">
        <f t="shared" si="527"/>
        <v>23</v>
      </c>
      <c r="K910" s="109">
        <f t="shared" si="515"/>
        <v>13</v>
      </c>
      <c r="L910" s="8">
        <f t="shared" si="528"/>
        <v>1.0023150999999999</v>
      </c>
      <c r="M910" s="110">
        <f t="shared" si="514"/>
        <v>1.0059007799999999</v>
      </c>
      <c r="N910" s="110">
        <f t="shared" si="509"/>
        <v>1.5411643070451027</v>
      </c>
      <c r="O910" s="103">
        <f t="shared" si="513"/>
        <v>1.54473225</v>
      </c>
      <c r="P910" s="103">
        <f t="shared" si="520"/>
        <v>724.49316653999995</v>
      </c>
      <c r="Q910" s="11">
        <f t="shared" si="534"/>
        <v>0</v>
      </c>
      <c r="R910" s="30">
        <f t="shared" si="529"/>
        <v>0</v>
      </c>
      <c r="S910" s="103">
        <f t="shared" si="521"/>
        <v>0</v>
      </c>
      <c r="T910" s="113">
        <f t="shared" si="530"/>
        <v>8.5000000000000006E-2</v>
      </c>
      <c r="U910" s="111">
        <f t="shared" si="510"/>
        <v>8</v>
      </c>
      <c r="V910" s="111">
        <v>252</v>
      </c>
      <c r="W910" s="110">
        <f t="shared" si="522"/>
        <v>1.0025931969999999</v>
      </c>
      <c r="X910" s="103">
        <f t="shared" si="523"/>
        <v>1.8787535</v>
      </c>
      <c r="Y910" s="103">
        <f t="shared" si="524"/>
        <v>0</v>
      </c>
      <c r="Z910" s="114" t="str">
        <f t="shared" si="532"/>
        <v>A+J=</v>
      </c>
      <c r="AA910" s="108">
        <f t="shared" si="533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5"/>
        <v>44933</v>
      </c>
      <c r="B911" s="103">
        <f t="shared" si="517"/>
        <v>726.73637086999997</v>
      </c>
      <c r="C911" s="204">
        <f t="shared" si="516"/>
        <v>469.00889558513359</v>
      </c>
      <c r="D911" s="104">
        <f t="shared" si="526"/>
        <v>6407.93</v>
      </c>
      <c r="E911" s="105">
        <f t="shared" si="511"/>
        <v>6434.2</v>
      </c>
      <c r="F911" s="106">
        <f t="shared" si="512"/>
        <v>44885</v>
      </c>
      <c r="G911" s="107">
        <f t="shared" si="518"/>
        <v>4.0996078296735572E-3</v>
      </c>
      <c r="H911" s="108">
        <f t="shared" si="531"/>
        <v>44946</v>
      </c>
      <c r="I911" s="108">
        <f t="shared" si="519"/>
        <v>44946</v>
      </c>
      <c r="J911" s="109">
        <f t="shared" si="527"/>
        <v>23</v>
      </c>
      <c r="K911" s="109">
        <f t="shared" si="515"/>
        <v>14</v>
      </c>
      <c r="L911" s="8">
        <f t="shared" si="528"/>
        <v>1.00249341</v>
      </c>
      <c r="M911" s="110">
        <f t="shared" si="514"/>
        <v>1.0059007799999999</v>
      </c>
      <c r="N911" s="110">
        <f t="shared" si="509"/>
        <v>1.5411643070451027</v>
      </c>
      <c r="O911" s="103">
        <f t="shared" si="513"/>
        <v>1.5450070600000001</v>
      </c>
      <c r="P911" s="103">
        <f t="shared" si="520"/>
        <v>724.62205487999995</v>
      </c>
      <c r="Q911" s="11">
        <f t="shared" si="534"/>
        <v>0</v>
      </c>
      <c r="R911" s="30">
        <f t="shared" si="529"/>
        <v>0</v>
      </c>
      <c r="S911" s="103">
        <f t="shared" si="521"/>
        <v>0</v>
      </c>
      <c r="T911" s="113">
        <f t="shared" si="530"/>
        <v>8.5000000000000006E-2</v>
      </c>
      <c r="U911" s="111">
        <f t="shared" si="510"/>
        <v>9</v>
      </c>
      <c r="V911" s="111">
        <v>252</v>
      </c>
      <c r="W911" s="110">
        <f t="shared" si="522"/>
        <v>1.0029178190000001</v>
      </c>
      <c r="X911" s="103">
        <f t="shared" si="523"/>
        <v>2.1143159900000001</v>
      </c>
      <c r="Y911" s="103">
        <f t="shared" si="524"/>
        <v>0</v>
      </c>
      <c r="Z911" s="114" t="str">
        <f t="shared" si="532"/>
        <v>A+J=</v>
      </c>
      <c r="AA911" s="108">
        <f t="shared" si="533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5"/>
        <v>44934</v>
      </c>
      <c r="B912" s="103">
        <f t="shared" si="517"/>
        <v>726.73637086999997</v>
      </c>
      <c r="C912" s="204">
        <f t="shared" si="516"/>
        <v>469.00889558513359</v>
      </c>
      <c r="D912" s="104">
        <f t="shared" si="526"/>
        <v>6407.93</v>
      </c>
      <c r="E912" s="105">
        <f t="shared" si="511"/>
        <v>6434.2</v>
      </c>
      <c r="F912" s="106">
        <f t="shared" si="512"/>
        <v>44885</v>
      </c>
      <c r="G912" s="107">
        <f t="shared" si="518"/>
        <v>4.0996078296735572E-3</v>
      </c>
      <c r="H912" s="108">
        <f t="shared" si="531"/>
        <v>44946</v>
      </c>
      <c r="I912" s="108">
        <f t="shared" si="519"/>
        <v>44946</v>
      </c>
      <c r="J912" s="109">
        <f t="shared" si="527"/>
        <v>23</v>
      </c>
      <c r="K912" s="109">
        <f t="shared" si="515"/>
        <v>14</v>
      </c>
      <c r="L912" s="8">
        <f t="shared" si="528"/>
        <v>1.00249341</v>
      </c>
      <c r="M912" s="110">
        <f t="shared" si="514"/>
        <v>1.0059007799999999</v>
      </c>
      <c r="N912" s="110">
        <f t="shared" si="509"/>
        <v>1.5411643070451027</v>
      </c>
      <c r="O912" s="103">
        <f t="shared" si="513"/>
        <v>1.5450070600000001</v>
      </c>
      <c r="P912" s="103">
        <f t="shared" si="520"/>
        <v>724.62205487999995</v>
      </c>
      <c r="Q912" s="11">
        <f t="shared" si="534"/>
        <v>0</v>
      </c>
      <c r="R912" s="30">
        <f t="shared" si="529"/>
        <v>0</v>
      </c>
      <c r="S912" s="103">
        <f t="shared" si="521"/>
        <v>0</v>
      </c>
      <c r="T912" s="113">
        <f t="shared" si="530"/>
        <v>8.5000000000000006E-2</v>
      </c>
      <c r="U912" s="111">
        <f t="shared" si="510"/>
        <v>9</v>
      </c>
      <c r="V912" s="111">
        <v>252</v>
      </c>
      <c r="W912" s="110">
        <f t="shared" si="522"/>
        <v>1.0029178190000001</v>
      </c>
      <c r="X912" s="103">
        <f t="shared" si="523"/>
        <v>2.1143159900000001</v>
      </c>
      <c r="Y912" s="103">
        <f t="shared" si="524"/>
        <v>0</v>
      </c>
      <c r="Z912" s="114" t="str">
        <f t="shared" si="532"/>
        <v>A+J=</v>
      </c>
      <c r="AA912" s="108">
        <f t="shared" si="533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5"/>
        <v>44935</v>
      </c>
      <c r="B913" s="103">
        <f t="shared" si="517"/>
        <v>726.73637086999997</v>
      </c>
      <c r="C913" s="204">
        <f t="shared" si="516"/>
        <v>469.00889558513359</v>
      </c>
      <c r="D913" s="104">
        <f t="shared" si="526"/>
        <v>6407.93</v>
      </c>
      <c r="E913" s="105">
        <f t="shared" si="511"/>
        <v>6434.2</v>
      </c>
      <c r="F913" s="106">
        <f t="shared" si="512"/>
        <v>44885</v>
      </c>
      <c r="G913" s="107">
        <f t="shared" si="518"/>
        <v>4.0996078296735572E-3</v>
      </c>
      <c r="H913" s="108">
        <f t="shared" si="531"/>
        <v>44946</v>
      </c>
      <c r="I913" s="108">
        <f t="shared" si="519"/>
        <v>44946</v>
      </c>
      <c r="J913" s="109">
        <f t="shared" si="527"/>
        <v>23</v>
      </c>
      <c r="K913" s="109">
        <f t="shared" si="515"/>
        <v>14</v>
      </c>
      <c r="L913" s="8">
        <f t="shared" si="528"/>
        <v>1.00249341</v>
      </c>
      <c r="M913" s="110">
        <f t="shared" si="514"/>
        <v>1.0059007799999999</v>
      </c>
      <c r="N913" s="110">
        <f t="shared" si="509"/>
        <v>1.5411643070451027</v>
      </c>
      <c r="O913" s="103">
        <f t="shared" si="513"/>
        <v>1.5450070600000001</v>
      </c>
      <c r="P913" s="103">
        <f t="shared" si="520"/>
        <v>724.62205487999995</v>
      </c>
      <c r="Q913" s="11">
        <f t="shared" si="534"/>
        <v>0</v>
      </c>
      <c r="R913" s="30">
        <f t="shared" si="529"/>
        <v>0</v>
      </c>
      <c r="S913" s="103">
        <f t="shared" si="521"/>
        <v>0</v>
      </c>
      <c r="T913" s="113">
        <f t="shared" si="530"/>
        <v>8.5000000000000006E-2</v>
      </c>
      <c r="U913" s="111">
        <f t="shared" si="510"/>
        <v>9</v>
      </c>
      <c r="V913" s="111">
        <v>252</v>
      </c>
      <c r="W913" s="110">
        <f t="shared" si="522"/>
        <v>1.0029178190000001</v>
      </c>
      <c r="X913" s="103">
        <f t="shared" si="523"/>
        <v>2.1143159900000001</v>
      </c>
      <c r="Y913" s="103">
        <f t="shared" si="524"/>
        <v>0</v>
      </c>
      <c r="Z913" s="114" t="str">
        <f t="shared" si="532"/>
        <v>A+J=</v>
      </c>
      <c r="AA913" s="108">
        <f t="shared" si="533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5"/>
        <v>44936</v>
      </c>
      <c r="B914" s="103">
        <f t="shared" si="517"/>
        <v>727.10100102000001</v>
      </c>
      <c r="C914" s="204">
        <f t="shared" si="516"/>
        <v>469.00889558513359</v>
      </c>
      <c r="D914" s="104">
        <f t="shared" si="526"/>
        <v>6407.93</v>
      </c>
      <c r="E914" s="105">
        <f t="shared" si="511"/>
        <v>6434.2</v>
      </c>
      <c r="F914" s="106">
        <f t="shared" si="512"/>
        <v>44885</v>
      </c>
      <c r="G914" s="107">
        <f t="shared" si="518"/>
        <v>4.0996078296735572E-3</v>
      </c>
      <c r="H914" s="108">
        <f t="shared" si="531"/>
        <v>44946</v>
      </c>
      <c r="I914" s="108">
        <f t="shared" si="519"/>
        <v>44946</v>
      </c>
      <c r="J914" s="109">
        <f t="shared" si="527"/>
        <v>23</v>
      </c>
      <c r="K914" s="109">
        <f t="shared" si="515"/>
        <v>15</v>
      </c>
      <c r="L914" s="8">
        <f t="shared" si="528"/>
        <v>1.00267175</v>
      </c>
      <c r="M914" s="110">
        <f t="shared" si="514"/>
        <v>1.0059007799999999</v>
      </c>
      <c r="N914" s="110">
        <f t="shared" si="509"/>
        <v>1.5411643070451027</v>
      </c>
      <c r="O914" s="103">
        <f t="shared" si="513"/>
        <v>1.5452819099999999</v>
      </c>
      <c r="P914" s="103">
        <f t="shared" si="520"/>
        <v>724.75096197000005</v>
      </c>
      <c r="Q914" s="11">
        <f t="shared" si="534"/>
        <v>0</v>
      </c>
      <c r="R914" s="30">
        <f t="shared" si="529"/>
        <v>0</v>
      </c>
      <c r="S914" s="103">
        <f t="shared" si="521"/>
        <v>0</v>
      </c>
      <c r="T914" s="113">
        <f t="shared" si="530"/>
        <v>8.5000000000000006E-2</v>
      </c>
      <c r="U914" s="111">
        <f t="shared" si="510"/>
        <v>10</v>
      </c>
      <c r="V914" s="111">
        <v>252</v>
      </c>
      <c r="W914" s="110">
        <f t="shared" si="522"/>
        <v>1.0032425469999999</v>
      </c>
      <c r="X914" s="103">
        <f t="shared" si="523"/>
        <v>2.3500390499999999</v>
      </c>
      <c r="Y914" s="103">
        <f t="shared" si="524"/>
        <v>0</v>
      </c>
      <c r="Z914" s="114" t="str">
        <f t="shared" si="532"/>
        <v>A+J=</v>
      </c>
      <c r="AA914" s="108">
        <f t="shared" si="533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5"/>
        <v>44937</v>
      </c>
      <c r="B915" s="103">
        <f t="shared" si="517"/>
        <v>727.46581381999999</v>
      </c>
      <c r="C915" s="204">
        <f t="shared" si="516"/>
        <v>469.00889558513359</v>
      </c>
      <c r="D915" s="104">
        <f t="shared" si="526"/>
        <v>6407.93</v>
      </c>
      <c r="E915" s="105">
        <f t="shared" si="511"/>
        <v>6434.2</v>
      </c>
      <c r="F915" s="106">
        <f t="shared" si="512"/>
        <v>44885</v>
      </c>
      <c r="G915" s="107">
        <f t="shared" si="518"/>
        <v>4.0996078296735572E-3</v>
      </c>
      <c r="H915" s="108">
        <f t="shared" si="531"/>
        <v>44946</v>
      </c>
      <c r="I915" s="108">
        <f t="shared" si="519"/>
        <v>44946</v>
      </c>
      <c r="J915" s="109">
        <f t="shared" si="527"/>
        <v>23</v>
      </c>
      <c r="K915" s="109">
        <f t="shared" si="515"/>
        <v>16</v>
      </c>
      <c r="L915" s="8">
        <f t="shared" si="528"/>
        <v>1.00285012</v>
      </c>
      <c r="M915" s="110">
        <f t="shared" si="514"/>
        <v>1.0059007799999999</v>
      </c>
      <c r="N915" s="110">
        <f t="shared" si="509"/>
        <v>1.5411643070451027</v>
      </c>
      <c r="O915" s="103">
        <f t="shared" si="513"/>
        <v>1.5455568099999999</v>
      </c>
      <c r="P915" s="103">
        <f t="shared" si="520"/>
        <v>724.87989252</v>
      </c>
      <c r="Q915" s="11">
        <f t="shared" si="534"/>
        <v>0</v>
      </c>
      <c r="R915" s="30">
        <f t="shared" si="529"/>
        <v>0</v>
      </c>
      <c r="S915" s="103">
        <f t="shared" si="521"/>
        <v>0</v>
      </c>
      <c r="T915" s="113">
        <f t="shared" si="530"/>
        <v>8.5000000000000006E-2</v>
      </c>
      <c r="U915" s="111">
        <f t="shared" si="510"/>
        <v>11</v>
      </c>
      <c r="V915" s="111">
        <v>252</v>
      </c>
      <c r="W915" s="110">
        <f t="shared" si="522"/>
        <v>1.0035673789999999</v>
      </c>
      <c r="X915" s="103">
        <f t="shared" si="523"/>
        <v>2.5859212999999999</v>
      </c>
      <c r="Y915" s="103">
        <f t="shared" si="524"/>
        <v>0</v>
      </c>
      <c r="Z915" s="114" t="str">
        <f t="shared" si="532"/>
        <v>A+J=</v>
      </c>
      <c r="AA915" s="108">
        <f t="shared" si="533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5"/>
        <v>44938</v>
      </c>
      <c r="B916" s="103">
        <f t="shared" si="517"/>
        <v>727.83080605999999</v>
      </c>
      <c r="C916" s="204">
        <f t="shared" si="516"/>
        <v>469.00889558513359</v>
      </c>
      <c r="D916" s="104">
        <f t="shared" si="526"/>
        <v>6407.93</v>
      </c>
      <c r="E916" s="105">
        <f t="shared" si="511"/>
        <v>6434.2</v>
      </c>
      <c r="F916" s="106">
        <f t="shared" si="512"/>
        <v>44885</v>
      </c>
      <c r="G916" s="107">
        <f t="shared" si="518"/>
        <v>4.0996078296735572E-3</v>
      </c>
      <c r="H916" s="108">
        <f t="shared" si="531"/>
        <v>44946</v>
      </c>
      <c r="I916" s="108">
        <f t="shared" si="519"/>
        <v>44946</v>
      </c>
      <c r="J916" s="109">
        <f t="shared" si="527"/>
        <v>23</v>
      </c>
      <c r="K916" s="109">
        <f t="shared" si="515"/>
        <v>17</v>
      </c>
      <c r="L916" s="8">
        <f t="shared" si="528"/>
        <v>1.00302852</v>
      </c>
      <c r="M916" s="110">
        <f t="shared" si="514"/>
        <v>1.0059007799999999</v>
      </c>
      <c r="N916" s="110">
        <f t="shared" si="509"/>
        <v>1.5411643070451027</v>
      </c>
      <c r="O916" s="103">
        <f t="shared" si="513"/>
        <v>1.5458317500000001</v>
      </c>
      <c r="P916" s="103">
        <f t="shared" si="520"/>
        <v>725.00884182000004</v>
      </c>
      <c r="Q916" s="11">
        <f t="shared" si="534"/>
        <v>0</v>
      </c>
      <c r="R916" s="30">
        <f t="shared" si="529"/>
        <v>0</v>
      </c>
      <c r="S916" s="103">
        <f t="shared" si="521"/>
        <v>0</v>
      </c>
      <c r="T916" s="113">
        <f t="shared" si="530"/>
        <v>8.5000000000000006E-2</v>
      </c>
      <c r="U916" s="111">
        <f t="shared" si="510"/>
        <v>12</v>
      </c>
      <c r="V916" s="111">
        <v>252</v>
      </c>
      <c r="W916" s="110">
        <f t="shared" si="522"/>
        <v>1.003892317</v>
      </c>
      <c r="X916" s="103">
        <f t="shared" si="523"/>
        <v>2.8219642399999998</v>
      </c>
      <c r="Y916" s="103">
        <f t="shared" si="524"/>
        <v>0</v>
      </c>
      <c r="Z916" s="114" t="str">
        <f t="shared" si="532"/>
        <v>A+J=</v>
      </c>
      <c r="AA916" s="108">
        <f t="shared" si="533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5"/>
        <v>44939</v>
      </c>
      <c r="B917" s="103">
        <f t="shared" si="517"/>
        <v>728.19598576999999</v>
      </c>
      <c r="C917" s="204">
        <f t="shared" si="516"/>
        <v>469.00889558513359</v>
      </c>
      <c r="D917" s="104">
        <f t="shared" si="526"/>
        <v>6407.93</v>
      </c>
      <c r="E917" s="105">
        <f t="shared" si="511"/>
        <v>6434.2</v>
      </c>
      <c r="F917" s="106">
        <f t="shared" si="512"/>
        <v>44885</v>
      </c>
      <c r="G917" s="107">
        <f t="shared" si="518"/>
        <v>4.0996078296735572E-3</v>
      </c>
      <c r="H917" s="108">
        <f t="shared" si="531"/>
        <v>44946</v>
      </c>
      <c r="I917" s="108">
        <f t="shared" si="519"/>
        <v>44946</v>
      </c>
      <c r="J917" s="109">
        <f t="shared" si="527"/>
        <v>23</v>
      </c>
      <c r="K917" s="109">
        <f t="shared" si="515"/>
        <v>18</v>
      </c>
      <c r="L917" s="8">
        <f t="shared" si="528"/>
        <v>1.00320696</v>
      </c>
      <c r="M917" s="110">
        <f t="shared" si="514"/>
        <v>1.0059007799999999</v>
      </c>
      <c r="N917" s="110">
        <f t="shared" si="509"/>
        <v>1.5411643070451027</v>
      </c>
      <c r="O917" s="103">
        <f t="shared" si="513"/>
        <v>1.5461067500000001</v>
      </c>
      <c r="P917" s="103">
        <f t="shared" si="520"/>
        <v>725.13781927000002</v>
      </c>
      <c r="Q917" s="11">
        <f t="shared" si="534"/>
        <v>0</v>
      </c>
      <c r="R917" s="30">
        <f t="shared" si="529"/>
        <v>0</v>
      </c>
      <c r="S917" s="103">
        <f t="shared" si="521"/>
        <v>0</v>
      </c>
      <c r="T917" s="113">
        <f t="shared" si="530"/>
        <v>8.5000000000000006E-2</v>
      </c>
      <c r="U917" s="111">
        <f t="shared" si="510"/>
        <v>13</v>
      </c>
      <c r="V917" s="111">
        <v>252</v>
      </c>
      <c r="W917" s="110">
        <f t="shared" si="522"/>
        <v>1.0042173590000001</v>
      </c>
      <c r="X917" s="103">
        <f t="shared" si="523"/>
        <v>3.0581665</v>
      </c>
      <c r="Y917" s="103">
        <f t="shared" si="524"/>
        <v>0</v>
      </c>
      <c r="Z917" s="114" t="str">
        <f t="shared" si="532"/>
        <v>A+J=</v>
      </c>
      <c r="AA917" s="108">
        <f t="shared" si="533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5"/>
        <v>44940</v>
      </c>
      <c r="B918" s="103">
        <f t="shared" si="517"/>
        <v>728.56134579000002</v>
      </c>
      <c r="C918" s="204">
        <f t="shared" si="516"/>
        <v>469.00889558513359</v>
      </c>
      <c r="D918" s="104">
        <f t="shared" si="526"/>
        <v>6407.93</v>
      </c>
      <c r="E918" s="105">
        <f t="shared" si="511"/>
        <v>6434.2</v>
      </c>
      <c r="F918" s="106">
        <f t="shared" si="512"/>
        <v>44885</v>
      </c>
      <c r="G918" s="107">
        <f t="shared" si="518"/>
        <v>4.0996078296735572E-3</v>
      </c>
      <c r="H918" s="108">
        <f t="shared" si="531"/>
        <v>44946</v>
      </c>
      <c r="I918" s="108">
        <f t="shared" si="519"/>
        <v>44946</v>
      </c>
      <c r="J918" s="109">
        <f t="shared" si="527"/>
        <v>23</v>
      </c>
      <c r="K918" s="109">
        <f t="shared" si="515"/>
        <v>19</v>
      </c>
      <c r="L918" s="8">
        <f t="shared" si="528"/>
        <v>1.0033854200000001</v>
      </c>
      <c r="M918" s="110">
        <f t="shared" si="514"/>
        <v>1.0059007799999999</v>
      </c>
      <c r="N918" s="110">
        <f t="shared" si="509"/>
        <v>1.5411643070451027</v>
      </c>
      <c r="O918" s="103">
        <f t="shared" si="513"/>
        <v>1.5463817900000001</v>
      </c>
      <c r="P918" s="103">
        <f t="shared" si="520"/>
        <v>725.26681547999999</v>
      </c>
      <c r="Q918" s="11">
        <f t="shared" si="534"/>
        <v>0</v>
      </c>
      <c r="R918" s="30">
        <f t="shared" si="529"/>
        <v>0</v>
      </c>
      <c r="S918" s="103">
        <f t="shared" si="521"/>
        <v>0</v>
      </c>
      <c r="T918" s="113">
        <f t="shared" si="530"/>
        <v>8.5000000000000006E-2</v>
      </c>
      <c r="U918" s="111">
        <f t="shared" si="510"/>
        <v>14</v>
      </c>
      <c r="V918" s="111">
        <v>252</v>
      </c>
      <c r="W918" s="110">
        <f t="shared" si="522"/>
        <v>1.0045425079999999</v>
      </c>
      <c r="X918" s="103">
        <f t="shared" si="523"/>
        <v>3.2945303099999999</v>
      </c>
      <c r="Y918" s="103">
        <f t="shared" si="524"/>
        <v>0</v>
      </c>
      <c r="Z918" s="114" t="str">
        <f t="shared" si="532"/>
        <v>A+J=</v>
      </c>
      <c r="AA918" s="108">
        <f t="shared" si="533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5"/>
        <v>44941</v>
      </c>
      <c r="B919" s="103">
        <f t="shared" si="517"/>
        <v>728.56134579000002</v>
      </c>
      <c r="C919" s="204">
        <f t="shared" si="516"/>
        <v>469.00889558513359</v>
      </c>
      <c r="D919" s="104">
        <f t="shared" si="526"/>
        <v>6407.93</v>
      </c>
      <c r="E919" s="105">
        <f t="shared" si="511"/>
        <v>6434.2</v>
      </c>
      <c r="F919" s="106">
        <f t="shared" si="512"/>
        <v>44885</v>
      </c>
      <c r="G919" s="107">
        <f t="shared" si="518"/>
        <v>4.0996078296735572E-3</v>
      </c>
      <c r="H919" s="108">
        <f t="shared" si="531"/>
        <v>44946</v>
      </c>
      <c r="I919" s="108">
        <f t="shared" si="519"/>
        <v>44946</v>
      </c>
      <c r="J919" s="109">
        <f t="shared" si="527"/>
        <v>23</v>
      </c>
      <c r="K919" s="109">
        <f t="shared" si="515"/>
        <v>19</v>
      </c>
      <c r="L919" s="8">
        <f t="shared" si="528"/>
        <v>1.0033854200000001</v>
      </c>
      <c r="M919" s="110">
        <f t="shared" si="514"/>
        <v>1.0059007799999999</v>
      </c>
      <c r="N919" s="110">
        <f t="shared" si="509"/>
        <v>1.5411643070451027</v>
      </c>
      <c r="O919" s="103">
        <f t="shared" si="513"/>
        <v>1.5463817900000001</v>
      </c>
      <c r="P919" s="103">
        <f t="shared" si="520"/>
        <v>725.26681547999999</v>
      </c>
      <c r="Q919" s="11">
        <f t="shared" si="534"/>
        <v>0</v>
      </c>
      <c r="R919" s="30">
        <f t="shared" si="529"/>
        <v>0</v>
      </c>
      <c r="S919" s="103">
        <f t="shared" si="521"/>
        <v>0</v>
      </c>
      <c r="T919" s="113">
        <f t="shared" si="530"/>
        <v>8.5000000000000006E-2</v>
      </c>
      <c r="U919" s="111">
        <f t="shared" si="510"/>
        <v>14</v>
      </c>
      <c r="V919" s="111">
        <v>252</v>
      </c>
      <c r="W919" s="110">
        <f t="shared" si="522"/>
        <v>1.0045425079999999</v>
      </c>
      <c r="X919" s="103">
        <f t="shared" si="523"/>
        <v>3.2945303099999999</v>
      </c>
      <c r="Y919" s="103">
        <f t="shared" si="524"/>
        <v>0</v>
      </c>
      <c r="Z919" s="114" t="str">
        <f t="shared" si="532"/>
        <v>A+J=</v>
      </c>
      <c r="AA919" s="108">
        <f t="shared" si="533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5"/>
        <v>44942</v>
      </c>
      <c r="B920" s="103">
        <f t="shared" si="517"/>
        <v>728.56134579000002</v>
      </c>
      <c r="C920" s="204">
        <f t="shared" si="516"/>
        <v>469.00889558513359</v>
      </c>
      <c r="D920" s="104">
        <f t="shared" si="526"/>
        <v>6407.93</v>
      </c>
      <c r="E920" s="105">
        <f t="shared" si="511"/>
        <v>6434.2</v>
      </c>
      <c r="F920" s="106">
        <f t="shared" si="512"/>
        <v>44885</v>
      </c>
      <c r="G920" s="107">
        <f t="shared" si="518"/>
        <v>4.0996078296735572E-3</v>
      </c>
      <c r="H920" s="108">
        <f t="shared" si="531"/>
        <v>44946</v>
      </c>
      <c r="I920" s="108">
        <f t="shared" si="519"/>
        <v>44946</v>
      </c>
      <c r="J920" s="109">
        <f t="shared" si="527"/>
        <v>23</v>
      </c>
      <c r="K920" s="109">
        <f t="shared" si="515"/>
        <v>19</v>
      </c>
      <c r="L920" s="8">
        <f t="shared" si="528"/>
        <v>1.0033854200000001</v>
      </c>
      <c r="M920" s="110">
        <f t="shared" si="514"/>
        <v>1.0059007799999999</v>
      </c>
      <c r="N920" s="110">
        <f t="shared" si="509"/>
        <v>1.5411643070451027</v>
      </c>
      <c r="O920" s="103">
        <f t="shared" si="513"/>
        <v>1.5463817900000001</v>
      </c>
      <c r="P920" s="103">
        <f t="shared" si="520"/>
        <v>725.26681547999999</v>
      </c>
      <c r="Q920" s="11">
        <f t="shared" si="534"/>
        <v>0</v>
      </c>
      <c r="R920" s="30">
        <f t="shared" si="529"/>
        <v>0</v>
      </c>
      <c r="S920" s="103">
        <f t="shared" si="521"/>
        <v>0</v>
      </c>
      <c r="T920" s="113">
        <f t="shared" si="530"/>
        <v>8.5000000000000006E-2</v>
      </c>
      <c r="U920" s="111">
        <f t="shared" si="510"/>
        <v>14</v>
      </c>
      <c r="V920" s="111">
        <v>252</v>
      </c>
      <c r="W920" s="110">
        <f t="shared" si="522"/>
        <v>1.0045425079999999</v>
      </c>
      <c r="X920" s="103">
        <f t="shared" si="523"/>
        <v>3.2945303099999999</v>
      </c>
      <c r="Y920" s="103">
        <f t="shared" si="524"/>
        <v>0</v>
      </c>
      <c r="Z920" s="114" t="str">
        <f t="shared" si="532"/>
        <v>A+J=</v>
      </c>
      <c r="AA920" s="108">
        <f t="shared" si="533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5"/>
        <v>44943</v>
      </c>
      <c r="B921" s="103">
        <f t="shared" si="517"/>
        <v>728.92689339000003</v>
      </c>
      <c r="C921" s="204">
        <f t="shared" si="516"/>
        <v>469.00889558513359</v>
      </c>
      <c r="D921" s="104">
        <f t="shared" si="526"/>
        <v>6407.93</v>
      </c>
      <c r="E921" s="105">
        <f t="shared" si="511"/>
        <v>6434.2</v>
      </c>
      <c r="F921" s="106">
        <f t="shared" si="512"/>
        <v>44885</v>
      </c>
      <c r="G921" s="107">
        <f t="shared" si="518"/>
        <v>4.0996078296735572E-3</v>
      </c>
      <c r="H921" s="108">
        <f t="shared" si="531"/>
        <v>44946</v>
      </c>
      <c r="I921" s="108">
        <f t="shared" si="519"/>
        <v>44946</v>
      </c>
      <c r="J921" s="109">
        <f t="shared" si="527"/>
        <v>23</v>
      </c>
      <c r="K921" s="109">
        <f t="shared" si="515"/>
        <v>20</v>
      </c>
      <c r="L921" s="8">
        <f t="shared" si="528"/>
        <v>1.0035639199999999</v>
      </c>
      <c r="M921" s="110">
        <f t="shared" si="514"/>
        <v>1.0059007799999999</v>
      </c>
      <c r="N921" s="110">
        <f t="shared" si="509"/>
        <v>1.5411643070451027</v>
      </c>
      <c r="O921" s="103">
        <f t="shared" si="513"/>
        <v>1.54665689</v>
      </c>
      <c r="P921" s="103">
        <f t="shared" si="520"/>
        <v>725.39583981999999</v>
      </c>
      <c r="Q921" s="11">
        <f t="shared" si="534"/>
        <v>0</v>
      </c>
      <c r="R921" s="30">
        <f t="shared" si="529"/>
        <v>0</v>
      </c>
      <c r="S921" s="103">
        <f t="shared" si="521"/>
        <v>0</v>
      </c>
      <c r="T921" s="113">
        <f t="shared" si="530"/>
        <v>8.5000000000000006E-2</v>
      </c>
      <c r="U921" s="111">
        <f t="shared" si="510"/>
        <v>15</v>
      </c>
      <c r="V921" s="111">
        <v>252</v>
      </c>
      <c r="W921" s="110">
        <f t="shared" si="522"/>
        <v>1.0048677610000001</v>
      </c>
      <c r="X921" s="103">
        <f t="shared" si="523"/>
        <v>3.5310535700000001</v>
      </c>
      <c r="Y921" s="103">
        <f t="shared" si="524"/>
        <v>0</v>
      </c>
      <c r="Z921" s="114" t="str">
        <f t="shared" si="532"/>
        <v>A+J=</v>
      </c>
      <c r="AA921" s="108">
        <f t="shared" si="533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5"/>
        <v>44944</v>
      </c>
      <c r="B922" s="103">
        <f t="shared" si="517"/>
        <v>729.29261998000004</v>
      </c>
      <c r="C922" s="204">
        <f t="shared" si="516"/>
        <v>469.00889558513359</v>
      </c>
      <c r="D922" s="104">
        <f t="shared" si="526"/>
        <v>6407.93</v>
      </c>
      <c r="E922" s="105">
        <f t="shared" si="511"/>
        <v>6434.2</v>
      </c>
      <c r="F922" s="106">
        <f t="shared" si="512"/>
        <v>44885</v>
      </c>
      <c r="G922" s="107">
        <f t="shared" si="518"/>
        <v>4.0996078296735572E-3</v>
      </c>
      <c r="H922" s="108">
        <f t="shared" si="531"/>
        <v>44946</v>
      </c>
      <c r="I922" s="108">
        <f t="shared" si="519"/>
        <v>44946</v>
      </c>
      <c r="J922" s="109">
        <f t="shared" si="527"/>
        <v>23</v>
      </c>
      <c r="K922" s="109">
        <f t="shared" si="515"/>
        <v>21</v>
      </c>
      <c r="L922" s="8">
        <f t="shared" si="528"/>
        <v>1.0037424500000001</v>
      </c>
      <c r="M922" s="110">
        <f t="shared" si="514"/>
        <v>1.0059007799999999</v>
      </c>
      <c r="N922" s="110">
        <f t="shared" si="509"/>
        <v>1.5411643070451027</v>
      </c>
      <c r="O922" s="103">
        <f t="shared" si="513"/>
        <v>1.54693203</v>
      </c>
      <c r="P922" s="103">
        <f t="shared" si="520"/>
        <v>725.52488292999999</v>
      </c>
      <c r="Q922" s="11">
        <f t="shared" si="534"/>
        <v>0</v>
      </c>
      <c r="R922" s="30">
        <f t="shared" si="529"/>
        <v>0</v>
      </c>
      <c r="S922" s="103">
        <f t="shared" si="521"/>
        <v>0</v>
      </c>
      <c r="T922" s="113">
        <f t="shared" si="530"/>
        <v>8.5000000000000006E-2</v>
      </c>
      <c r="U922" s="111">
        <f t="shared" si="510"/>
        <v>16</v>
      </c>
      <c r="V922" s="111">
        <v>252</v>
      </c>
      <c r="W922" s="110">
        <f t="shared" si="522"/>
        <v>1.0051931190000001</v>
      </c>
      <c r="X922" s="103">
        <f t="shared" si="523"/>
        <v>3.76773705</v>
      </c>
      <c r="Y922" s="103">
        <f t="shared" si="524"/>
        <v>0</v>
      </c>
      <c r="Z922" s="114" t="str">
        <f t="shared" si="532"/>
        <v>A+J=</v>
      </c>
      <c r="AA922" s="108">
        <f t="shared" si="533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5"/>
        <v>44945</v>
      </c>
      <c r="B923" s="103">
        <f t="shared" si="517"/>
        <v>729.65853102999995</v>
      </c>
      <c r="C923" s="204">
        <f t="shared" si="516"/>
        <v>469.00889558513359</v>
      </c>
      <c r="D923" s="104">
        <f t="shared" si="526"/>
        <v>6407.93</v>
      </c>
      <c r="E923" s="105">
        <f t="shared" si="511"/>
        <v>6434.2</v>
      </c>
      <c r="F923" s="106">
        <f t="shared" si="512"/>
        <v>44885</v>
      </c>
      <c r="G923" s="107">
        <f t="shared" si="518"/>
        <v>4.0996078296735572E-3</v>
      </c>
      <c r="H923" s="108">
        <f t="shared" si="531"/>
        <v>44946</v>
      </c>
      <c r="I923" s="108">
        <f t="shared" si="519"/>
        <v>44946</v>
      </c>
      <c r="J923" s="109">
        <f t="shared" si="527"/>
        <v>23</v>
      </c>
      <c r="K923" s="109">
        <f t="shared" si="515"/>
        <v>22</v>
      </c>
      <c r="L923" s="8">
        <f t="shared" si="528"/>
        <v>1.00392101</v>
      </c>
      <c r="M923" s="110">
        <f t="shared" si="514"/>
        <v>1.0059007799999999</v>
      </c>
      <c r="N923" s="110">
        <f t="shared" si="509"/>
        <v>1.5411643070451027</v>
      </c>
      <c r="O923" s="103">
        <f t="shared" si="513"/>
        <v>1.54720722</v>
      </c>
      <c r="P923" s="103">
        <f t="shared" si="520"/>
        <v>725.65394948999995</v>
      </c>
      <c r="Q923" s="11">
        <f t="shared" si="534"/>
        <v>0</v>
      </c>
      <c r="R923" s="30">
        <f t="shared" si="529"/>
        <v>0</v>
      </c>
      <c r="S923" s="103">
        <f t="shared" si="521"/>
        <v>0</v>
      </c>
      <c r="T923" s="113">
        <f t="shared" si="530"/>
        <v>8.5000000000000006E-2</v>
      </c>
      <c r="U923" s="111">
        <f t="shared" si="510"/>
        <v>17</v>
      </c>
      <c r="V923" s="111">
        <v>252</v>
      </c>
      <c r="W923" s="110">
        <f t="shared" si="522"/>
        <v>1.005518583</v>
      </c>
      <c r="X923" s="103">
        <f t="shared" si="523"/>
        <v>4.0045815400000002</v>
      </c>
      <c r="Y923" s="103">
        <f t="shared" si="524"/>
        <v>0</v>
      </c>
      <c r="Z923" s="114" t="str">
        <f t="shared" si="532"/>
        <v>A+J=</v>
      </c>
      <c r="AA923" s="108">
        <f t="shared" si="533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5"/>
        <v>44946</v>
      </c>
      <c r="B924" s="103">
        <f t="shared" si="517"/>
        <v>730.02462661999994</v>
      </c>
      <c r="C924" s="204">
        <f t="shared" si="516"/>
        <v>469.00889558513359</v>
      </c>
      <c r="D924" s="104">
        <f t="shared" si="526"/>
        <v>6407.93</v>
      </c>
      <c r="E924" s="105">
        <f t="shared" si="511"/>
        <v>6434.2</v>
      </c>
      <c r="F924" s="106">
        <f t="shared" si="512"/>
        <v>44885</v>
      </c>
      <c r="G924" s="107">
        <f t="shared" si="518"/>
        <v>4.0996078296735572E-3</v>
      </c>
      <c r="H924" s="108">
        <f t="shared" si="531"/>
        <v>44979</v>
      </c>
      <c r="I924" s="108">
        <f t="shared" si="519"/>
        <v>44946</v>
      </c>
      <c r="J924" s="109">
        <f t="shared" si="527"/>
        <v>23</v>
      </c>
      <c r="K924" s="109">
        <f t="shared" si="515"/>
        <v>23</v>
      </c>
      <c r="L924" s="8">
        <f t="shared" si="528"/>
        <v>1.0040996</v>
      </c>
      <c r="M924" s="110">
        <f t="shared" si="514"/>
        <v>1.0059007799999999</v>
      </c>
      <c r="N924" s="110">
        <f t="shared" si="509"/>
        <v>1.5411643070451027</v>
      </c>
      <c r="O924" s="103">
        <f t="shared" si="513"/>
        <v>1.5474824599999999</v>
      </c>
      <c r="P924" s="103">
        <f t="shared" si="520"/>
        <v>725.78303949999997</v>
      </c>
      <c r="Q924" s="11">
        <f t="shared" si="534"/>
        <v>30</v>
      </c>
      <c r="R924" s="30">
        <f t="shared" si="529"/>
        <v>1.8695200716384336E-2</v>
      </c>
      <c r="S924" s="103">
        <f t="shared" si="521"/>
        <v>13.5686596</v>
      </c>
      <c r="T924" s="113">
        <f t="shared" si="530"/>
        <v>8.5000000000000006E-2</v>
      </c>
      <c r="U924" s="111">
        <f t="shared" si="510"/>
        <v>18</v>
      </c>
      <c r="V924" s="111">
        <v>252</v>
      </c>
      <c r="W924" s="110">
        <f t="shared" si="522"/>
        <v>1.005844153</v>
      </c>
      <c r="X924" s="103">
        <f t="shared" si="523"/>
        <v>4.2415871200000002</v>
      </c>
      <c r="Y924" s="103">
        <f t="shared" si="524"/>
        <v>17.810246720000002</v>
      </c>
      <c r="Z924" s="114" t="str">
        <f t="shared" si="532"/>
        <v>A+J=</v>
      </c>
      <c r="AA924" s="108">
        <f t="shared" si="533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5"/>
        <v>44947</v>
      </c>
      <c r="B925" s="103">
        <f t="shared" si="517"/>
        <v>712.65468959999998</v>
      </c>
      <c r="C925" s="204">
        <f t="shared" si="516"/>
        <v>460.24068014442349</v>
      </c>
      <c r="D925" s="104">
        <f t="shared" si="526"/>
        <v>6434.2</v>
      </c>
      <c r="E925" s="105">
        <f t="shared" si="511"/>
        <v>6474.09</v>
      </c>
      <c r="F925" s="106">
        <f t="shared" si="512"/>
        <v>44915</v>
      </c>
      <c r="G925" s="107">
        <f t="shared" si="518"/>
        <v>6.199682944266538E-3</v>
      </c>
      <c r="H925" s="108">
        <f t="shared" si="531"/>
        <v>44979</v>
      </c>
      <c r="I925" s="108">
        <f t="shared" si="519"/>
        <v>44979</v>
      </c>
      <c r="J925" s="109">
        <f t="shared" si="527"/>
        <v>21</v>
      </c>
      <c r="K925" s="109">
        <f t="shared" si="515"/>
        <v>1</v>
      </c>
      <c r="L925" s="8">
        <f t="shared" si="528"/>
        <v>1.0002943500000001</v>
      </c>
      <c r="M925" s="110">
        <f t="shared" si="514"/>
        <v>1.0040996</v>
      </c>
      <c r="N925" s="110">
        <f t="shared" si="509"/>
        <v>1.5474824642382647</v>
      </c>
      <c r="O925" s="103">
        <f t="shared" si="513"/>
        <v>1.5479379600000001</v>
      </c>
      <c r="P925" s="103">
        <f t="shared" si="520"/>
        <v>712.42401953000001</v>
      </c>
      <c r="Q925" s="11">
        <f t="shared" si="534"/>
        <v>0</v>
      </c>
      <c r="R925" s="30">
        <f t="shared" si="529"/>
        <v>0</v>
      </c>
      <c r="S925" s="103">
        <f t="shared" si="521"/>
        <v>0</v>
      </c>
      <c r="T925" s="113">
        <f t="shared" si="530"/>
        <v>8.5000000000000006E-2</v>
      </c>
      <c r="U925" s="111">
        <f t="shared" si="510"/>
        <v>1</v>
      </c>
      <c r="V925" s="111">
        <v>252</v>
      </c>
      <c r="W925" s="110">
        <f t="shared" si="522"/>
        <v>1.0003237819999999</v>
      </c>
      <c r="X925" s="103">
        <f t="shared" si="523"/>
        <v>0.23067007</v>
      </c>
      <c r="Y925" s="103">
        <f t="shared" si="524"/>
        <v>0</v>
      </c>
      <c r="Z925" s="114" t="str">
        <f t="shared" si="532"/>
        <v>A+J=</v>
      </c>
      <c r="AA925" s="108">
        <f t="shared" si="533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5"/>
        <v>44948</v>
      </c>
      <c r="B926" s="103">
        <f t="shared" si="517"/>
        <v>712.65468959999998</v>
      </c>
      <c r="C926" s="204">
        <f t="shared" si="516"/>
        <v>460.24068014442349</v>
      </c>
      <c r="D926" s="104">
        <f t="shared" si="526"/>
        <v>6434.2</v>
      </c>
      <c r="E926" s="105">
        <f t="shared" si="511"/>
        <v>6474.09</v>
      </c>
      <c r="F926" s="106">
        <f t="shared" si="512"/>
        <v>44915</v>
      </c>
      <c r="G926" s="107">
        <f t="shared" si="518"/>
        <v>6.199682944266538E-3</v>
      </c>
      <c r="H926" s="108">
        <f t="shared" si="531"/>
        <v>44979</v>
      </c>
      <c r="I926" s="108">
        <f t="shared" si="519"/>
        <v>44979</v>
      </c>
      <c r="J926" s="109">
        <f t="shared" si="527"/>
        <v>21</v>
      </c>
      <c r="K926" s="109">
        <f t="shared" si="515"/>
        <v>1</v>
      </c>
      <c r="L926" s="8">
        <f t="shared" si="528"/>
        <v>1.0002943500000001</v>
      </c>
      <c r="M926" s="110">
        <f t="shared" si="514"/>
        <v>1.0040996</v>
      </c>
      <c r="N926" s="110">
        <f t="shared" si="509"/>
        <v>1.5474824642382647</v>
      </c>
      <c r="O926" s="103">
        <f t="shared" si="513"/>
        <v>1.5479379600000001</v>
      </c>
      <c r="P926" s="103">
        <f t="shared" si="520"/>
        <v>712.42401953000001</v>
      </c>
      <c r="Q926" s="11">
        <f t="shared" si="534"/>
        <v>0</v>
      </c>
      <c r="R926" s="30">
        <f t="shared" si="529"/>
        <v>0</v>
      </c>
      <c r="S926" s="103">
        <f t="shared" si="521"/>
        <v>0</v>
      </c>
      <c r="T926" s="113">
        <f t="shared" si="530"/>
        <v>8.5000000000000006E-2</v>
      </c>
      <c r="U926" s="111">
        <f t="shared" si="510"/>
        <v>1</v>
      </c>
      <c r="V926" s="111">
        <v>252</v>
      </c>
      <c r="W926" s="110">
        <f t="shared" si="522"/>
        <v>1.0003237819999999</v>
      </c>
      <c r="X926" s="103">
        <f t="shared" si="523"/>
        <v>0.23067007</v>
      </c>
      <c r="Y926" s="103">
        <f t="shared" si="524"/>
        <v>0</v>
      </c>
      <c r="Z926" s="114" t="str">
        <f t="shared" si="532"/>
        <v>A+J=</v>
      </c>
      <c r="AA926" s="108">
        <f t="shared" si="533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5"/>
        <v>44949</v>
      </c>
      <c r="B927" s="103">
        <f t="shared" si="517"/>
        <v>712.65468959999998</v>
      </c>
      <c r="C927" s="204">
        <f t="shared" si="516"/>
        <v>460.24068014442349</v>
      </c>
      <c r="D927" s="104">
        <f t="shared" si="526"/>
        <v>6434.2</v>
      </c>
      <c r="E927" s="105">
        <f t="shared" si="511"/>
        <v>6474.09</v>
      </c>
      <c r="F927" s="106">
        <f t="shared" si="512"/>
        <v>44915</v>
      </c>
      <c r="G927" s="107">
        <f t="shared" si="518"/>
        <v>6.199682944266538E-3</v>
      </c>
      <c r="H927" s="108">
        <f t="shared" si="531"/>
        <v>44979</v>
      </c>
      <c r="I927" s="108">
        <f t="shared" si="519"/>
        <v>44979</v>
      </c>
      <c r="J927" s="109">
        <f t="shared" si="527"/>
        <v>21</v>
      </c>
      <c r="K927" s="109">
        <f t="shared" si="515"/>
        <v>1</v>
      </c>
      <c r="L927" s="8">
        <f t="shared" si="528"/>
        <v>1.0002943500000001</v>
      </c>
      <c r="M927" s="110">
        <f t="shared" si="514"/>
        <v>1.0040996</v>
      </c>
      <c r="N927" s="110">
        <f t="shared" ref="N927:N990" si="535">IF(I927&gt;I926,N926*M927,N926)</f>
        <v>1.5474824642382647</v>
      </c>
      <c r="O927" s="103">
        <f t="shared" si="513"/>
        <v>1.5479379600000001</v>
      </c>
      <c r="P927" s="103">
        <f t="shared" si="520"/>
        <v>712.42401953000001</v>
      </c>
      <c r="Q927" s="11">
        <f t="shared" si="534"/>
        <v>0</v>
      </c>
      <c r="R927" s="30">
        <f t="shared" si="529"/>
        <v>0</v>
      </c>
      <c r="S927" s="103">
        <f t="shared" si="521"/>
        <v>0</v>
      </c>
      <c r="T927" s="113">
        <f t="shared" si="530"/>
        <v>8.5000000000000006E-2</v>
      </c>
      <c r="U927" s="111">
        <f t="shared" si="510"/>
        <v>1</v>
      </c>
      <c r="V927" s="111">
        <v>252</v>
      </c>
      <c r="W927" s="110">
        <f t="shared" si="522"/>
        <v>1.0003237819999999</v>
      </c>
      <c r="X927" s="103">
        <f t="shared" si="523"/>
        <v>0.23067007</v>
      </c>
      <c r="Y927" s="103">
        <f t="shared" si="524"/>
        <v>0</v>
      </c>
      <c r="Z927" s="114" t="str">
        <f t="shared" si="532"/>
        <v>A+J=</v>
      </c>
      <c r="AA927" s="108">
        <f t="shared" si="533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5"/>
        <v>44950</v>
      </c>
      <c r="B928" s="103">
        <f t="shared" si="517"/>
        <v>713.09527507000007</v>
      </c>
      <c r="C928" s="204">
        <f t="shared" si="516"/>
        <v>460.24068014442349</v>
      </c>
      <c r="D928" s="104">
        <f t="shared" si="526"/>
        <v>6434.2</v>
      </c>
      <c r="E928" s="105">
        <f t="shared" si="511"/>
        <v>6474.09</v>
      </c>
      <c r="F928" s="106">
        <f t="shared" si="512"/>
        <v>44915</v>
      </c>
      <c r="G928" s="107">
        <f t="shared" si="518"/>
        <v>6.199682944266538E-3</v>
      </c>
      <c r="H928" s="108">
        <f t="shared" si="531"/>
        <v>44979</v>
      </c>
      <c r="I928" s="108">
        <f t="shared" si="519"/>
        <v>44979</v>
      </c>
      <c r="J928" s="109">
        <f t="shared" si="527"/>
        <v>21</v>
      </c>
      <c r="K928" s="109">
        <f t="shared" si="515"/>
        <v>2</v>
      </c>
      <c r="L928" s="8">
        <f t="shared" si="528"/>
        <v>1.0005887899999999</v>
      </c>
      <c r="M928" s="110">
        <f t="shared" si="514"/>
        <v>1.0040996</v>
      </c>
      <c r="N928" s="110">
        <f t="shared" si="535"/>
        <v>1.5474824642382647</v>
      </c>
      <c r="O928" s="103">
        <f t="shared" si="513"/>
        <v>1.5483936</v>
      </c>
      <c r="P928" s="103">
        <f t="shared" si="520"/>
        <v>712.63372359000005</v>
      </c>
      <c r="Q928" s="11">
        <f t="shared" si="534"/>
        <v>0</v>
      </c>
      <c r="R928" s="30">
        <f t="shared" si="529"/>
        <v>0</v>
      </c>
      <c r="S928" s="103">
        <f t="shared" si="521"/>
        <v>0</v>
      </c>
      <c r="T928" s="113">
        <f t="shared" si="530"/>
        <v>8.5000000000000006E-2</v>
      </c>
      <c r="U928" s="111">
        <f t="shared" si="510"/>
        <v>2</v>
      </c>
      <c r="V928" s="111">
        <v>252</v>
      </c>
      <c r="W928" s="110">
        <f t="shared" si="522"/>
        <v>1.00064767</v>
      </c>
      <c r="X928" s="103">
        <f t="shared" si="523"/>
        <v>0.46155148000000001</v>
      </c>
      <c r="Y928" s="103">
        <f t="shared" si="524"/>
        <v>0</v>
      </c>
      <c r="Z928" s="114" t="str">
        <f t="shared" si="532"/>
        <v>A+J=</v>
      </c>
      <c r="AA928" s="108">
        <f t="shared" si="533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5"/>
        <v>44951</v>
      </c>
      <c r="B929" s="103">
        <f t="shared" si="517"/>
        <v>713.53613502000007</v>
      </c>
      <c r="C929" s="204">
        <f t="shared" si="516"/>
        <v>460.24068014442349</v>
      </c>
      <c r="D929" s="104">
        <f t="shared" si="526"/>
        <v>6434.2</v>
      </c>
      <c r="E929" s="105">
        <f t="shared" si="511"/>
        <v>6474.09</v>
      </c>
      <c r="F929" s="106">
        <f t="shared" si="512"/>
        <v>44915</v>
      </c>
      <c r="G929" s="107">
        <f t="shared" si="518"/>
        <v>6.199682944266538E-3</v>
      </c>
      <c r="H929" s="108">
        <f t="shared" si="531"/>
        <v>44979</v>
      </c>
      <c r="I929" s="108">
        <f t="shared" si="519"/>
        <v>44979</v>
      </c>
      <c r="J929" s="109">
        <f t="shared" si="527"/>
        <v>21</v>
      </c>
      <c r="K929" s="109">
        <f t="shared" si="515"/>
        <v>3</v>
      </c>
      <c r="L929" s="8">
        <f t="shared" si="528"/>
        <v>1.00088332</v>
      </c>
      <c r="M929" s="110">
        <f t="shared" si="514"/>
        <v>1.0040996</v>
      </c>
      <c r="N929" s="110">
        <f t="shared" si="535"/>
        <v>1.5474824642382647</v>
      </c>
      <c r="O929" s="103">
        <f t="shared" si="513"/>
        <v>1.5488493800000001</v>
      </c>
      <c r="P929" s="103">
        <f t="shared" si="520"/>
        <v>712.84349209000004</v>
      </c>
      <c r="Q929" s="11">
        <f t="shared" si="534"/>
        <v>0</v>
      </c>
      <c r="R929" s="30">
        <f t="shared" si="529"/>
        <v>0</v>
      </c>
      <c r="S929" s="103">
        <f t="shared" si="521"/>
        <v>0</v>
      </c>
      <c r="T929" s="113">
        <f t="shared" si="530"/>
        <v>8.5000000000000006E-2</v>
      </c>
      <c r="U929" s="111">
        <f t="shared" si="510"/>
        <v>3</v>
      </c>
      <c r="V929" s="111">
        <v>252</v>
      </c>
      <c r="W929" s="110">
        <f t="shared" si="522"/>
        <v>1.000971662</v>
      </c>
      <c r="X929" s="103">
        <f t="shared" si="523"/>
        <v>0.69264292999999999</v>
      </c>
      <c r="Y929" s="103">
        <f t="shared" si="524"/>
        <v>0</v>
      </c>
      <c r="Z929" s="114" t="str">
        <f t="shared" si="532"/>
        <v>A+J=</v>
      </c>
      <c r="AA929" s="108">
        <f t="shared" si="533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5"/>
        <v>44952</v>
      </c>
      <c r="B930" s="103">
        <f t="shared" si="517"/>
        <v>713.97726566999995</v>
      </c>
      <c r="C930" s="204">
        <f t="shared" si="516"/>
        <v>460.24068014442349</v>
      </c>
      <c r="D930" s="104">
        <f t="shared" si="526"/>
        <v>6434.2</v>
      </c>
      <c r="E930" s="105">
        <f t="shared" si="511"/>
        <v>6474.09</v>
      </c>
      <c r="F930" s="106">
        <f t="shared" si="512"/>
        <v>44915</v>
      </c>
      <c r="G930" s="107">
        <f t="shared" si="518"/>
        <v>6.199682944266538E-3</v>
      </c>
      <c r="H930" s="108">
        <f t="shared" si="531"/>
        <v>44979</v>
      </c>
      <c r="I930" s="108">
        <f t="shared" si="519"/>
        <v>44979</v>
      </c>
      <c r="J930" s="109">
        <f t="shared" si="527"/>
        <v>21</v>
      </c>
      <c r="K930" s="109">
        <f t="shared" si="515"/>
        <v>4</v>
      </c>
      <c r="L930" s="8">
        <f t="shared" si="528"/>
        <v>1.0011779300000001</v>
      </c>
      <c r="M930" s="110">
        <f t="shared" si="514"/>
        <v>1.0040996</v>
      </c>
      <c r="N930" s="110">
        <f t="shared" si="535"/>
        <v>1.5474824642382647</v>
      </c>
      <c r="O930" s="103">
        <f t="shared" si="513"/>
        <v>1.5493052899999999</v>
      </c>
      <c r="P930" s="103">
        <f t="shared" si="520"/>
        <v>713.05332041999998</v>
      </c>
      <c r="Q930" s="11">
        <f t="shared" si="534"/>
        <v>0</v>
      </c>
      <c r="R930" s="30">
        <f t="shared" si="529"/>
        <v>0</v>
      </c>
      <c r="S930" s="103">
        <f t="shared" si="521"/>
        <v>0</v>
      </c>
      <c r="T930" s="113">
        <f t="shared" si="530"/>
        <v>8.5000000000000006E-2</v>
      </c>
      <c r="U930" s="111">
        <f t="shared" si="510"/>
        <v>4</v>
      </c>
      <c r="V930" s="111">
        <v>252</v>
      </c>
      <c r="W930" s="110">
        <f t="shared" si="522"/>
        <v>1.001295759</v>
      </c>
      <c r="X930" s="103">
        <f t="shared" si="523"/>
        <v>0.92394525000000005</v>
      </c>
      <c r="Y930" s="103">
        <f t="shared" si="524"/>
        <v>0</v>
      </c>
      <c r="Z930" s="114" t="str">
        <f t="shared" si="532"/>
        <v>A+J=</v>
      </c>
      <c r="AA930" s="108">
        <f t="shared" si="533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5"/>
        <v>44953</v>
      </c>
      <c r="B931" s="103">
        <f t="shared" si="517"/>
        <v>714.41867175999994</v>
      </c>
      <c r="C931" s="204">
        <f t="shared" si="516"/>
        <v>460.24068014442349</v>
      </c>
      <c r="D931" s="104">
        <f t="shared" si="526"/>
        <v>6434.2</v>
      </c>
      <c r="E931" s="105">
        <f t="shared" si="511"/>
        <v>6474.09</v>
      </c>
      <c r="F931" s="106">
        <f t="shared" si="512"/>
        <v>44915</v>
      </c>
      <c r="G931" s="107">
        <f t="shared" si="518"/>
        <v>6.199682944266538E-3</v>
      </c>
      <c r="H931" s="108">
        <f t="shared" si="531"/>
        <v>44979</v>
      </c>
      <c r="I931" s="108">
        <f t="shared" si="519"/>
        <v>44979</v>
      </c>
      <c r="J931" s="109">
        <f t="shared" si="527"/>
        <v>21</v>
      </c>
      <c r="K931" s="109">
        <f t="shared" si="515"/>
        <v>5</v>
      </c>
      <c r="L931" s="8">
        <f t="shared" si="528"/>
        <v>1.00147264</v>
      </c>
      <c r="M931" s="110">
        <f t="shared" si="514"/>
        <v>1.0040996</v>
      </c>
      <c r="N931" s="110">
        <f t="shared" si="535"/>
        <v>1.5474824642382647</v>
      </c>
      <c r="O931" s="103">
        <f t="shared" si="513"/>
        <v>1.5497613400000001</v>
      </c>
      <c r="P931" s="103">
        <f t="shared" si="520"/>
        <v>713.26321317999998</v>
      </c>
      <c r="Q931" s="11">
        <f t="shared" si="534"/>
        <v>0</v>
      </c>
      <c r="R931" s="30">
        <f t="shared" si="529"/>
        <v>0</v>
      </c>
      <c r="S931" s="103">
        <f t="shared" si="521"/>
        <v>0</v>
      </c>
      <c r="T931" s="113">
        <f t="shared" si="530"/>
        <v>8.5000000000000006E-2</v>
      </c>
      <c r="U931" s="111">
        <f t="shared" si="510"/>
        <v>5</v>
      </c>
      <c r="V931" s="111">
        <v>252</v>
      </c>
      <c r="W931" s="110">
        <f t="shared" si="522"/>
        <v>1.0016199610000001</v>
      </c>
      <c r="X931" s="103">
        <f t="shared" si="523"/>
        <v>1.1554585799999999</v>
      </c>
      <c r="Y931" s="103">
        <f t="shared" si="524"/>
        <v>0</v>
      </c>
      <c r="Z931" s="114" t="str">
        <f t="shared" si="532"/>
        <v>A+J=</v>
      </c>
      <c r="AA931" s="108">
        <f t="shared" si="533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5"/>
        <v>44954</v>
      </c>
      <c r="B932" s="103">
        <f t="shared" si="517"/>
        <v>714.86034419999999</v>
      </c>
      <c r="C932" s="204">
        <f t="shared" si="516"/>
        <v>460.24068014442349</v>
      </c>
      <c r="D932" s="104">
        <f t="shared" si="526"/>
        <v>6434.2</v>
      </c>
      <c r="E932" s="105">
        <f t="shared" si="511"/>
        <v>6474.09</v>
      </c>
      <c r="F932" s="106">
        <f t="shared" si="512"/>
        <v>44915</v>
      </c>
      <c r="G932" s="107">
        <f t="shared" si="518"/>
        <v>6.199682944266538E-3</v>
      </c>
      <c r="H932" s="108">
        <f t="shared" si="531"/>
        <v>44979</v>
      </c>
      <c r="I932" s="108">
        <f t="shared" si="519"/>
        <v>44979</v>
      </c>
      <c r="J932" s="109">
        <f t="shared" si="527"/>
        <v>21</v>
      </c>
      <c r="K932" s="109">
        <f t="shared" si="515"/>
        <v>6</v>
      </c>
      <c r="L932" s="8">
        <f t="shared" si="528"/>
        <v>1.00176742</v>
      </c>
      <c r="M932" s="110">
        <f t="shared" si="514"/>
        <v>1.0040996</v>
      </c>
      <c r="N932" s="110">
        <f t="shared" si="535"/>
        <v>1.5474824642382647</v>
      </c>
      <c r="O932" s="103">
        <f t="shared" si="513"/>
        <v>1.55021751</v>
      </c>
      <c r="P932" s="103">
        <f t="shared" si="520"/>
        <v>713.47316117000003</v>
      </c>
      <c r="Q932" s="11">
        <f t="shared" si="534"/>
        <v>0</v>
      </c>
      <c r="R932" s="30">
        <f t="shared" si="529"/>
        <v>0</v>
      </c>
      <c r="S932" s="103">
        <f t="shared" si="521"/>
        <v>0</v>
      </c>
      <c r="T932" s="113">
        <f t="shared" si="530"/>
        <v>8.5000000000000006E-2</v>
      </c>
      <c r="U932" s="111">
        <f t="shared" si="510"/>
        <v>6</v>
      </c>
      <c r="V932" s="111">
        <v>252</v>
      </c>
      <c r="W932" s="110">
        <f t="shared" si="522"/>
        <v>1.0019442679999999</v>
      </c>
      <c r="X932" s="103">
        <f t="shared" si="523"/>
        <v>1.3871830300000001</v>
      </c>
      <c r="Y932" s="103">
        <f t="shared" si="524"/>
        <v>0</v>
      </c>
      <c r="Z932" s="114" t="str">
        <f t="shared" si="532"/>
        <v>A+J=</v>
      </c>
      <c r="AA932" s="108">
        <f t="shared" si="533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5"/>
        <v>44955</v>
      </c>
      <c r="B933" s="103">
        <f t="shared" si="517"/>
        <v>714.86034419999999</v>
      </c>
      <c r="C933" s="204">
        <f t="shared" si="516"/>
        <v>460.24068014442349</v>
      </c>
      <c r="D933" s="104">
        <f t="shared" si="526"/>
        <v>6434.2</v>
      </c>
      <c r="E933" s="105">
        <f t="shared" si="511"/>
        <v>6474.09</v>
      </c>
      <c r="F933" s="106">
        <f t="shared" si="512"/>
        <v>44915</v>
      </c>
      <c r="G933" s="107">
        <f t="shared" si="518"/>
        <v>6.199682944266538E-3</v>
      </c>
      <c r="H933" s="108">
        <f t="shared" si="531"/>
        <v>44979</v>
      </c>
      <c r="I933" s="108">
        <f t="shared" si="519"/>
        <v>44979</v>
      </c>
      <c r="J933" s="109">
        <f t="shared" si="527"/>
        <v>21</v>
      </c>
      <c r="K933" s="109">
        <f t="shared" si="515"/>
        <v>6</v>
      </c>
      <c r="L933" s="8">
        <f t="shared" si="528"/>
        <v>1.00176742</v>
      </c>
      <c r="M933" s="110">
        <f t="shared" si="514"/>
        <v>1.0040996</v>
      </c>
      <c r="N933" s="110">
        <f t="shared" si="535"/>
        <v>1.5474824642382647</v>
      </c>
      <c r="O933" s="103">
        <f t="shared" si="513"/>
        <v>1.55021751</v>
      </c>
      <c r="P933" s="103">
        <f t="shared" si="520"/>
        <v>713.47316117000003</v>
      </c>
      <c r="Q933" s="11">
        <f t="shared" si="534"/>
        <v>0</v>
      </c>
      <c r="R933" s="30">
        <f t="shared" si="529"/>
        <v>0</v>
      </c>
      <c r="S933" s="103">
        <f t="shared" si="521"/>
        <v>0</v>
      </c>
      <c r="T933" s="113">
        <f t="shared" si="530"/>
        <v>8.5000000000000006E-2</v>
      </c>
      <c r="U933" s="111">
        <f t="shared" ref="U933:U996" si="536">IF(Q932&gt;0,1,IF(K933=K932,U932,U932+1))</f>
        <v>6</v>
      </c>
      <c r="V933" s="111">
        <v>252</v>
      </c>
      <c r="W933" s="110">
        <f t="shared" si="522"/>
        <v>1.0019442679999999</v>
      </c>
      <c r="X933" s="103">
        <f t="shared" si="523"/>
        <v>1.3871830300000001</v>
      </c>
      <c r="Y933" s="103">
        <f t="shared" si="524"/>
        <v>0</v>
      </c>
      <c r="Z933" s="114" t="str">
        <f t="shared" si="532"/>
        <v>A+J=</v>
      </c>
      <c r="AA933" s="108">
        <f t="shared" si="533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5"/>
        <v>44956</v>
      </c>
      <c r="B934" s="103">
        <f t="shared" si="517"/>
        <v>714.86034419999999</v>
      </c>
      <c r="C934" s="204">
        <f t="shared" si="516"/>
        <v>460.24068014442349</v>
      </c>
      <c r="D934" s="104">
        <f t="shared" si="526"/>
        <v>6434.2</v>
      </c>
      <c r="E934" s="105">
        <f t="shared" si="511"/>
        <v>6474.09</v>
      </c>
      <c r="F934" s="106">
        <f t="shared" si="512"/>
        <v>44915</v>
      </c>
      <c r="G934" s="107">
        <f t="shared" si="518"/>
        <v>6.199682944266538E-3</v>
      </c>
      <c r="H934" s="108">
        <f t="shared" si="531"/>
        <v>44979</v>
      </c>
      <c r="I934" s="108">
        <f t="shared" si="519"/>
        <v>44979</v>
      </c>
      <c r="J934" s="109">
        <f t="shared" si="527"/>
        <v>21</v>
      </c>
      <c r="K934" s="109">
        <f t="shared" si="515"/>
        <v>6</v>
      </c>
      <c r="L934" s="8">
        <f t="shared" si="528"/>
        <v>1.00176742</v>
      </c>
      <c r="M934" s="110">
        <f t="shared" si="514"/>
        <v>1.0040996</v>
      </c>
      <c r="N934" s="110">
        <f t="shared" si="535"/>
        <v>1.5474824642382647</v>
      </c>
      <c r="O934" s="103">
        <f t="shared" si="513"/>
        <v>1.55021751</v>
      </c>
      <c r="P934" s="103">
        <f t="shared" si="520"/>
        <v>713.47316117000003</v>
      </c>
      <c r="Q934" s="11">
        <f t="shared" si="534"/>
        <v>0</v>
      </c>
      <c r="R934" s="30">
        <f t="shared" si="529"/>
        <v>0</v>
      </c>
      <c r="S934" s="103">
        <f t="shared" si="521"/>
        <v>0</v>
      </c>
      <c r="T934" s="113">
        <f t="shared" si="530"/>
        <v>8.5000000000000006E-2</v>
      </c>
      <c r="U934" s="111">
        <f t="shared" si="536"/>
        <v>6</v>
      </c>
      <c r="V934" s="111">
        <v>252</v>
      </c>
      <c r="W934" s="110">
        <f t="shared" si="522"/>
        <v>1.0019442679999999</v>
      </c>
      <c r="X934" s="103">
        <f t="shared" si="523"/>
        <v>1.3871830300000001</v>
      </c>
      <c r="Y934" s="103">
        <f t="shared" si="524"/>
        <v>0</v>
      </c>
      <c r="Z934" s="114" t="str">
        <f t="shared" si="532"/>
        <v>A+J=</v>
      </c>
      <c r="AA934" s="108">
        <f t="shared" si="533"/>
        <v>44979</v>
      </c>
      <c r="AB934" s="211" t="s">
        <v>123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5">
      <c r="A935" s="207">
        <f t="shared" si="525"/>
        <v>44957</v>
      </c>
      <c r="B935" s="204">
        <f t="shared" si="517"/>
        <v>715.30229695000003</v>
      </c>
      <c r="C935" s="204">
        <f t="shared" si="516"/>
        <v>460.24068014442349</v>
      </c>
      <c r="D935" s="210">
        <f t="shared" si="526"/>
        <v>6434.2</v>
      </c>
      <c r="E935" s="206">
        <f t="shared" si="511"/>
        <v>6474.09</v>
      </c>
      <c r="F935" s="208">
        <f t="shared" si="512"/>
        <v>44915</v>
      </c>
      <c r="G935" s="209">
        <f t="shared" si="518"/>
        <v>6.199682944266538E-3</v>
      </c>
      <c r="H935" s="207">
        <f t="shared" si="531"/>
        <v>44979</v>
      </c>
      <c r="I935" s="207">
        <f t="shared" si="519"/>
        <v>44979</v>
      </c>
      <c r="J935" s="211">
        <f t="shared" si="527"/>
        <v>21</v>
      </c>
      <c r="K935" s="211">
        <f t="shared" si="515"/>
        <v>7</v>
      </c>
      <c r="L935" s="204">
        <f t="shared" si="528"/>
        <v>1.0020623</v>
      </c>
      <c r="M935" s="212">
        <f t="shared" si="514"/>
        <v>1.0040996</v>
      </c>
      <c r="N935" s="212">
        <f t="shared" si="535"/>
        <v>1.5474824642382647</v>
      </c>
      <c r="O935" s="204">
        <f t="shared" si="513"/>
        <v>1.55067383</v>
      </c>
      <c r="P935" s="204">
        <f t="shared" si="520"/>
        <v>713.68317820000004</v>
      </c>
      <c r="Q935" s="213">
        <v>30.5</v>
      </c>
      <c r="R935" s="203">
        <v>0</v>
      </c>
      <c r="S935" s="204">
        <f t="shared" si="521"/>
        <v>0</v>
      </c>
      <c r="T935" s="214">
        <f t="shared" si="530"/>
        <v>8.5000000000000006E-2</v>
      </c>
      <c r="U935" s="213">
        <f t="shared" si="536"/>
        <v>7</v>
      </c>
      <c r="V935" s="213">
        <v>252</v>
      </c>
      <c r="W935" s="212">
        <f t="shared" si="522"/>
        <v>1.00226868</v>
      </c>
      <c r="X935" s="204">
        <f t="shared" si="523"/>
        <v>1.6191187499999999</v>
      </c>
      <c r="Y935" s="204">
        <f t="shared" si="524"/>
        <v>1.6191187499999999</v>
      </c>
      <c r="Z935" s="215" t="str">
        <f t="shared" si="532"/>
        <v>A+J=</v>
      </c>
      <c r="AA935" s="207">
        <f t="shared" si="533"/>
        <v>44979</v>
      </c>
      <c r="AB935" s="216">
        <v>1.3100439100000001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5"/>
        <v>44958</v>
      </c>
      <c r="B936" s="103">
        <f t="shared" si="517"/>
        <v>714.43366675033144</v>
      </c>
      <c r="C936" s="204">
        <f t="shared" si="516"/>
        <v>460.24068014442349</v>
      </c>
      <c r="D936" s="104">
        <f t="shared" si="526"/>
        <v>6434.2</v>
      </c>
      <c r="E936" s="105">
        <f t="shared" ref="E936:E999" si="537">IF($K936=1,VLOOKUP($A935,$AO$10:$AS$165,4),E935)</f>
        <v>6474.09</v>
      </c>
      <c r="F936" s="106">
        <f t="shared" ref="F936:F999" si="538">IF($K936=1,VLOOKUP($A935,$AO$10:$AS$165,5),F935)</f>
        <v>44915</v>
      </c>
      <c r="G936" s="107">
        <f t="shared" si="518"/>
        <v>6.199682944266538E-3</v>
      </c>
      <c r="H936" s="108">
        <f t="shared" si="531"/>
        <v>44979</v>
      </c>
      <c r="I936" s="108">
        <f t="shared" si="519"/>
        <v>44979</v>
      </c>
      <c r="J936" s="109">
        <f t="shared" si="527"/>
        <v>21</v>
      </c>
      <c r="K936" s="109">
        <f t="shared" si="515"/>
        <v>8</v>
      </c>
      <c r="L936" s="8">
        <f t="shared" si="528"/>
        <v>1.0023572599999999</v>
      </c>
      <c r="M936" s="110">
        <f t="shared" si="514"/>
        <v>1.0040996</v>
      </c>
      <c r="N936" s="110">
        <f t="shared" si="535"/>
        <v>1.5474824642382647</v>
      </c>
      <c r="O936" s="103">
        <f t="shared" si="513"/>
        <v>1.55113028</v>
      </c>
      <c r="P936" s="103">
        <f t="shared" si="520"/>
        <v>713.89325504999999</v>
      </c>
      <c r="Q936" s="11">
        <f t="shared" si="534"/>
        <v>0</v>
      </c>
      <c r="R936" s="30">
        <f t="shared" si="529"/>
        <v>0</v>
      </c>
      <c r="S936" s="103">
        <f t="shared" si="521"/>
        <v>0</v>
      </c>
      <c r="T936" s="113">
        <f t="shared" si="530"/>
        <v>8.5000000000000006E-2</v>
      </c>
      <c r="U936" s="111">
        <f t="shared" si="536"/>
        <v>1</v>
      </c>
      <c r="V936" s="111">
        <v>252</v>
      </c>
      <c r="W936" s="110">
        <f t="shared" si="522"/>
        <v>1.0003237819999999</v>
      </c>
      <c r="X936" s="204">
        <f>TRUNC((P936*(W936-1)),8)+((X$935-AB$935)*(O936/O$935)*W936)</f>
        <v>0.54041170033140706</v>
      </c>
      <c r="Y936" s="103">
        <f t="shared" si="524"/>
        <v>0</v>
      </c>
      <c r="Z936" s="114" t="str">
        <f t="shared" si="532"/>
        <v>A+J=</v>
      </c>
      <c r="AA936" s="108">
        <f t="shared" si="533"/>
        <v>44979</v>
      </c>
      <c r="AB936" s="211" t="s">
        <v>124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5"/>
        <v>44959</v>
      </c>
      <c r="B937" s="103">
        <f t="shared" si="517"/>
        <v>714.87535219828601</v>
      </c>
      <c r="C937" s="204">
        <f t="shared" si="516"/>
        <v>460.24068014442349</v>
      </c>
      <c r="D937" s="104">
        <f t="shared" si="526"/>
        <v>6434.2</v>
      </c>
      <c r="E937" s="105">
        <f t="shared" si="537"/>
        <v>6474.09</v>
      </c>
      <c r="F937" s="106">
        <f t="shared" si="538"/>
        <v>44915</v>
      </c>
      <c r="G937" s="107">
        <f t="shared" si="518"/>
        <v>6.199682944266538E-3</v>
      </c>
      <c r="H937" s="108">
        <f t="shared" si="531"/>
        <v>44979</v>
      </c>
      <c r="I937" s="108">
        <f t="shared" si="519"/>
        <v>44979</v>
      </c>
      <c r="J937" s="109">
        <f t="shared" si="527"/>
        <v>21</v>
      </c>
      <c r="K937" s="109">
        <f t="shared" si="515"/>
        <v>9</v>
      </c>
      <c r="L937" s="8">
        <f t="shared" si="528"/>
        <v>1.00265231</v>
      </c>
      <c r="M937" s="110">
        <f t="shared" si="514"/>
        <v>1.0040996</v>
      </c>
      <c r="N937" s="110">
        <f t="shared" si="535"/>
        <v>1.5474824642382647</v>
      </c>
      <c r="O937" s="103">
        <f t="shared" ref="O937:O1000" si="539">TRUNC(TRUNC((L937*N937),15),8)</f>
        <v>1.55158686</v>
      </c>
      <c r="P937" s="103">
        <f t="shared" si="520"/>
        <v>714.10339174000001</v>
      </c>
      <c r="Q937" s="11">
        <f t="shared" si="534"/>
        <v>0</v>
      </c>
      <c r="R937" s="30">
        <f t="shared" si="529"/>
        <v>0</v>
      </c>
      <c r="S937" s="103">
        <f t="shared" si="521"/>
        <v>0</v>
      </c>
      <c r="T937" s="113">
        <f t="shared" si="530"/>
        <v>8.5000000000000006E-2</v>
      </c>
      <c r="U937" s="111">
        <f t="shared" si="536"/>
        <v>2</v>
      </c>
      <c r="V937" s="111">
        <v>252</v>
      </c>
      <c r="W937" s="110">
        <f t="shared" si="522"/>
        <v>1.00064767</v>
      </c>
      <c r="X937" s="204">
        <f t="shared" ref="X937:X957" si="540">TRUNC((P937*(W937-1)),8)+((X$935-AB$935)*(O937/O$935)*W937)</f>
        <v>0.77196045828603865</v>
      </c>
      <c r="Y937" s="103">
        <f t="shared" si="524"/>
        <v>0</v>
      </c>
      <c r="Z937" s="114" t="str">
        <f t="shared" si="532"/>
        <v>A+J=</v>
      </c>
      <c r="AA937" s="108">
        <f t="shared" si="533"/>
        <v>44979</v>
      </c>
      <c r="AB937" s="204">
        <f>P935-S935+(X935-AB935)</f>
        <v>713.99225304000004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5"/>
        <v>44960</v>
      </c>
      <c r="B938" s="103">
        <f t="shared" si="517"/>
        <v>715.31731727728948</v>
      </c>
      <c r="C938" s="204">
        <f t="shared" si="516"/>
        <v>460.24068014442349</v>
      </c>
      <c r="D938" s="104">
        <f t="shared" si="526"/>
        <v>6434.2</v>
      </c>
      <c r="E938" s="105">
        <f t="shared" si="537"/>
        <v>6474.09</v>
      </c>
      <c r="F938" s="106">
        <f t="shared" si="538"/>
        <v>44915</v>
      </c>
      <c r="G938" s="107">
        <f t="shared" si="518"/>
        <v>6.199682944266538E-3</v>
      </c>
      <c r="H938" s="108">
        <f t="shared" si="531"/>
        <v>44979</v>
      </c>
      <c r="I938" s="108">
        <f t="shared" si="519"/>
        <v>44979</v>
      </c>
      <c r="J938" s="109">
        <f t="shared" si="527"/>
        <v>21</v>
      </c>
      <c r="K938" s="109">
        <f t="shared" si="515"/>
        <v>10</v>
      </c>
      <c r="L938" s="8">
        <f t="shared" si="528"/>
        <v>1.00294745</v>
      </c>
      <c r="M938" s="110">
        <f t="shared" ref="M938:M1001" si="541">IF(I938&gt;I937,L937,M937)</f>
        <v>1.0040996</v>
      </c>
      <c r="N938" s="110">
        <f t="shared" si="535"/>
        <v>1.5474824642382647</v>
      </c>
      <c r="O938" s="103">
        <f t="shared" si="539"/>
        <v>1.55204359</v>
      </c>
      <c r="P938" s="103">
        <f t="shared" si="520"/>
        <v>714.31359746999999</v>
      </c>
      <c r="Q938" s="11">
        <f t="shared" si="534"/>
        <v>0</v>
      </c>
      <c r="R938" s="30">
        <f t="shared" si="529"/>
        <v>0</v>
      </c>
      <c r="S938" s="103">
        <f t="shared" si="521"/>
        <v>0</v>
      </c>
      <c r="T938" s="113">
        <f t="shared" si="530"/>
        <v>8.5000000000000006E-2</v>
      </c>
      <c r="U938" s="111">
        <f t="shared" si="536"/>
        <v>3</v>
      </c>
      <c r="V938" s="111">
        <v>252</v>
      </c>
      <c r="W938" s="110">
        <f t="shared" si="522"/>
        <v>1.000971662</v>
      </c>
      <c r="X938" s="204">
        <f t="shared" si="540"/>
        <v>1.0037198072895179</v>
      </c>
      <c r="Y938" s="103">
        <f t="shared" si="524"/>
        <v>0</v>
      </c>
      <c r="Z938" s="114" t="str">
        <f t="shared" si="532"/>
        <v>A+J=</v>
      </c>
      <c r="AA938" s="108">
        <f t="shared" si="533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5"/>
        <v>44961</v>
      </c>
      <c r="B939" s="103">
        <f t="shared" si="517"/>
        <v>715.75954439972577</v>
      </c>
      <c r="C939" s="204">
        <f t="shared" si="516"/>
        <v>460.24068014442349</v>
      </c>
      <c r="D939" s="104">
        <f t="shared" si="526"/>
        <v>6434.2</v>
      </c>
      <c r="E939" s="105">
        <f t="shared" si="537"/>
        <v>6474.09</v>
      </c>
      <c r="F939" s="106">
        <f t="shared" si="538"/>
        <v>44915</v>
      </c>
      <c r="G939" s="107">
        <f t="shared" si="518"/>
        <v>6.199682944266538E-3</v>
      </c>
      <c r="H939" s="108">
        <f t="shared" si="531"/>
        <v>44979</v>
      </c>
      <c r="I939" s="108">
        <f t="shared" si="519"/>
        <v>44979</v>
      </c>
      <c r="J939" s="109">
        <f t="shared" si="527"/>
        <v>21</v>
      </c>
      <c r="K939" s="109">
        <f t="shared" si="515"/>
        <v>11</v>
      </c>
      <c r="L939" s="8">
        <f t="shared" si="528"/>
        <v>1.0032426699999999</v>
      </c>
      <c r="M939" s="110">
        <f t="shared" si="541"/>
        <v>1.0040996</v>
      </c>
      <c r="N939" s="110">
        <f t="shared" si="535"/>
        <v>1.5474824642382647</v>
      </c>
      <c r="O939" s="103">
        <f t="shared" si="539"/>
        <v>1.55250043</v>
      </c>
      <c r="P939" s="103">
        <f t="shared" si="520"/>
        <v>714.52385382</v>
      </c>
      <c r="Q939" s="11">
        <f t="shared" si="534"/>
        <v>0</v>
      </c>
      <c r="R939" s="30">
        <f t="shared" si="529"/>
        <v>0</v>
      </c>
      <c r="S939" s="103">
        <f t="shared" si="521"/>
        <v>0</v>
      </c>
      <c r="T939" s="113">
        <f t="shared" si="530"/>
        <v>8.5000000000000006E-2</v>
      </c>
      <c r="U939" s="111">
        <f t="shared" si="536"/>
        <v>4</v>
      </c>
      <c r="V939" s="111">
        <v>252</v>
      </c>
      <c r="W939" s="110">
        <f t="shared" si="522"/>
        <v>1.001295759</v>
      </c>
      <c r="X939" s="204">
        <f t="shared" si="540"/>
        <v>1.2356905797257562</v>
      </c>
      <c r="Y939" s="103">
        <f t="shared" si="524"/>
        <v>0</v>
      </c>
      <c r="Z939" s="114" t="str">
        <f t="shared" si="532"/>
        <v>A+J=</v>
      </c>
      <c r="AA939" s="108">
        <f t="shared" si="533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5"/>
        <v>44962</v>
      </c>
      <c r="B940" s="103">
        <f t="shared" si="517"/>
        <v>715.75954439972577</v>
      </c>
      <c r="C940" s="204">
        <f t="shared" si="516"/>
        <v>460.24068014442349</v>
      </c>
      <c r="D940" s="104">
        <f t="shared" si="526"/>
        <v>6434.2</v>
      </c>
      <c r="E940" s="105">
        <f t="shared" si="537"/>
        <v>6474.09</v>
      </c>
      <c r="F940" s="106">
        <f t="shared" si="538"/>
        <v>44915</v>
      </c>
      <c r="G940" s="107">
        <f t="shared" si="518"/>
        <v>6.199682944266538E-3</v>
      </c>
      <c r="H940" s="108">
        <f t="shared" si="531"/>
        <v>44979</v>
      </c>
      <c r="I940" s="108">
        <f t="shared" si="519"/>
        <v>44979</v>
      </c>
      <c r="J940" s="109">
        <f t="shared" si="527"/>
        <v>21</v>
      </c>
      <c r="K940" s="109">
        <f t="shared" ref="K940:K1003" si="542">(J940-(NETWORKDAYS(A940,I940,AD$171:AD$502)-1))</f>
        <v>11</v>
      </c>
      <c r="L940" s="8">
        <f t="shared" si="528"/>
        <v>1.0032426699999999</v>
      </c>
      <c r="M940" s="110">
        <f t="shared" si="541"/>
        <v>1.0040996</v>
      </c>
      <c r="N940" s="110">
        <f t="shared" si="535"/>
        <v>1.5474824642382647</v>
      </c>
      <c r="O940" s="103">
        <f t="shared" si="539"/>
        <v>1.55250043</v>
      </c>
      <c r="P940" s="103">
        <f t="shared" si="520"/>
        <v>714.52385382</v>
      </c>
      <c r="Q940" s="11">
        <f t="shared" si="534"/>
        <v>0</v>
      </c>
      <c r="R940" s="30">
        <f t="shared" si="529"/>
        <v>0</v>
      </c>
      <c r="S940" s="103">
        <f t="shared" si="521"/>
        <v>0</v>
      </c>
      <c r="T940" s="113">
        <f t="shared" si="530"/>
        <v>8.5000000000000006E-2</v>
      </c>
      <c r="U940" s="111">
        <f t="shared" si="536"/>
        <v>4</v>
      </c>
      <c r="V940" s="111">
        <v>252</v>
      </c>
      <c r="W940" s="110">
        <f t="shared" si="522"/>
        <v>1.001295759</v>
      </c>
      <c r="X940" s="204">
        <f t="shared" si="540"/>
        <v>1.2356905797257562</v>
      </c>
      <c r="Y940" s="103">
        <f t="shared" si="524"/>
        <v>0</v>
      </c>
      <c r="Z940" s="114" t="str">
        <f t="shared" si="532"/>
        <v>A+J=</v>
      </c>
      <c r="AA940" s="108">
        <f t="shared" si="533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5"/>
        <v>44963</v>
      </c>
      <c r="B941" s="103">
        <f t="shared" si="517"/>
        <v>715.75954439972577</v>
      </c>
      <c r="C941" s="204">
        <f t="shared" si="516"/>
        <v>460.24068014442349</v>
      </c>
      <c r="D941" s="104">
        <f t="shared" si="526"/>
        <v>6434.2</v>
      </c>
      <c r="E941" s="105">
        <f t="shared" si="537"/>
        <v>6474.09</v>
      </c>
      <c r="F941" s="106">
        <f t="shared" si="538"/>
        <v>44915</v>
      </c>
      <c r="G941" s="107">
        <f t="shared" si="518"/>
        <v>6.199682944266538E-3</v>
      </c>
      <c r="H941" s="108">
        <f t="shared" si="531"/>
        <v>44979</v>
      </c>
      <c r="I941" s="108">
        <f t="shared" si="519"/>
        <v>44979</v>
      </c>
      <c r="J941" s="109">
        <f t="shared" si="527"/>
        <v>21</v>
      </c>
      <c r="K941" s="109">
        <f t="shared" si="542"/>
        <v>11</v>
      </c>
      <c r="L941" s="8">
        <f t="shared" si="528"/>
        <v>1.0032426699999999</v>
      </c>
      <c r="M941" s="110">
        <f t="shared" si="541"/>
        <v>1.0040996</v>
      </c>
      <c r="N941" s="110">
        <f t="shared" si="535"/>
        <v>1.5474824642382647</v>
      </c>
      <c r="O941" s="103">
        <f t="shared" si="539"/>
        <v>1.55250043</v>
      </c>
      <c r="P941" s="103">
        <f t="shared" si="520"/>
        <v>714.52385382</v>
      </c>
      <c r="Q941" s="11">
        <f t="shared" si="534"/>
        <v>0</v>
      </c>
      <c r="R941" s="30">
        <f t="shared" si="529"/>
        <v>0</v>
      </c>
      <c r="S941" s="103">
        <f t="shared" si="521"/>
        <v>0</v>
      </c>
      <c r="T941" s="113">
        <f t="shared" si="530"/>
        <v>8.5000000000000006E-2</v>
      </c>
      <c r="U941" s="111">
        <f t="shared" si="536"/>
        <v>4</v>
      </c>
      <c r="V941" s="111">
        <v>252</v>
      </c>
      <c r="W941" s="110">
        <f t="shared" si="522"/>
        <v>1.001295759</v>
      </c>
      <c r="X941" s="204">
        <f t="shared" si="540"/>
        <v>1.2356905797257562</v>
      </c>
      <c r="Y941" s="103">
        <f t="shared" si="524"/>
        <v>0</v>
      </c>
      <c r="Z941" s="114" t="str">
        <f t="shared" si="532"/>
        <v>A+J=</v>
      </c>
      <c r="AA941" s="108">
        <f t="shared" si="533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5"/>
        <v>44964</v>
      </c>
      <c r="B942" s="103">
        <f t="shared" si="517"/>
        <v>716.20205212363032</v>
      </c>
      <c r="C942" s="204">
        <f t="shared" si="516"/>
        <v>460.24068014442349</v>
      </c>
      <c r="D942" s="104">
        <f t="shared" si="526"/>
        <v>6434.2</v>
      </c>
      <c r="E942" s="105">
        <f t="shared" si="537"/>
        <v>6474.09</v>
      </c>
      <c r="F942" s="106">
        <f t="shared" si="538"/>
        <v>44915</v>
      </c>
      <c r="G942" s="107">
        <f t="shared" si="518"/>
        <v>6.199682944266538E-3</v>
      </c>
      <c r="H942" s="108">
        <f t="shared" si="531"/>
        <v>44979</v>
      </c>
      <c r="I942" s="108">
        <f t="shared" si="519"/>
        <v>44979</v>
      </c>
      <c r="J942" s="109">
        <f t="shared" si="527"/>
        <v>21</v>
      </c>
      <c r="K942" s="109">
        <f t="shared" si="542"/>
        <v>12</v>
      </c>
      <c r="L942" s="8">
        <f t="shared" si="528"/>
        <v>1.0035379799999999</v>
      </c>
      <c r="M942" s="110">
        <f t="shared" si="541"/>
        <v>1.0040996</v>
      </c>
      <c r="N942" s="110">
        <f t="shared" si="535"/>
        <v>1.5474824642382647</v>
      </c>
      <c r="O942" s="103">
        <f t="shared" si="539"/>
        <v>1.55295742</v>
      </c>
      <c r="P942" s="103">
        <f t="shared" si="520"/>
        <v>714.73417920999998</v>
      </c>
      <c r="Q942" s="11">
        <f t="shared" si="534"/>
        <v>0</v>
      </c>
      <c r="R942" s="30">
        <f t="shared" si="529"/>
        <v>0</v>
      </c>
      <c r="S942" s="103">
        <f t="shared" si="521"/>
        <v>0</v>
      </c>
      <c r="T942" s="113">
        <f t="shared" si="530"/>
        <v>8.5000000000000006E-2</v>
      </c>
      <c r="U942" s="111">
        <f t="shared" si="536"/>
        <v>5</v>
      </c>
      <c r="V942" s="111">
        <v>252</v>
      </c>
      <c r="W942" s="110">
        <f t="shared" si="522"/>
        <v>1.0016199610000001</v>
      </c>
      <c r="X942" s="204">
        <f t="shared" si="540"/>
        <v>1.4678729136303283</v>
      </c>
      <c r="Y942" s="103">
        <f t="shared" si="524"/>
        <v>0</v>
      </c>
      <c r="Z942" s="114" t="str">
        <f t="shared" si="532"/>
        <v>A+J=</v>
      </c>
      <c r="AA942" s="108">
        <f t="shared" si="533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5"/>
        <v>44965</v>
      </c>
      <c r="B943" s="103">
        <f t="shared" si="517"/>
        <v>716.64482674306987</v>
      </c>
      <c r="C943" s="204">
        <f t="shared" si="516"/>
        <v>460.24068014442349</v>
      </c>
      <c r="D943" s="104">
        <f t="shared" si="526"/>
        <v>6434.2</v>
      </c>
      <c r="E943" s="105">
        <f t="shared" si="537"/>
        <v>6474.09</v>
      </c>
      <c r="F943" s="106">
        <f t="shared" si="538"/>
        <v>44915</v>
      </c>
      <c r="G943" s="107">
        <f t="shared" si="518"/>
        <v>6.199682944266538E-3</v>
      </c>
      <c r="H943" s="108">
        <f t="shared" si="531"/>
        <v>44979</v>
      </c>
      <c r="I943" s="108">
        <f t="shared" si="519"/>
        <v>44979</v>
      </c>
      <c r="J943" s="109">
        <f t="shared" si="527"/>
        <v>21</v>
      </c>
      <c r="K943" s="109">
        <f t="shared" si="542"/>
        <v>13</v>
      </c>
      <c r="L943" s="8">
        <f t="shared" si="528"/>
        <v>1.0038333699999999</v>
      </c>
      <c r="M943" s="110">
        <f t="shared" si="541"/>
        <v>1.0040996</v>
      </c>
      <c r="N943" s="110">
        <f t="shared" si="535"/>
        <v>1.5474824642382647</v>
      </c>
      <c r="O943" s="103">
        <f t="shared" si="539"/>
        <v>1.55341453</v>
      </c>
      <c r="P943" s="103">
        <f t="shared" si="520"/>
        <v>714.94455983</v>
      </c>
      <c r="Q943" s="11">
        <f t="shared" si="534"/>
        <v>0</v>
      </c>
      <c r="R943" s="30">
        <f t="shared" si="529"/>
        <v>0</v>
      </c>
      <c r="S943" s="103">
        <f t="shared" si="521"/>
        <v>0</v>
      </c>
      <c r="T943" s="113">
        <f t="shared" si="530"/>
        <v>8.5000000000000006E-2</v>
      </c>
      <c r="U943" s="111">
        <f t="shared" si="536"/>
        <v>6</v>
      </c>
      <c r="V943" s="111">
        <v>252</v>
      </c>
      <c r="W943" s="110">
        <f t="shared" si="522"/>
        <v>1.0019442679999999</v>
      </c>
      <c r="X943" s="204">
        <f t="shared" si="540"/>
        <v>1.700266913069884</v>
      </c>
      <c r="Y943" s="103">
        <f t="shared" si="524"/>
        <v>0</v>
      </c>
      <c r="Z943" s="114" t="str">
        <f t="shared" si="532"/>
        <v>A+J=</v>
      </c>
      <c r="AA943" s="108">
        <f t="shared" si="533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5"/>
        <v>44966</v>
      </c>
      <c r="B944" s="103">
        <f t="shared" si="517"/>
        <v>717.08788683608714</v>
      </c>
      <c r="C944" s="204">
        <f t="shared" si="516"/>
        <v>460.24068014442349</v>
      </c>
      <c r="D944" s="104">
        <f t="shared" si="526"/>
        <v>6434.2</v>
      </c>
      <c r="E944" s="105">
        <f t="shared" si="537"/>
        <v>6474.09</v>
      </c>
      <c r="F944" s="106">
        <f t="shared" si="538"/>
        <v>44915</v>
      </c>
      <c r="G944" s="107">
        <f t="shared" si="518"/>
        <v>6.199682944266538E-3</v>
      </c>
      <c r="H944" s="108">
        <f t="shared" si="531"/>
        <v>44979</v>
      </c>
      <c r="I944" s="108">
        <f t="shared" si="519"/>
        <v>44979</v>
      </c>
      <c r="J944" s="109">
        <f t="shared" si="527"/>
        <v>21</v>
      </c>
      <c r="K944" s="109">
        <f t="shared" si="542"/>
        <v>14</v>
      </c>
      <c r="L944" s="8">
        <f t="shared" si="528"/>
        <v>1.00412886</v>
      </c>
      <c r="M944" s="110">
        <f t="shared" si="541"/>
        <v>1.0040996</v>
      </c>
      <c r="N944" s="110">
        <f t="shared" si="535"/>
        <v>1.5474824642382647</v>
      </c>
      <c r="O944" s="103">
        <f t="shared" si="539"/>
        <v>1.5538718</v>
      </c>
      <c r="P944" s="103">
        <f t="shared" si="520"/>
        <v>715.15501408</v>
      </c>
      <c r="Q944" s="11">
        <f t="shared" si="534"/>
        <v>0</v>
      </c>
      <c r="R944" s="30">
        <f t="shared" si="529"/>
        <v>0</v>
      </c>
      <c r="S944" s="103">
        <f t="shared" si="521"/>
        <v>0</v>
      </c>
      <c r="T944" s="113">
        <f t="shared" si="530"/>
        <v>8.5000000000000006E-2</v>
      </c>
      <c r="U944" s="111">
        <f t="shared" si="536"/>
        <v>7</v>
      </c>
      <c r="V944" s="111">
        <v>252</v>
      </c>
      <c r="W944" s="110">
        <f t="shared" si="522"/>
        <v>1.00226868</v>
      </c>
      <c r="X944" s="204">
        <f t="shared" si="540"/>
        <v>1.9328727560871397</v>
      </c>
      <c r="Y944" s="103">
        <f t="shared" si="524"/>
        <v>0</v>
      </c>
      <c r="Z944" s="114" t="str">
        <f t="shared" si="532"/>
        <v>A+J=</v>
      </c>
      <c r="AA944" s="108">
        <f t="shared" si="533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5"/>
        <v>44967</v>
      </c>
      <c r="B945" s="103">
        <f t="shared" si="517"/>
        <v>717.53121408474851</v>
      </c>
      <c r="C945" s="204">
        <f t="shared" si="516"/>
        <v>460.24068014442349</v>
      </c>
      <c r="D945" s="104">
        <f t="shared" si="526"/>
        <v>6434.2</v>
      </c>
      <c r="E945" s="105">
        <f t="shared" si="537"/>
        <v>6474.09</v>
      </c>
      <c r="F945" s="106">
        <f t="shared" si="538"/>
        <v>44915</v>
      </c>
      <c r="G945" s="107">
        <f t="shared" si="518"/>
        <v>6.199682944266538E-3</v>
      </c>
      <c r="H945" s="108">
        <f t="shared" si="531"/>
        <v>44979</v>
      </c>
      <c r="I945" s="108">
        <f t="shared" si="519"/>
        <v>44979</v>
      </c>
      <c r="J945" s="109">
        <f t="shared" si="527"/>
        <v>21</v>
      </c>
      <c r="K945" s="109">
        <f t="shared" si="542"/>
        <v>15</v>
      </c>
      <c r="L945" s="8">
        <f t="shared" si="528"/>
        <v>1.00442443</v>
      </c>
      <c r="M945" s="110">
        <f t="shared" si="541"/>
        <v>1.0040996</v>
      </c>
      <c r="N945" s="110">
        <f t="shared" si="535"/>
        <v>1.5474824642382647</v>
      </c>
      <c r="O945" s="103">
        <f t="shared" si="539"/>
        <v>1.55432919</v>
      </c>
      <c r="P945" s="103">
        <f t="shared" si="520"/>
        <v>715.36552357000005</v>
      </c>
      <c r="Q945" s="11">
        <f t="shared" si="534"/>
        <v>0</v>
      </c>
      <c r="R945" s="30">
        <f t="shared" si="529"/>
        <v>0</v>
      </c>
      <c r="S945" s="103">
        <f t="shared" si="521"/>
        <v>0</v>
      </c>
      <c r="T945" s="113">
        <f t="shared" si="530"/>
        <v>8.5000000000000006E-2</v>
      </c>
      <c r="U945" s="111">
        <f t="shared" si="536"/>
        <v>8</v>
      </c>
      <c r="V945" s="111">
        <v>252</v>
      </c>
      <c r="W945" s="110">
        <f t="shared" si="522"/>
        <v>1.0025931969999999</v>
      </c>
      <c r="X945" s="204">
        <f t="shared" si="540"/>
        <v>2.1656905147485084</v>
      </c>
      <c r="Y945" s="103">
        <f t="shared" si="524"/>
        <v>0</v>
      </c>
      <c r="Z945" s="114" t="str">
        <f t="shared" si="532"/>
        <v>A+J=</v>
      </c>
      <c r="AA945" s="108">
        <f t="shared" si="533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5"/>
        <v>44968</v>
      </c>
      <c r="B946" s="103">
        <f t="shared" si="517"/>
        <v>717.97481784310401</v>
      </c>
      <c r="C946" s="204">
        <f t="shared" si="516"/>
        <v>460.24068014442349</v>
      </c>
      <c r="D946" s="104">
        <f t="shared" si="526"/>
        <v>6434.2</v>
      </c>
      <c r="E946" s="105">
        <f t="shared" si="537"/>
        <v>6474.09</v>
      </c>
      <c r="F946" s="106">
        <f t="shared" si="538"/>
        <v>44915</v>
      </c>
      <c r="G946" s="107">
        <f t="shared" si="518"/>
        <v>6.199682944266538E-3</v>
      </c>
      <c r="H946" s="108">
        <f t="shared" si="531"/>
        <v>44979</v>
      </c>
      <c r="I946" s="108">
        <f t="shared" si="519"/>
        <v>44979</v>
      </c>
      <c r="J946" s="109">
        <f t="shared" si="527"/>
        <v>21</v>
      </c>
      <c r="K946" s="109">
        <f t="shared" si="542"/>
        <v>16</v>
      </c>
      <c r="L946" s="8">
        <f t="shared" si="528"/>
        <v>1.00472009</v>
      </c>
      <c r="M946" s="110">
        <f t="shared" si="541"/>
        <v>1.0040996</v>
      </c>
      <c r="N946" s="110">
        <f t="shared" si="535"/>
        <v>1.5474824642382647</v>
      </c>
      <c r="O946" s="103">
        <f t="shared" si="539"/>
        <v>1.5547867200000001</v>
      </c>
      <c r="P946" s="103">
        <f t="shared" si="520"/>
        <v>715.57609749000005</v>
      </c>
      <c r="Q946" s="11">
        <f t="shared" si="534"/>
        <v>0</v>
      </c>
      <c r="R946" s="30">
        <f t="shared" si="529"/>
        <v>0</v>
      </c>
      <c r="S946" s="103">
        <f t="shared" si="521"/>
        <v>0</v>
      </c>
      <c r="T946" s="113">
        <f t="shared" si="530"/>
        <v>8.5000000000000006E-2</v>
      </c>
      <c r="U946" s="111">
        <f t="shared" si="536"/>
        <v>9</v>
      </c>
      <c r="V946" s="111">
        <v>252</v>
      </c>
      <c r="W946" s="110">
        <f t="shared" si="522"/>
        <v>1.0029178190000001</v>
      </c>
      <c r="X946" s="204">
        <f t="shared" si="540"/>
        <v>2.3987203531039536</v>
      </c>
      <c r="Y946" s="103">
        <f t="shared" si="524"/>
        <v>0</v>
      </c>
      <c r="Z946" s="114" t="str">
        <f t="shared" si="532"/>
        <v>A+J=</v>
      </c>
      <c r="AA946" s="108">
        <f t="shared" si="533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5"/>
        <v>44969</v>
      </c>
      <c r="B947" s="103">
        <f t="shared" si="517"/>
        <v>717.97481784310401</v>
      </c>
      <c r="C947" s="204">
        <f t="shared" si="516"/>
        <v>460.24068014442349</v>
      </c>
      <c r="D947" s="104">
        <f t="shared" si="526"/>
        <v>6434.2</v>
      </c>
      <c r="E947" s="105">
        <f t="shared" si="537"/>
        <v>6474.09</v>
      </c>
      <c r="F947" s="106">
        <f t="shared" si="538"/>
        <v>44915</v>
      </c>
      <c r="G947" s="107">
        <f t="shared" si="518"/>
        <v>6.199682944266538E-3</v>
      </c>
      <c r="H947" s="108">
        <f t="shared" si="531"/>
        <v>44979</v>
      </c>
      <c r="I947" s="108">
        <f t="shared" si="519"/>
        <v>44979</v>
      </c>
      <c r="J947" s="109">
        <f t="shared" si="527"/>
        <v>21</v>
      </c>
      <c r="K947" s="109">
        <f t="shared" si="542"/>
        <v>16</v>
      </c>
      <c r="L947" s="8">
        <f t="shared" si="528"/>
        <v>1.00472009</v>
      </c>
      <c r="M947" s="110">
        <f t="shared" si="541"/>
        <v>1.0040996</v>
      </c>
      <c r="N947" s="110">
        <f t="shared" si="535"/>
        <v>1.5474824642382647</v>
      </c>
      <c r="O947" s="103">
        <f t="shared" si="539"/>
        <v>1.5547867200000001</v>
      </c>
      <c r="P947" s="103">
        <f t="shared" si="520"/>
        <v>715.57609749000005</v>
      </c>
      <c r="Q947" s="11">
        <f t="shared" si="534"/>
        <v>0</v>
      </c>
      <c r="R947" s="30">
        <f t="shared" si="529"/>
        <v>0</v>
      </c>
      <c r="S947" s="103">
        <f t="shared" si="521"/>
        <v>0</v>
      </c>
      <c r="T947" s="113">
        <f t="shared" si="530"/>
        <v>8.5000000000000006E-2</v>
      </c>
      <c r="U947" s="111">
        <f t="shared" si="536"/>
        <v>9</v>
      </c>
      <c r="V947" s="111">
        <v>252</v>
      </c>
      <c r="W947" s="110">
        <f t="shared" si="522"/>
        <v>1.0029178190000001</v>
      </c>
      <c r="X947" s="204">
        <f t="shared" si="540"/>
        <v>2.3987203531039536</v>
      </c>
      <c r="Y947" s="103">
        <f t="shared" si="524"/>
        <v>0</v>
      </c>
      <c r="Z947" s="114" t="str">
        <f t="shared" si="532"/>
        <v>A+J=</v>
      </c>
      <c r="AA947" s="108">
        <f t="shared" si="533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5"/>
        <v>44970</v>
      </c>
      <c r="B948" s="103">
        <f t="shared" si="517"/>
        <v>717.97481784310401</v>
      </c>
      <c r="C948" s="204">
        <f t="shared" si="516"/>
        <v>460.24068014442349</v>
      </c>
      <c r="D948" s="104">
        <f t="shared" si="526"/>
        <v>6434.2</v>
      </c>
      <c r="E948" s="105">
        <f t="shared" si="537"/>
        <v>6474.09</v>
      </c>
      <c r="F948" s="106">
        <f t="shared" si="538"/>
        <v>44915</v>
      </c>
      <c r="G948" s="107">
        <f t="shared" si="518"/>
        <v>6.199682944266538E-3</v>
      </c>
      <c r="H948" s="108">
        <f t="shared" si="531"/>
        <v>44979</v>
      </c>
      <c r="I948" s="108">
        <f t="shared" si="519"/>
        <v>44979</v>
      </c>
      <c r="J948" s="109">
        <f t="shared" si="527"/>
        <v>21</v>
      </c>
      <c r="K948" s="109">
        <f t="shared" si="542"/>
        <v>16</v>
      </c>
      <c r="L948" s="8">
        <f t="shared" si="528"/>
        <v>1.00472009</v>
      </c>
      <c r="M948" s="110">
        <f t="shared" si="541"/>
        <v>1.0040996</v>
      </c>
      <c r="N948" s="110">
        <f t="shared" si="535"/>
        <v>1.5474824642382647</v>
      </c>
      <c r="O948" s="103">
        <f t="shared" si="539"/>
        <v>1.5547867200000001</v>
      </c>
      <c r="P948" s="103">
        <f t="shared" si="520"/>
        <v>715.57609749000005</v>
      </c>
      <c r="Q948" s="11">
        <f t="shared" si="534"/>
        <v>0</v>
      </c>
      <c r="R948" s="30">
        <f t="shared" si="529"/>
        <v>0</v>
      </c>
      <c r="S948" s="103">
        <f t="shared" si="521"/>
        <v>0</v>
      </c>
      <c r="T948" s="113">
        <f t="shared" si="530"/>
        <v>8.5000000000000006E-2</v>
      </c>
      <c r="U948" s="111">
        <f t="shared" si="536"/>
        <v>9</v>
      </c>
      <c r="V948" s="111">
        <v>252</v>
      </c>
      <c r="W948" s="110">
        <f t="shared" si="522"/>
        <v>1.0029178190000001</v>
      </c>
      <c r="X948" s="204">
        <f t="shared" si="540"/>
        <v>2.3987203531039536</v>
      </c>
      <c r="Y948" s="103">
        <f t="shared" si="524"/>
        <v>0</v>
      </c>
      <c r="Z948" s="114" t="str">
        <f t="shared" si="532"/>
        <v>A+J=</v>
      </c>
      <c r="AA948" s="108">
        <f t="shared" si="533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5"/>
        <v>44971</v>
      </c>
      <c r="B949" s="103">
        <f t="shared" si="517"/>
        <v>718.41868969752011</v>
      </c>
      <c r="C949" s="204">
        <f t="shared" si="516"/>
        <v>460.24068014442349</v>
      </c>
      <c r="D949" s="104">
        <f t="shared" si="526"/>
        <v>6434.2</v>
      </c>
      <c r="E949" s="105">
        <f t="shared" si="537"/>
        <v>6474.09</v>
      </c>
      <c r="F949" s="106">
        <f t="shared" si="538"/>
        <v>44915</v>
      </c>
      <c r="G949" s="107">
        <f t="shared" si="518"/>
        <v>6.199682944266538E-3</v>
      </c>
      <c r="H949" s="108">
        <f t="shared" si="531"/>
        <v>44979</v>
      </c>
      <c r="I949" s="108">
        <f t="shared" si="519"/>
        <v>44979</v>
      </c>
      <c r="J949" s="109">
        <f t="shared" si="527"/>
        <v>21</v>
      </c>
      <c r="K949" s="109">
        <f t="shared" si="542"/>
        <v>17</v>
      </c>
      <c r="L949" s="8">
        <f t="shared" si="528"/>
        <v>1.0050158300000001</v>
      </c>
      <c r="M949" s="110">
        <f t="shared" si="541"/>
        <v>1.0040996</v>
      </c>
      <c r="N949" s="110">
        <f t="shared" si="535"/>
        <v>1.5474824642382647</v>
      </c>
      <c r="O949" s="103">
        <f t="shared" si="539"/>
        <v>1.55524437</v>
      </c>
      <c r="P949" s="103">
        <f t="shared" si="520"/>
        <v>715.78672662999998</v>
      </c>
      <c r="Q949" s="11">
        <f t="shared" si="534"/>
        <v>0</v>
      </c>
      <c r="R949" s="30">
        <f t="shared" si="529"/>
        <v>0</v>
      </c>
      <c r="S949" s="103">
        <f t="shared" si="521"/>
        <v>0</v>
      </c>
      <c r="T949" s="113">
        <f t="shared" si="530"/>
        <v>8.5000000000000006E-2</v>
      </c>
      <c r="U949" s="111">
        <f t="shared" si="536"/>
        <v>10</v>
      </c>
      <c r="V949" s="111">
        <v>252</v>
      </c>
      <c r="W949" s="110">
        <f t="shared" si="522"/>
        <v>1.0032425469999999</v>
      </c>
      <c r="X949" s="204">
        <f t="shared" si="540"/>
        <v>2.6319630675201067</v>
      </c>
      <c r="Y949" s="103">
        <f t="shared" si="524"/>
        <v>0</v>
      </c>
      <c r="Z949" s="114" t="str">
        <f t="shared" si="532"/>
        <v>A+J=</v>
      </c>
      <c r="AA949" s="108">
        <f t="shared" si="533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5"/>
        <v>44972</v>
      </c>
      <c r="B950" s="103">
        <f t="shared" si="517"/>
        <v>718.86283761142965</v>
      </c>
      <c r="C950" s="204">
        <f t="shared" si="516"/>
        <v>460.24068014442349</v>
      </c>
      <c r="D950" s="104">
        <f t="shared" si="526"/>
        <v>6434.2</v>
      </c>
      <c r="E950" s="105">
        <f t="shared" si="537"/>
        <v>6474.09</v>
      </c>
      <c r="F950" s="106">
        <f t="shared" si="538"/>
        <v>44915</v>
      </c>
      <c r="G950" s="107">
        <f t="shared" si="518"/>
        <v>6.199682944266538E-3</v>
      </c>
      <c r="H950" s="108">
        <f t="shared" si="531"/>
        <v>44979</v>
      </c>
      <c r="I950" s="108">
        <f t="shared" si="519"/>
        <v>44979</v>
      </c>
      <c r="J950" s="109">
        <f t="shared" si="527"/>
        <v>21</v>
      </c>
      <c r="K950" s="109">
        <f t="shared" si="542"/>
        <v>18</v>
      </c>
      <c r="L950" s="8">
        <f t="shared" si="528"/>
        <v>1.0053116600000001</v>
      </c>
      <c r="M950" s="110">
        <f t="shared" si="541"/>
        <v>1.0040996</v>
      </c>
      <c r="N950" s="110">
        <f t="shared" si="535"/>
        <v>1.5474824642382647</v>
      </c>
      <c r="O950" s="103">
        <f t="shared" si="539"/>
        <v>1.5557021600000001</v>
      </c>
      <c r="P950" s="103">
        <f t="shared" si="520"/>
        <v>715.99742021999998</v>
      </c>
      <c r="Q950" s="11">
        <f t="shared" si="534"/>
        <v>0</v>
      </c>
      <c r="R950" s="30">
        <f t="shared" si="529"/>
        <v>0</v>
      </c>
      <c r="S950" s="103">
        <f t="shared" si="521"/>
        <v>0</v>
      </c>
      <c r="T950" s="113">
        <f t="shared" si="530"/>
        <v>8.5000000000000006E-2</v>
      </c>
      <c r="U950" s="111">
        <f t="shared" si="536"/>
        <v>11</v>
      </c>
      <c r="V950" s="111">
        <v>252</v>
      </c>
      <c r="W950" s="110">
        <f t="shared" si="522"/>
        <v>1.0035673789999999</v>
      </c>
      <c r="X950" s="204">
        <f t="shared" si="540"/>
        <v>2.8654173914296712</v>
      </c>
      <c r="Y950" s="103">
        <f t="shared" si="524"/>
        <v>0</v>
      </c>
      <c r="Z950" s="114" t="str">
        <f t="shared" si="532"/>
        <v>A+J=</v>
      </c>
      <c r="AA950" s="108">
        <f t="shared" si="533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5"/>
        <v>44973</v>
      </c>
      <c r="B951" s="103">
        <f t="shared" si="517"/>
        <v>719.3072631055087</v>
      </c>
      <c r="C951" s="204">
        <f t="shared" si="516"/>
        <v>460.24068014442349</v>
      </c>
      <c r="D951" s="104">
        <f t="shared" si="526"/>
        <v>6434.2</v>
      </c>
      <c r="E951" s="105">
        <f t="shared" si="537"/>
        <v>6474.09</v>
      </c>
      <c r="F951" s="106">
        <f t="shared" si="538"/>
        <v>44915</v>
      </c>
      <c r="G951" s="107">
        <f t="shared" si="518"/>
        <v>6.199682944266538E-3</v>
      </c>
      <c r="H951" s="108">
        <f t="shared" si="531"/>
        <v>44979</v>
      </c>
      <c r="I951" s="108">
        <f t="shared" si="519"/>
        <v>44979</v>
      </c>
      <c r="J951" s="109">
        <f t="shared" si="527"/>
        <v>21</v>
      </c>
      <c r="K951" s="109">
        <f t="shared" si="542"/>
        <v>19</v>
      </c>
      <c r="L951" s="8">
        <f t="shared" si="528"/>
        <v>1.0056075799999999</v>
      </c>
      <c r="M951" s="110">
        <f t="shared" si="541"/>
        <v>1.0040996</v>
      </c>
      <c r="N951" s="110">
        <f t="shared" si="535"/>
        <v>1.5474824642382647</v>
      </c>
      <c r="O951" s="103">
        <f t="shared" si="539"/>
        <v>1.5561600900000001</v>
      </c>
      <c r="P951" s="103">
        <f t="shared" si="520"/>
        <v>716.20817823000004</v>
      </c>
      <c r="Q951" s="11">
        <f t="shared" si="534"/>
        <v>0</v>
      </c>
      <c r="R951" s="30">
        <f t="shared" si="529"/>
        <v>0</v>
      </c>
      <c r="S951" s="103">
        <f t="shared" si="521"/>
        <v>0</v>
      </c>
      <c r="T951" s="113">
        <f t="shared" si="530"/>
        <v>8.5000000000000006E-2</v>
      </c>
      <c r="U951" s="111">
        <f t="shared" si="536"/>
        <v>12</v>
      </c>
      <c r="V951" s="111">
        <v>252</v>
      </c>
      <c r="W951" s="110">
        <f t="shared" si="522"/>
        <v>1.003892317</v>
      </c>
      <c r="X951" s="204">
        <f t="shared" si="540"/>
        <v>3.0990848755086455</v>
      </c>
      <c r="Y951" s="103">
        <f t="shared" si="524"/>
        <v>0</v>
      </c>
      <c r="Z951" s="114" t="str">
        <f t="shared" si="532"/>
        <v>A+J=</v>
      </c>
      <c r="AA951" s="108">
        <f t="shared" si="533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5"/>
        <v>44974</v>
      </c>
      <c r="B952" s="103">
        <f t="shared" si="517"/>
        <v>719.75196491919269</v>
      </c>
      <c r="C952" s="204">
        <f t="shared" si="516"/>
        <v>460.24068014442349</v>
      </c>
      <c r="D952" s="104">
        <f t="shared" si="526"/>
        <v>6434.2</v>
      </c>
      <c r="E952" s="105">
        <f t="shared" si="537"/>
        <v>6474.09</v>
      </c>
      <c r="F952" s="106">
        <f t="shared" si="538"/>
        <v>44915</v>
      </c>
      <c r="G952" s="107">
        <f t="shared" si="518"/>
        <v>6.199682944266538E-3</v>
      </c>
      <c r="H952" s="108">
        <f t="shared" si="531"/>
        <v>44979</v>
      </c>
      <c r="I952" s="108">
        <f t="shared" si="519"/>
        <v>44979</v>
      </c>
      <c r="J952" s="109">
        <f t="shared" si="527"/>
        <v>21</v>
      </c>
      <c r="K952" s="109">
        <f t="shared" si="542"/>
        <v>20</v>
      </c>
      <c r="L952" s="8">
        <f t="shared" si="528"/>
        <v>1.00590359</v>
      </c>
      <c r="M952" s="110">
        <f t="shared" si="541"/>
        <v>1.0040996</v>
      </c>
      <c r="N952" s="110">
        <f t="shared" si="535"/>
        <v>1.5474824642382647</v>
      </c>
      <c r="O952" s="103">
        <f t="shared" si="539"/>
        <v>1.55661816</v>
      </c>
      <c r="P952" s="103">
        <f t="shared" si="520"/>
        <v>716.41900067999995</v>
      </c>
      <c r="Q952" s="11">
        <f t="shared" si="534"/>
        <v>0</v>
      </c>
      <c r="R952" s="30">
        <f t="shared" si="529"/>
        <v>0</v>
      </c>
      <c r="S952" s="103">
        <f t="shared" si="521"/>
        <v>0</v>
      </c>
      <c r="T952" s="113">
        <f t="shared" si="530"/>
        <v>8.5000000000000006E-2</v>
      </c>
      <c r="U952" s="111">
        <f t="shared" si="536"/>
        <v>13</v>
      </c>
      <c r="V952" s="111">
        <v>252</v>
      </c>
      <c r="W952" s="110">
        <f t="shared" si="522"/>
        <v>1.0042173590000001</v>
      </c>
      <c r="X952" s="204">
        <f t="shared" si="540"/>
        <v>3.3329642391927354</v>
      </c>
      <c r="Y952" s="103">
        <f t="shared" si="524"/>
        <v>0</v>
      </c>
      <c r="Z952" s="114" t="str">
        <f t="shared" si="532"/>
        <v>A+J=</v>
      </c>
      <c r="AA952" s="108">
        <f t="shared" si="533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5"/>
        <v>44975</v>
      </c>
      <c r="B953" s="103">
        <f t="shared" si="517"/>
        <v>720.19694067146645</v>
      </c>
      <c r="C953" s="204">
        <f t="shared" si="516"/>
        <v>460.24068014442349</v>
      </c>
      <c r="D953" s="104">
        <f t="shared" si="526"/>
        <v>6434.2</v>
      </c>
      <c r="E953" s="105">
        <f t="shared" si="537"/>
        <v>6474.09</v>
      </c>
      <c r="F953" s="106">
        <f t="shared" si="538"/>
        <v>44915</v>
      </c>
      <c r="G953" s="107">
        <f t="shared" si="518"/>
        <v>6.199682944266538E-3</v>
      </c>
      <c r="H953" s="108">
        <f t="shared" si="531"/>
        <v>44979</v>
      </c>
      <c r="I953" s="108">
        <f t="shared" si="519"/>
        <v>44979</v>
      </c>
      <c r="J953" s="109">
        <f t="shared" si="527"/>
        <v>21</v>
      </c>
      <c r="K953" s="109">
        <f t="shared" si="542"/>
        <v>21</v>
      </c>
      <c r="L953" s="8">
        <f t="shared" si="528"/>
        <v>1.0061996799999999</v>
      </c>
      <c r="M953" s="110">
        <f t="shared" si="541"/>
        <v>1.0040996</v>
      </c>
      <c r="N953" s="110">
        <f t="shared" si="535"/>
        <v>1.5474824642382647</v>
      </c>
      <c r="O953" s="103">
        <f t="shared" si="539"/>
        <v>1.5570763599999999</v>
      </c>
      <c r="P953" s="103">
        <f t="shared" si="520"/>
        <v>716.62988296000003</v>
      </c>
      <c r="Q953" s="11">
        <f t="shared" si="534"/>
        <v>0</v>
      </c>
      <c r="R953" s="30">
        <f t="shared" si="529"/>
        <v>0</v>
      </c>
      <c r="S953" s="103">
        <f t="shared" si="521"/>
        <v>0</v>
      </c>
      <c r="T953" s="113">
        <f t="shared" si="530"/>
        <v>8.5000000000000006E-2</v>
      </c>
      <c r="U953" s="111">
        <f t="shared" si="536"/>
        <v>14</v>
      </c>
      <c r="V953" s="111">
        <v>252</v>
      </c>
      <c r="W953" s="110">
        <f t="shared" si="522"/>
        <v>1.0045425079999999</v>
      </c>
      <c r="X953" s="204">
        <f t="shared" si="540"/>
        <v>3.5670577114664721</v>
      </c>
      <c r="Y953" s="103">
        <f t="shared" si="524"/>
        <v>0</v>
      </c>
      <c r="Z953" s="114" t="str">
        <f t="shared" si="532"/>
        <v>A+J=</v>
      </c>
      <c r="AA953" s="108">
        <f t="shared" si="533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5"/>
        <v>44976</v>
      </c>
      <c r="B954" s="103">
        <f t="shared" si="517"/>
        <v>720.19694067146645</v>
      </c>
      <c r="C954" s="204">
        <f t="shared" si="516"/>
        <v>460.24068014442349</v>
      </c>
      <c r="D954" s="104">
        <f t="shared" si="526"/>
        <v>6434.2</v>
      </c>
      <c r="E954" s="105">
        <f t="shared" si="537"/>
        <v>6474.09</v>
      </c>
      <c r="F954" s="106">
        <f t="shared" si="538"/>
        <v>44915</v>
      </c>
      <c r="G954" s="107">
        <f t="shared" si="518"/>
        <v>6.199682944266538E-3</v>
      </c>
      <c r="H954" s="108">
        <f t="shared" si="531"/>
        <v>44979</v>
      </c>
      <c r="I954" s="108">
        <f t="shared" si="519"/>
        <v>44979</v>
      </c>
      <c r="J954" s="109">
        <f t="shared" si="527"/>
        <v>21</v>
      </c>
      <c r="K954" s="109">
        <f t="shared" si="542"/>
        <v>21</v>
      </c>
      <c r="L954" s="8">
        <f t="shared" si="528"/>
        <v>1.0061996799999999</v>
      </c>
      <c r="M954" s="110">
        <f t="shared" si="541"/>
        <v>1.0040996</v>
      </c>
      <c r="N954" s="110">
        <f t="shared" si="535"/>
        <v>1.5474824642382647</v>
      </c>
      <c r="O954" s="103">
        <f t="shared" si="539"/>
        <v>1.5570763599999999</v>
      </c>
      <c r="P954" s="103">
        <f t="shared" si="520"/>
        <v>716.62988296000003</v>
      </c>
      <c r="Q954" s="11">
        <f t="shared" si="534"/>
        <v>0</v>
      </c>
      <c r="R954" s="30">
        <f t="shared" si="529"/>
        <v>0</v>
      </c>
      <c r="S954" s="103">
        <f t="shared" si="521"/>
        <v>0</v>
      </c>
      <c r="T954" s="113">
        <f t="shared" si="530"/>
        <v>8.5000000000000006E-2</v>
      </c>
      <c r="U954" s="111">
        <f t="shared" si="536"/>
        <v>14</v>
      </c>
      <c r="V954" s="111">
        <v>252</v>
      </c>
      <c r="W954" s="110">
        <f t="shared" si="522"/>
        <v>1.0045425079999999</v>
      </c>
      <c r="X954" s="204">
        <f t="shared" si="540"/>
        <v>3.5670577114664721</v>
      </c>
      <c r="Y954" s="103">
        <f t="shared" si="524"/>
        <v>0</v>
      </c>
      <c r="Z954" s="114" t="str">
        <f t="shared" si="532"/>
        <v>A+J=</v>
      </c>
      <c r="AA954" s="108">
        <f t="shared" si="533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5"/>
        <v>44977</v>
      </c>
      <c r="B955" s="103">
        <f t="shared" si="517"/>
        <v>720.19694067146645</v>
      </c>
      <c r="C955" s="204">
        <f t="shared" si="516"/>
        <v>460.24068014442349</v>
      </c>
      <c r="D955" s="104">
        <f t="shared" si="526"/>
        <v>6434.2</v>
      </c>
      <c r="E955" s="105">
        <f t="shared" si="537"/>
        <v>6474.09</v>
      </c>
      <c r="F955" s="106">
        <f t="shared" si="538"/>
        <v>44915</v>
      </c>
      <c r="G955" s="107">
        <f t="shared" si="518"/>
        <v>6.199682944266538E-3</v>
      </c>
      <c r="H955" s="108">
        <f t="shared" si="531"/>
        <v>45005</v>
      </c>
      <c r="I955" s="108">
        <f t="shared" si="519"/>
        <v>44979</v>
      </c>
      <c r="J955" s="109">
        <f t="shared" si="527"/>
        <v>21</v>
      </c>
      <c r="K955" s="109">
        <f t="shared" si="542"/>
        <v>21</v>
      </c>
      <c r="L955" s="8">
        <f t="shared" si="528"/>
        <v>1.0061996799999999</v>
      </c>
      <c r="M955" s="110">
        <f t="shared" si="541"/>
        <v>1.0040996</v>
      </c>
      <c r="N955" s="110">
        <f t="shared" si="535"/>
        <v>1.5474824642382647</v>
      </c>
      <c r="O955" s="103">
        <f t="shared" si="539"/>
        <v>1.5570763599999999</v>
      </c>
      <c r="P955" s="103">
        <f t="shared" si="520"/>
        <v>716.62988296000003</v>
      </c>
      <c r="Q955" s="11">
        <f t="shared" si="534"/>
        <v>0</v>
      </c>
      <c r="R955" s="30">
        <f t="shared" si="529"/>
        <v>0</v>
      </c>
      <c r="S955" s="103">
        <f t="shared" si="521"/>
        <v>0</v>
      </c>
      <c r="T955" s="113">
        <f t="shared" si="530"/>
        <v>8.5000000000000006E-2</v>
      </c>
      <c r="U955" s="111">
        <f t="shared" si="536"/>
        <v>14</v>
      </c>
      <c r="V955" s="111">
        <v>252</v>
      </c>
      <c r="W955" s="110">
        <f t="shared" si="522"/>
        <v>1.0045425079999999</v>
      </c>
      <c r="X955" s="204">
        <f t="shared" si="540"/>
        <v>3.5670577114664721</v>
      </c>
      <c r="Y955" s="103">
        <f t="shared" si="524"/>
        <v>0</v>
      </c>
      <c r="Z955" s="114" t="str">
        <f t="shared" si="532"/>
        <v>A+J=</v>
      </c>
      <c r="AA955" s="108">
        <f t="shared" si="533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5"/>
        <v>44978</v>
      </c>
      <c r="B956" s="103">
        <f t="shared" si="517"/>
        <v>720.19694067146645</v>
      </c>
      <c r="C956" s="204">
        <f t="shared" si="516"/>
        <v>460.24068014442349</v>
      </c>
      <c r="D956" s="104">
        <f t="shared" si="526"/>
        <v>6434.2</v>
      </c>
      <c r="E956" s="105">
        <f t="shared" si="537"/>
        <v>6474.09</v>
      </c>
      <c r="F956" s="106">
        <f t="shared" si="538"/>
        <v>44915</v>
      </c>
      <c r="G956" s="107">
        <f t="shared" si="518"/>
        <v>6.199682944266538E-3</v>
      </c>
      <c r="H956" s="108">
        <f t="shared" si="531"/>
        <v>45005</v>
      </c>
      <c r="I956" s="108">
        <f t="shared" si="519"/>
        <v>44979</v>
      </c>
      <c r="J956" s="109">
        <f t="shared" si="527"/>
        <v>21</v>
      </c>
      <c r="K956" s="109">
        <f t="shared" si="542"/>
        <v>21</v>
      </c>
      <c r="L956" s="8">
        <f t="shared" si="528"/>
        <v>1.0061996799999999</v>
      </c>
      <c r="M956" s="110">
        <f t="shared" si="541"/>
        <v>1.0040996</v>
      </c>
      <c r="N956" s="110">
        <f t="shared" si="535"/>
        <v>1.5474824642382647</v>
      </c>
      <c r="O956" s="103">
        <f t="shared" si="539"/>
        <v>1.5570763599999999</v>
      </c>
      <c r="P956" s="103">
        <f t="shared" si="520"/>
        <v>716.62988296000003</v>
      </c>
      <c r="Q956" s="11">
        <f t="shared" si="534"/>
        <v>0</v>
      </c>
      <c r="R956" s="30">
        <f t="shared" si="529"/>
        <v>0</v>
      </c>
      <c r="S956" s="103">
        <f t="shared" si="521"/>
        <v>0</v>
      </c>
      <c r="T956" s="113">
        <f t="shared" si="530"/>
        <v>8.5000000000000006E-2</v>
      </c>
      <c r="U956" s="111">
        <f t="shared" si="536"/>
        <v>14</v>
      </c>
      <c r="V956" s="111">
        <v>252</v>
      </c>
      <c r="W956" s="110">
        <f t="shared" si="522"/>
        <v>1.0045425079999999</v>
      </c>
      <c r="X956" s="204">
        <f t="shared" si="540"/>
        <v>3.5670577114664721</v>
      </c>
      <c r="Y956" s="103">
        <f t="shared" si="524"/>
        <v>0</v>
      </c>
      <c r="Z956" s="114" t="str">
        <f t="shared" si="532"/>
        <v>A+J=</v>
      </c>
      <c r="AA956" s="108">
        <f t="shared" si="533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5"/>
        <v>44979</v>
      </c>
      <c r="B957" s="103">
        <f t="shared" si="517"/>
        <v>720.19694067146645</v>
      </c>
      <c r="C957" s="204">
        <f t="shared" si="516"/>
        <v>460.24068014442349</v>
      </c>
      <c r="D957" s="104">
        <f t="shared" si="526"/>
        <v>6434.2</v>
      </c>
      <c r="E957" s="105">
        <f t="shared" si="537"/>
        <v>6474.09</v>
      </c>
      <c r="F957" s="106">
        <f t="shared" si="538"/>
        <v>44915</v>
      </c>
      <c r="G957" s="107">
        <f t="shared" si="518"/>
        <v>6.199682944266538E-3</v>
      </c>
      <c r="H957" s="108">
        <f t="shared" si="531"/>
        <v>45005</v>
      </c>
      <c r="I957" s="108">
        <f t="shared" si="519"/>
        <v>44979</v>
      </c>
      <c r="J957" s="109">
        <f t="shared" si="527"/>
        <v>21</v>
      </c>
      <c r="K957" s="109">
        <f t="shared" si="542"/>
        <v>21</v>
      </c>
      <c r="L957" s="8">
        <f t="shared" si="528"/>
        <v>1.0061996799999999</v>
      </c>
      <c r="M957" s="110">
        <f t="shared" si="541"/>
        <v>1.0040996</v>
      </c>
      <c r="N957" s="110">
        <f t="shared" si="535"/>
        <v>1.5474824642382647</v>
      </c>
      <c r="O957" s="103">
        <f t="shared" si="539"/>
        <v>1.5570763599999999</v>
      </c>
      <c r="P957" s="103">
        <f t="shared" si="520"/>
        <v>716.62988296000003</v>
      </c>
      <c r="Q957" s="11">
        <f t="shared" si="534"/>
        <v>31</v>
      </c>
      <c r="R957" s="30">
        <f t="shared" si="529"/>
        <v>1.8778947696702675E-2</v>
      </c>
      <c r="S957" s="103">
        <f t="shared" si="521"/>
        <v>13.45755509</v>
      </c>
      <c r="T957" s="113">
        <f t="shared" si="530"/>
        <v>8.5000000000000006E-2</v>
      </c>
      <c r="U957" s="111">
        <f t="shared" si="536"/>
        <v>14</v>
      </c>
      <c r="V957" s="111">
        <v>252</v>
      </c>
      <c r="W957" s="110">
        <f t="shared" si="522"/>
        <v>1.0045425079999999</v>
      </c>
      <c r="X957" s="204">
        <f t="shared" si="540"/>
        <v>3.5670577114664721</v>
      </c>
      <c r="Y957" s="103">
        <f t="shared" si="524"/>
        <v>17.024612801466471</v>
      </c>
      <c r="Z957" s="114" t="str">
        <f t="shared" si="532"/>
        <v>A+J=</v>
      </c>
      <c r="AA957" s="108">
        <f t="shared" si="533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5"/>
        <v>44980</v>
      </c>
      <c r="B958" s="103">
        <f t="shared" si="517"/>
        <v>703.60657592999996</v>
      </c>
      <c r="C958" s="204">
        <f t="shared" si="516"/>
        <v>451.59784448413512</v>
      </c>
      <c r="D958" s="104">
        <f t="shared" si="526"/>
        <v>6474.09</v>
      </c>
      <c r="E958" s="105">
        <f t="shared" si="537"/>
        <v>6508.4</v>
      </c>
      <c r="F958" s="106">
        <f t="shared" si="538"/>
        <v>44948</v>
      </c>
      <c r="G958" s="107">
        <f t="shared" si="518"/>
        <v>5.2995865055938118E-3</v>
      </c>
      <c r="H958" s="108">
        <f t="shared" si="531"/>
        <v>45005</v>
      </c>
      <c r="I958" s="108">
        <f t="shared" si="519"/>
        <v>45005</v>
      </c>
      <c r="J958" s="109">
        <f t="shared" si="527"/>
        <v>18</v>
      </c>
      <c r="K958" s="109">
        <f t="shared" si="542"/>
        <v>1</v>
      </c>
      <c r="L958" s="8">
        <f t="shared" si="528"/>
        <v>1.00029368</v>
      </c>
      <c r="M958" s="110">
        <f t="shared" si="541"/>
        <v>1.0061996799999999</v>
      </c>
      <c r="N958" s="110">
        <f t="shared" si="535"/>
        <v>1.5570763603221534</v>
      </c>
      <c r="O958" s="103">
        <f t="shared" si="539"/>
        <v>1.5575336399999999</v>
      </c>
      <c r="P958" s="103">
        <f t="shared" si="520"/>
        <v>703.37883452999995</v>
      </c>
      <c r="Q958" s="11">
        <f t="shared" si="534"/>
        <v>0</v>
      </c>
      <c r="R958" s="30">
        <f t="shared" si="529"/>
        <v>0</v>
      </c>
      <c r="S958" s="103">
        <f t="shared" si="521"/>
        <v>0</v>
      </c>
      <c r="T958" s="113">
        <f t="shared" si="530"/>
        <v>8.5000000000000006E-2</v>
      </c>
      <c r="U958" s="111">
        <f t="shared" si="536"/>
        <v>1</v>
      </c>
      <c r="V958" s="111">
        <v>252</v>
      </c>
      <c r="W958" s="110">
        <f t="shared" si="522"/>
        <v>1.0003237819999999</v>
      </c>
      <c r="X958" s="103">
        <f t="shared" si="523"/>
        <v>0.22774140000000001</v>
      </c>
      <c r="Y958" s="103">
        <f t="shared" si="524"/>
        <v>0</v>
      </c>
      <c r="Z958" s="114" t="str">
        <f t="shared" si="532"/>
        <v>A+J=</v>
      </c>
      <c r="AA958" s="108">
        <f t="shared" si="533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5"/>
        <v>44981</v>
      </c>
      <c r="B959" s="103">
        <f t="shared" si="517"/>
        <v>704.04110461000005</v>
      </c>
      <c r="C959" s="204">
        <f t="shared" si="516"/>
        <v>451.59784448413512</v>
      </c>
      <c r="D959" s="104">
        <f t="shared" si="526"/>
        <v>6474.09</v>
      </c>
      <c r="E959" s="105">
        <f t="shared" si="537"/>
        <v>6508.4</v>
      </c>
      <c r="F959" s="106">
        <f t="shared" si="538"/>
        <v>44948</v>
      </c>
      <c r="G959" s="107">
        <f t="shared" si="518"/>
        <v>5.2995865055938118E-3</v>
      </c>
      <c r="H959" s="108">
        <f t="shared" si="531"/>
        <v>45005</v>
      </c>
      <c r="I959" s="108">
        <f t="shared" si="519"/>
        <v>45005</v>
      </c>
      <c r="J959" s="109">
        <f t="shared" si="527"/>
        <v>18</v>
      </c>
      <c r="K959" s="109">
        <f t="shared" si="542"/>
        <v>2</v>
      </c>
      <c r="L959" s="8">
        <f t="shared" si="528"/>
        <v>1.00058746</v>
      </c>
      <c r="M959" s="110">
        <f t="shared" si="541"/>
        <v>1.0061996799999999</v>
      </c>
      <c r="N959" s="110">
        <f t="shared" si="535"/>
        <v>1.5570763603221534</v>
      </c>
      <c r="O959" s="103">
        <f t="shared" si="539"/>
        <v>1.5579910800000001</v>
      </c>
      <c r="P959" s="103">
        <f t="shared" si="520"/>
        <v>703.58541345000003</v>
      </c>
      <c r="Q959" s="11">
        <f t="shared" si="534"/>
        <v>0</v>
      </c>
      <c r="R959" s="30">
        <f t="shared" si="529"/>
        <v>0</v>
      </c>
      <c r="S959" s="103">
        <f t="shared" si="521"/>
        <v>0</v>
      </c>
      <c r="T959" s="113">
        <f t="shared" si="530"/>
        <v>8.5000000000000006E-2</v>
      </c>
      <c r="U959" s="111">
        <f t="shared" si="536"/>
        <v>2</v>
      </c>
      <c r="V959" s="111">
        <v>252</v>
      </c>
      <c r="W959" s="110">
        <f t="shared" si="522"/>
        <v>1.00064767</v>
      </c>
      <c r="X959" s="103">
        <f t="shared" si="523"/>
        <v>0.45569115999999998</v>
      </c>
      <c r="Y959" s="103">
        <f t="shared" si="524"/>
        <v>0</v>
      </c>
      <c r="Z959" s="114" t="str">
        <f t="shared" si="532"/>
        <v>A+J=</v>
      </c>
      <c r="AA959" s="108">
        <f t="shared" si="533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5"/>
        <v>44982</v>
      </c>
      <c r="B960" s="103">
        <f t="shared" si="517"/>
        <v>704.47589454000001</v>
      </c>
      <c r="C960" s="204">
        <f t="shared" si="516"/>
        <v>451.59784448413512</v>
      </c>
      <c r="D960" s="104">
        <f t="shared" si="526"/>
        <v>6474.09</v>
      </c>
      <c r="E960" s="105">
        <f t="shared" si="537"/>
        <v>6508.4</v>
      </c>
      <c r="F960" s="106">
        <f t="shared" si="538"/>
        <v>44948</v>
      </c>
      <c r="G960" s="107">
        <f t="shared" si="518"/>
        <v>5.2995865055938118E-3</v>
      </c>
      <c r="H960" s="108">
        <f t="shared" si="531"/>
        <v>45005</v>
      </c>
      <c r="I960" s="108">
        <f t="shared" si="519"/>
        <v>45005</v>
      </c>
      <c r="J960" s="109">
        <f t="shared" si="527"/>
        <v>18</v>
      </c>
      <c r="K960" s="109">
        <f t="shared" si="542"/>
        <v>3</v>
      </c>
      <c r="L960" s="8">
        <f t="shared" si="528"/>
        <v>1.00088132</v>
      </c>
      <c r="M960" s="110">
        <f t="shared" si="541"/>
        <v>1.0061996799999999</v>
      </c>
      <c r="N960" s="110">
        <f t="shared" si="535"/>
        <v>1.5570763603221534</v>
      </c>
      <c r="O960" s="103">
        <f t="shared" si="539"/>
        <v>1.5584486399999999</v>
      </c>
      <c r="P960" s="103">
        <f t="shared" si="520"/>
        <v>703.79204656000002</v>
      </c>
      <c r="Q960" s="11">
        <f t="shared" si="534"/>
        <v>0</v>
      </c>
      <c r="R960" s="30">
        <f t="shared" si="529"/>
        <v>0</v>
      </c>
      <c r="S960" s="103">
        <f t="shared" si="521"/>
        <v>0</v>
      </c>
      <c r="T960" s="113">
        <f t="shared" si="530"/>
        <v>8.5000000000000006E-2</v>
      </c>
      <c r="U960" s="111">
        <f t="shared" si="536"/>
        <v>3</v>
      </c>
      <c r="V960" s="111">
        <v>252</v>
      </c>
      <c r="W960" s="110">
        <f t="shared" si="522"/>
        <v>1.000971662</v>
      </c>
      <c r="X960" s="103">
        <f t="shared" si="523"/>
        <v>0.68384798000000002</v>
      </c>
      <c r="Y960" s="103">
        <f t="shared" si="524"/>
        <v>0</v>
      </c>
      <c r="Z960" s="114" t="str">
        <f t="shared" si="532"/>
        <v>A+J=</v>
      </c>
      <c r="AA960" s="108">
        <f t="shared" si="533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5"/>
        <v>44983</v>
      </c>
      <c r="B961" s="103">
        <f t="shared" si="517"/>
        <v>704.47589454000001</v>
      </c>
      <c r="C961" s="204">
        <f t="shared" si="516"/>
        <v>451.59784448413512</v>
      </c>
      <c r="D961" s="104">
        <f t="shared" si="526"/>
        <v>6474.09</v>
      </c>
      <c r="E961" s="105">
        <f t="shared" si="537"/>
        <v>6508.4</v>
      </c>
      <c r="F961" s="106">
        <f t="shared" si="538"/>
        <v>44948</v>
      </c>
      <c r="G961" s="107">
        <f t="shared" si="518"/>
        <v>5.2995865055938118E-3</v>
      </c>
      <c r="H961" s="108">
        <f t="shared" si="531"/>
        <v>45005</v>
      </c>
      <c r="I961" s="108">
        <f t="shared" si="519"/>
        <v>45005</v>
      </c>
      <c r="J961" s="109">
        <f t="shared" si="527"/>
        <v>18</v>
      </c>
      <c r="K961" s="109">
        <f t="shared" si="542"/>
        <v>3</v>
      </c>
      <c r="L961" s="8">
        <f t="shared" si="528"/>
        <v>1.00088132</v>
      </c>
      <c r="M961" s="110">
        <f t="shared" si="541"/>
        <v>1.0061996799999999</v>
      </c>
      <c r="N961" s="110">
        <f t="shared" si="535"/>
        <v>1.5570763603221534</v>
      </c>
      <c r="O961" s="103">
        <f t="shared" si="539"/>
        <v>1.5584486399999999</v>
      </c>
      <c r="P961" s="103">
        <f t="shared" si="520"/>
        <v>703.79204656000002</v>
      </c>
      <c r="Q961" s="11">
        <f t="shared" si="534"/>
        <v>0</v>
      </c>
      <c r="R961" s="30">
        <f t="shared" si="529"/>
        <v>0</v>
      </c>
      <c r="S961" s="103">
        <f t="shared" si="521"/>
        <v>0</v>
      </c>
      <c r="T961" s="113">
        <f t="shared" si="530"/>
        <v>8.5000000000000006E-2</v>
      </c>
      <c r="U961" s="111">
        <f t="shared" si="536"/>
        <v>3</v>
      </c>
      <c r="V961" s="111">
        <v>252</v>
      </c>
      <c r="W961" s="110">
        <f t="shared" si="522"/>
        <v>1.000971662</v>
      </c>
      <c r="X961" s="103">
        <f t="shared" si="523"/>
        <v>0.68384798000000002</v>
      </c>
      <c r="Y961" s="103">
        <f t="shared" si="524"/>
        <v>0</v>
      </c>
      <c r="Z961" s="114" t="str">
        <f t="shared" si="532"/>
        <v>A+J=</v>
      </c>
      <c r="AA961" s="108">
        <f t="shared" si="533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5"/>
        <v>44984</v>
      </c>
      <c r="B962" s="103">
        <f t="shared" si="517"/>
        <v>704.47589454000001</v>
      </c>
      <c r="C962" s="204">
        <f t="shared" si="516"/>
        <v>451.59784448413512</v>
      </c>
      <c r="D962" s="104">
        <f t="shared" si="526"/>
        <v>6474.09</v>
      </c>
      <c r="E962" s="105">
        <f t="shared" si="537"/>
        <v>6508.4</v>
      </c>
      <c r="F962" s="106">
        <f t="shared" si="538"/>
        <v>44948</v>
      </c>
      <c r="G962" s="107">
        <f t="shared" si="518"/>
        <v>5.2995865055938118E-3</v>
      </c>
      <c r="H962" s="108">
        <f t="shared" si="531"/>
        <v>45005</v>
      </c>
      <c r="I962" s="108">
        <f t="shared" si="519"/>
        <v>45005</v>
      </c>
      <c r="J962" s="109">
        <f t="shared" si="527"/>
        <v>18</v>
      </c>
      <c r="K962" s="109">
        <f t="shared" si="542"/>
        <v>3</v>
      </c>
      <c r="L962" s="8">
        <f t="shared" si="528"/>
        <v>1.00088132</v>
      </c>
      <c r="M962" s="110">
        <f t="shared" si="541"/>
        <v>1.0061996799999999</v>
      </c>
      <c r="N962" s="110">
        <f t="shared" si="535"/>
        <v>1.5570763603221534</v>
      </c>
      <c r="O962" s="103">
        <f t="shared" si="539"/>
        <v>1.5584486399999999</v>
      </c>
      <c r="P962" s="103">
        <f t="shared" si="520"/>
        <v>703.79204656000002</v>
      </c>
      <c r="Q962" s="11">
        <f t="shared" si="534"/>
        <v>0</v>
      </c>
      <c r="R962" s="30">
        <f t="shared" si="529"/>
        <v>0</v>
      </c>
      <c r="S962" s="103">
        <f t="shared" si="521"/>
        <v>0</v>
      </c>
      <c r="T962" s="113">
        <f t="shared" si="530"/>
        <v>8.5000000000000006E-2</v>
      </c>
      <c r="U962" s="111">
        <f t="shared" si="536"/>
        <v>3</v>
      </c>
      <c r="V962" s="111">
        <v>252</v>
      </c>
      <c r="W962" s="110">
        <f t="shared" si="522"/>
        <v>1.000971662</v>
      </c>
      <c r="X962" s="103">
        <f t="shared" si="523"/>
        <v>0.68384798000000002</v>
      </c>
      <c r="Y962" s="103">
        <f t="shared" si="524"/>
        <v>0</v>
      </c>
      <c r="Z962" s="114" t="str">
        <f t="shared" si="532"/>
        <v>A+J=</v>
      </c>
      <c r="AA962" s="108">
        <f t="shared" si="533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5"/>
        <v>44985</v>
      </c>
      <c r="B963" s="103">
        <f t="shared" si="517"/>
        <v>704.91094655000006</v>
      </c>
      <c r="C963" s="204">
        <f t="shared" si="516"/>
        <v>451.59784448413512</v>
      </c>
      <c r="D963" s="104">
        <f t="shared" si="526"/>
        <v>6474.09</v>
      </c>
      <c r="E963" s="105">
        <f t="shared" si="537"/>
        <v>6508.4</v>
      </c>
      <c r="F963" s="106">
        <f t="shared" si="538"/>
        <v>44948</v>
      </c>
      <c r="G963" s="107">
        <f t="shared" si="518"/>
        <v>5.2995865055938118E-3</v>
      </c>
      <c r="H963" s="108">
        <f t="shared" si="531"/>
        <v>45005</v>
      </c>
      <c r="I963" s="108">
        <f t="shared" si="519"/>
        <v>45005</v>
      </c>
      <c r="J963" s="109">
        <f t="shared" si="527"/>
        <v>18</v>
      </c>
      <c r="K963" s="109">
        <f t="shared" si="542"/>
        <v>4</v>
      </c>
      <c r="L963" s="8">
        <f t="shared" si="528"/>
        <v>1.0011752599999999</v>
      </c>
      <c r="M963" s="110">
        <f t="shared" si="541"/>
        <v>1.0061996799999999</v>
      </c>
      <c r="N963" s="110">
        <f t="shared" si="535"/>
        <v>1.5570763603221534</v>
      </c>
      <c r="O963" s="103">
        <f t="shared" si="539"/>
        <v>1.55890632</v>
      </c>
      <c r="P963" s="103">
        <f t="shared" si="520"/>
        <v>703.99873386000002</v>
      </c>
      <c r="Q963" s="11">
        <f t="shared" si="534"/>
        <v>0</v>
      </c>
      <c r="R963" s="30">
        <f t="shared" si="529"/>
        <v>0</v>
      </c>
      <c r="S963" s="103">
        <f t="shared" si="521"/>
        <v>0</v>
      </c>
      <c r="T963" s="113">
        <f t="shared" si="530"/>
        <v>8.5000000000000006E-2</v>
      </c>
      <c r="U963" s="111">
        <f t="shared" si="536"/>
        <v>4</v>
      </c>
      <c r="V963" s="111">
        <v>252</v>
      </c>
      <c r="W963" s="110">
        <f t="shared" si="522"/>
        <v>1.001295759</v>
      </c>
      <c r="X963" s="103">
        <f t="shared" si="523"/>
        <v>0.91221269000000005</v>
      </c>
      <c r="Y963" s="103">
        <f t="shared" si="524"/>
        <v>0</v>
      </c>
      <c r="Z963" s="114" t="str">
        <f t="shared" si="532"/>
        <v>A+J=</v>
      </c>
      <c r="AA963" s="108">
        <f t="shared" si="533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5"/>
        <v>44986</v>
      </c>
      <c r="B964" s="103">
        <f t="shared" si="517"/>
        <v>705.34627432000002</v>
      </c>
      <c r="C964" s="204">
        <f t="shared" si="516"/>
        <v>451.59784448413512</v>
      </c>
      <c r="D964" s="104">
        <f t="shared" si="526"/>
        <v>6474.09</v>
      </c>
      <c r="E964" s="105">
        <f t="shared" si="537"/>
        <v>6508.4</v>
      </c>
      <c r="F964" s="106">
        <f t="shared" si="538"/>
        <v>44948</v>
      </c>
      <c r="G964" s="107">
        <f t="shared" si="518"/>
        <v>5.2995865055938118E-3</v>
      </c>
      <c r="H964" s="108">
        <f t="shared" si="531"/>
        <v>45005</v>
      </c>
      <c r="I964" s="108">
        <f t="shared" si="519"/>
        <v>45005</v>
      </c>
      <c r="J964" s="109">
        <f t="shared" si="527"/>
        <v>18</v>
      </c>
      <c r="K964" s="109">
        <f t="shared" si="542"/>
        <v>5</v>
      </c>
      <c r="L964" s="8">
        <f t="shared" si="528"/>
        <v>1.00146929</v>
      </c>
      <c r="M964" s="110">
        <f t="shared" si="541"/>
        <v>1.0061996799999999</v>
      </c>
      <c r="N964" s="110">
        <f t="shared" si="535"/>
        <v>1.5570763603221534</v>
      </c>
      <c r="O964" s="103">
        <f t="shared" si="539"/>
        <v>1.5593641499999999</v>
      </c>
      <c r="P964" s="103">
        <f t="shared" si="520"/>
        <v>704.20548889999998</v>
      </c>
      <c r="Q964" s="11">
        <f t="shared" si="534"/>
        <v>0</v>
      </c>
      <c r="R964" s="30">
        <f t="shared" si="529"/>
        <v>0</v>
      </c>
      <c r="S964" s="103">
        <f t="shared" si="521"/>
        <v>0</v>
      </c>
      <c r="T964" s="113">
        <f t="shared" si="530"/>
        <v>8.5000000000000006E-2</v>
      </c>
      <c r="U964" s="111">
        <f t="shared" si="536"/>
        <v>5</v>
      </c>
      <c r="V964" s="111">
        <v>252</v>
      </c>
      <c r="W964" s="110">
        <f t="shared" si="522"/>
        <v>1.0016199610000001</v>
      </c>
      <c r="X964" s="103">
        <f t="shared" si="523"/>
        <v>1.14078542</v>
      </c>
      <c r="Y964" s="103">
        <f t="shared" si="524"/>
        <v>0</v>
      </c>
      <c r="Z964" s="114" t="str">
        <f t="shared" si="532"/>
        <v>A+J=</v>
      </c>
      <c r="AA964" s="108">
        <f t="shared" si="533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5"/>
        <v>44987</v>
      </c>
      <c r="B965" s="103">
        <f t="shared" si="517"/>
        <v>705.78187346999994</v>
      </c>
      <c r="C965" s="204">
        <f t="shared" si="516"/>
        <v>451.59784448413512</v>
      </c>
      <c r="D965" s="104">
        <f t="shared" si="526"/>
        <v>6474.09</v>
      </c>
      <c r="E965" s="105">
        <f t="shared" si="537"/>
        <v>6508.4</v>
      </c>
      <c r="F965" s="106">
        <f t="shared" si="538"/>
        <v>44948</v>
      </c>
      <c r="G965" s="107">
        <f t="shared" si="518"/>
        <v>5.2995865055938118E-3</v>
      </c>
      <c r="H965" s="108">
        <f t="shared" si="531"/>
        <v>45005</v>
      </c>
      <c r="I965" s="108">
        <f t="shared" si="519"/>
        <v>45005</v>
      </c>
      <c r="J965" s="109">
        <f t="shared" si="527"/>
        <v>18</v>
      </c>
      <c r="K965" s="109">
        <f t="shared" si="542"/>
        <v>6</v>
      </c>
      <c r="L965" s="8">
        <f t="shared" si="528"/>
        <v>1.0017634099999999</v>
      </c>
      <c r="M965" s="110">
        <f t="shared" si="541"/>
        <v>1.0061996799999999</v>
      </c>
      <c r="N965" s="110">
        <f t="shared" si="535"/>
        <v>1.5570763603221534</v>
      </c>
      <c r="O965" s="103">
        <f t="shared" si="539"/>
        <v>1.55982212</v>
      </c>
      <c r="P965" s="103">
        <f t="shared" si="520"/>
        <v>704.41230716999996</v>
      </c>
      <c r="Q965" s="11">
        <f t="shared" si="534"/>
        <v>0</v>
      </c>
      <c r="R965" s="30">
        <f t="shared" si="529"/>
        <v>0</v>
      </c>
      <c r="S965" s="103">
        <f t="shared" si="521"/>
        <v>0</v>
      </c>
      <c r="T965" s="113">
        <f t="shared" si="530"/>
        <v>8.5000000000000006E-2</v>
      </c>
      <c r="U965" s="111">
        <f t="shared" si="536"/>
        <v>6</v>
      </c>
      <c r="V965" s="111">
        <v>252</v>
      </c>
      <c r="W965" s="110">
        <f t="shared" si="522"/>
        <v>1.0019442679999999</v>
      </c>
      <c r="X965" s="103">
        <f t="shared" si="523"/>
        <v>1.3695663</v>
      </c>
      <c r="Y965" s="103">
        <f t="shared" si="524"/>
        <v>0</v>
      </c>
      <c r="Z965" s="114" t="str">
        <f t="shared" si="532"/>
        <v>A+J=</v>
      </c>
      <c r="AA965" s="108">
        <f t="shared" si="533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5"/>
        <v>44988</v>
      </c>
      <c r="B966" s="103">
        <f t="shared" si="517"/>
        <v>706.21774411000001</v>
      </c>
      <c r="C966" s="204">
        <f t="shared" ref="C966:C1029" si="543">(C965-(S965/O965))</f>
        <v>451.59784448413512</v>
      </c>
      <c r="D966" s="104">
        <f t="shared" si="526"/>
        <v>6474.09</v>
      </c>
      <c r="E966" s="105">
        <f t="shared" si="537"/>
        <v>6508.4</v>
      </c>
      <c r="F966" s="106">
        <f t="shared" si="538"/>
        <v>44948</v>
      </c>
      <c r="G966" s="107">
        <f t="shared" si="518"/>
        <v>5.2995865055938118E-3</v>
      </c>
      <c r="H966" s="108">
        <f t="shared" si="531"/>
        <v>45005</v>
      </c>
      <c r="I966" s="108">
        <f t="shared" si="519"/>
        <v>45005</v>
      </c>
      <c r="J966" s="109">
        <f t="shared" si="527"/>
        <v>18</v>
      </c>
      <c r="K966" s="109">
        <f t="shared" si="542"/>
        <v>7</v>
      </c>
      <c r="L966" s="8">
        <f t="shared" si="528"/>
        <v>1.00205762</v>
      </c>
      <c r="M966" s="110">
        <f t="shared" si="541"/>
        <v>1.0061996799999999</v>
      </c>
      <c r="N966" s="110">
        <f t="shared" si="535"/>
        <v>1.5570763603221534</v>
      </c>
      <c r="O966" s="103">
        <f t="shared" si="539"/>
        <v>1.56028023</v>
      </c>
      <c r="P966" s="103">
        <f t="shared" si="520"/>
        <v>704.61918864999996</v>
      </c>
      <c r="Q966" s="11">
        <f t="shared" si="534"/>
        <v>0</v>
      </c>
      <c r="R966" s="30">
        <f t="shared" si="529"/>
        <v>0</v>
      </c>
      <c r="S966" s="103">
        <f t="shared" si="521"/>
        <v>0</v>
      </c>
      <c r="T966" s="113">
        <f t="shared" si="530"/>
        <v>8.5000000000000006E-2</v>
      </c>
      <c r="U966" s="111">
        <f t="shared" si="536"/>
        <v>7</v>
      </c>
      <c r="V966" s="111">
        <v>252</v>
      </c>
      <c r="W966" s="110">
        <f t="shared" si="522"/>
        <v>1.00226868</v>
      </c>
      <c r="X966" s="103">
        <f t="shared" si="523"/>
        <v>1.59855546</v>
      </c>
      <c r="Y966" s="103">
        <f t="shared" si="524"/>
        <v>0</v>
      </c>
      <c r="Z966" s="114" t="str">
        <f t="shared" si="532"/>
        <v>A+J=</v>
      </c>
      <c r="AA966" s="108">
        <f t="shared" si="533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5"/>
        <v>44989</v>
      </c>
      <c r="B967" s="103">
        <f t="shared" si="517"/>
        <v>706.65387731999999</v>
      </c>
      <c r="C967" s="204">
        <f t="shared" si="543"/>
        <v>451.59784448413512</v>
      </c>
      <c r="D967" s="104">
        <f t="shared" si="526"/>
        <v>6474.09</v>
      </c>
      <c r="E967" s="105">
        <f t="shared" si="537"/>
        <v>6508.4</v>
      </c>
      <c r="F967" s="106">
        <f t="shared" si="538"/>
        <v>44948</v>
      </c>
      <c r="G967" s="107">
        <f t="shared" si="518"/>
        <v>5.2995865055938118E-3</v>
      </c>
      <c r="H967" s="108">
        <f t="shared" si="531"/>
        <v>45005</v>
      </c>
      <c r="I967" s="108">
        <f t="shared" si="519"/>
        <v>45005</v>
      </c>
      <c r="J967" s="109">
        <f t="shared" si="527"/>
        <v>18</v>
      </c>
      <c r="K967" s="109">
        <f t="shared" si="542"/>
        <v>8</v>
      </c>
      <c r="L967" s="8">
        <f t="shared" si="528"/>
        <v>1.00235191</v>
      </c>
      <c r="M967" s="110">
        <f t="shared" si="541"/>
        <v>1.0061996799999999</v>
      </c>
      <c r="N967" s="110">
        <f t="shared" si="535"/>
        <v>1.5570763603221534</v>
      </c>
      <c r="O967" s="103">
        <f t="shared" si="539"/>
        <v>1.56073846</v>
      </c>
      <c r="P967" s="103">
        <f t="shared" si="520"/>
        <v>704.82612432999997</v>
      </c>
      <c r="Q967" s="11">
        <f t="shared" si="534"/>
        <v>0</v>
      </c>
      <c r="R967" s="30">
        <f t="shared" si="529"/>
        <v>0</v>
      </c>
      <c r="S967" s="103">
        <f t="shared" si="521"/>
        <v>0</v>
      </c>
      <c r="T967" s="113">
        <f t="shared" si="530"/>
        <v>8.5000000000000006E-2</v>
      </c>
      <c r="U967" s="111">
        <f t="shared" si="536"/>
        <v>8</v>
      </c>
      <c r="V967" s="111">
        <v>252</v>
      </c>
      <c r="W967" s="110">
        <f t="shared" si="522"/>
        <v>1.0025931969999999</v>
      </c>
      <c r="X967" s="103">
        <f t="shared" si="523"/>
        <v>1.82775299</v>
      </c>
      <c r="Y967" s="103">
        <f t="shared" si="524"/>
        <v>0</v>
      </c>
      <c r="Z967" s="114" t="str">
        <f t="shared" si="532"/>
        <v>A+J=</v>
      </c>
      <c r="AA967" s="108">
        <f t="shared" si="533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5"/>
        <v>44990</v>
      </c>
      <c r="B968" s="103">
        <f t="shared" si="517"/>
        <v>706.65387731999999</v>
      </c>
      <c r="C968" s="204">
        <f t="shared" si="543"/>
        <v>451.59784448413512</v>
      </c>
      <c r="D968" s="104">
        <f t="shared" si="526"/>
        <v>6474.09</v>
      </c>
      <c r="E968" s="105">
        <f t="shared" si="537"/>
        <v>6508.4</v>
      </c>
      <c r="F968" s="106">
        <f t="shared" si="538"/>
        <v>44948</v>
      </c>
      <c r="G968" s="107">
        <f t="shared" si="518"/>
        <v>5.2995865055938118E-3</v>
      </c>
      <c r="H968" s="108">
        <f t="shared" si="531"/>
        <v>45005</v>
      </c>
      <c r="I968" s="108">
        <f t="shared" si="519"/>
        <v>45005</v>
      </c>
      <c r="J968" s="109">
        <f t="shared" si="527"/>
        <v>18</v>
      </c>
      <c r="K968" s="109">
        <f t="shared" si="542"/>
        <v>8</v>
      </c>
      <c r="L968" s="8">
        <f t="shared" si="528"/>
        <v>1.00235191</v>
      </c>
      <c r="M968" s="110">
        <f t="shared" si="541"/>
        <v>1.0061996799999999</v>
      </c>
      <c r="N968" s="110">
        <f t="shared" si="535"/>
        <v>1.5570763603221534</v>
      </c>
      <c r="O968" s="103">
        <f t="shared" si="539"/>
        <v>1.56073846</v>
      </c>
      <c r="P968" s="103">
        <f t="shared" si="520"/>
        <v>704.82612432999997</v>
      </c>
      <c r="Q968" s="11">
        <f t="shared" si="534"/>
        <v>0</v>
      </c>
      <c r="R968" s="30">
        <f t="shared" si="529"/>
        <v>0</v>
      </c>
      <c r="S968" s="103">
        <f t="shared" si="521"/>
        <v>0</v>
      </c>
      <c r="T968" s="113">
        <f t="shared" si="530"/>
        <v>8.5000000000000006E-2</v>
      </c>
      <c r="U968" s="111">
        <f t="shared" si="536"/>
        <v>8</v>
      </c>
      <c r="V968" s="111">
        <v>252</v>
      </c>
      <c r="W968" s="110">
        <f t="shared" si="522"/>
        <v>1.0025931969999999</v>
      </c>
      <c r="X968" s="103">
        <f t="shared" si="523"/>
        <v>1.82775299</v>
      </c>
      <c r="Y968" s="103">
        <f t="shared" si="524"/>
        <v>0</v>
      </c>
      <c r="Z968" s="114" t="str">
        <f t="shared" si="532"/>
        <v>A+J=</v>
      </c>
      <c r="AA968" s="108">
        <f t="shared" si="533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5"/>
        <v>44991</v>
      </c>
      <c r="B969" s="103">
        <f t="shared" si="517"/>
        <v>706.65387731999999</v>
      </c>
      <c r="C969" s="204">
        <f t="shared" si="543"/>
        <v>451.59784448413512</v>
      </c>
      <c r="D969" s="104">
        <f t="shared" si="526"/>
        <v>6474.09</v>
      </c>
      <c r="E969" s="105">
        <f t="shared" si="537"/>
        <v>6508.4</v>
      </c>
      <c r="F969" s="106">
        <f t="shared" si="538"/>
        <v>44948</v>
      </c>
      <c r="G969" s="107">
        <f t="shared" si="518"/>
        <v>5.2995865055938118E-3</v>
      </c>
      <c r="H969" s="108">
        <f t="shared" si="531"/>
        <v>45005</v>
      </c>
      <c r="I969" s="108">
        <f t="shared" si="519"/>
        <v>45005</v>
      </c>
      <c r="J969" s="109">
        <f t="shared" si="527"/>
        <v>18</v>
      </c>
      <c r="K969" s="109">
        <f t="shared" si="542"/>
        <v>8</v>
      </c>
      <c r="L969" s="8">
        <f t="shared" si="528"/>
        <v>1.00235191</v>
      </c>
      <c r="M969" s="110">
        <f t="shared" si="541"/>
        <v>1.0061996799999999</v>
      </c>
      <c r="N969" s="110">
        <f t="shared" si="535"/>
        <v>1.5570763603221534</v>
      </c>
      <c r="O969" s="103">
        <f t="shared" si="539"/>
        <v>1.56073846</v>
      </c>
      <c r="P969" s="103">
        <f t="shared" si="520"/>
        <v>704.82612432999997</v>
      </c>
      <c r="Q969" s="11">
        <f t="shared" si="534"/>
        <v>0</v>
      </c>
      <c r="R969" s="30">
        <f t="shared" si="529"/>
        <v>0</v>
      </c>
      <c r="S969" s="103">
        <f t="shared" si="521"/>
        <v>0</v>
      </c>
      <c r="T969" s="113">
        <f t="shared" si="530"/>
        <v>8.5000000000000006E-2</v>
      </c>
      <c r="U969" s="111">
        <f t="shared" si="536"/>
        <v>8</v>
      </c>
      <c r="V969" s="111">
        <v>252</v>
      </c>
      <c r="W969" s="110">
        <f t="shared" si="522"/>
        <v>1.0025931969999999</v>
      </c>
      <c r="X969" s="103">
        <f t="shared" si="523"/>
        <v>1.82775299</v>
      </c>
      <c r="Y969" s="103">
        <f t="shared" si="524"/>
        <v>0</v>
      </c>
      <c r="Z969" s="114" t="str">
        <f t="shared" si="532"/>
        <v>A+J=</v>
      </c>
      <c r="AA969" s="108">
        <f t="shared" si="533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5"/>
        <v>44992</v>
      </c>
      <c r="B970" s="103">
        <f t="shared" ref="B970:B1033" si="544">(P970+X970)</f>
        <v>707.09028228</v>
      </c>
      <c r="C970" s="204">
        <f t="shared" si="543"/>
        <v>451.59784448413512</v>
      </c>
      <c r="D970" s="104">
        <f t="shared" si="526"/>
        <v>6474.09</v>
      </c>
      <c r="E970" s="105">
        <f t="shared" si="537"/>
        <v>6508.4</v>
      </c>
      <c r="F970" s="106">
        <f t="shared" si="538"/>
        <v>44948</v>
      </c>
      <c r="G970" s="107">
        <f t="shared" ref="G970:G1033" si="545">(E970/D970)-1</f>
        <v>5.2995865055938118E-3</v>
      </c>
      <c r="H970" s="108">
        <f t="shared" si="531"/>
        <v>45005</v>
      </c>
      <c r="I970" s="108">
        <f t="shared" ref="I970:I1033" si="546">IF(A970&gt;I969,H970,I969)</f>
        <v>45005</v>
      </c>
      <c r="J970" s="109">
        <f t="shared" si="527"/>
        <v>18</v>
      </c>
      <c r="K970" s="109">
        <f t="shared" si="542"/>
        <v>9</v>
      </c>
      <c r="L970" s="8">
        <f t="shared" si="528"/>
        <v>1.0026462899999999</v>
      </c>
      <c r="M970" s="110">
        <f t="shared" si="541"/>
        <v>1.0061996799999999</v>
      </c>
      <c r="N970" s="110">
        <f t="shared" si="535"/>
        <v>1.5570763603221534</v>
      </c>
      <c r="O970" s="103">
        <f t="shared" si="539"/>
        <v>1.5611968300000001</v>
      </c>
      <c r="P970" s="103">
        <f t="shared" ref="P970:P1033" si="547">TRUNC(C970*O970,8)</f>
        <v>705.03312324000001</v>
      </c>
      <c r="Q970" s="11">
        <f t="shared" si="534"/>
        <v>0</v>
      </c>
      <c r="R970" s="30">
        <f t="shared" si="529"/>
        <v>0</v>
      </c>
      <c r="S970" s="103">
        <f t="shared" ref="S970:S1033" si="548">IF(R970&gt;0,TRUNC(R970*P970,8),0)</f>
        <v>0</v>
      </c>
      <c r="T970" s="113">
        <f t="shared" si="530"/>
        <v>8.5000000000000006E-2</v>
      </c>
      <c r="U970" s="111">
        <f t="shared" si="536"/>
        <v>9</v>
      </c>
      <c r="V970" s="111">
        <v>252</v>
      </c>
      <c r="W970" s="110">
        <f t="shared" ref="W970:W1033" si="549">ROUND((1+T970)^TRUNC((U970/V970),9),9)</f>
        <v>1.0029178190000001</v>
      </c>
      <c r="X970" s="103">
        <f t="shared" ref="X970:X1033" si="550">TRUNC((P970*(W970-1)),8)</f>
        <v>2.0571590400000002</v>
      </c>
      <c r="Y970" s="103">
        <f t="shared" ref="Y970:Y1033" si="551">IF(Q970&gt;0,S970+X970,0)</f>
        <v>0</v>
      </c>
      <c r="Z970" s="114" t="str">
        <f t="shared" si="532"/>
        <v>A+J=</v>
      </c>
      <c r="AA970" s="108">
        <f t="shared" si="533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52">(A970+1)</f>
        <v>44993</v>
      </c>
      <c r="B971" s="103">
        <f t="shared" si="544"/>
        <v>707.52695528000004</v>
      </c>
      <c r="C971" s="204">
        <f t="shared" si="543"/>
        <v>451.59784448413512</v>
      </c>
      <c r="D971" s="104">
        <f t="shared" ref="D971:D1034" si="553">IF(E971=E970,D970,E970)</f>
        <v>6474.09</v>
      </c>
      <c r="E971" s="105">
        <f t="shared" si="537"/>
        <v>6508.4</v>
      </c>
      <c r="F971" s="106">
        <f t="shared" si="538"/>
        <v>44948</v>
      </c>
      <c r="G971" s="107">
        <f t="shared" si="545"/>
        <v>5.2995865055938118E-3</v>
      </c>
      <c r="H971" s="108">
        <f t="shared" si="531"/>
        <v>45005</v>
      </c>
      <c r="I971" s="108">
        <f t="shared" si="546"/>
        <v>45005</v>
      </c>
      <c r="J971" s="109">
        <f t="shared" ref="J971:J1034" si="554">IF(I971=I970,J970,NETWORKDAYS(I970,I971,$AD$171:$AD$502)-1)</f>
        <v>18</v>
      </c>
      <c r="K971" s="109">
        <f t="shared" si="542"/>
        <v>10</v>
      </c>
      <c r="L971" s="8">
        <f t="shared" ref="L971:L1034" si="555">IF(E971&lt;D971,1,TRUNC((E971/D971)^TRUNC((K971/J971),9),8))</f>
        <v>1.00294075</v>
      </c>
      <c r="M971" s="110">
        <f t="shared" si="541"/>
        <v>1.0061996799999999</v>
      </c>
      <c r="N971" s="110">
        <f t="shared" si="535"/>
        <v>1.5570763603221534</v>
      </c>
      <c r="O971" s="103">
        <f t="shared" si="539"/>
        <v>1.56165533</v>
      </c>
      <c r="P971" s="103">
        <f t="shared" si="547"/>
        <v>705.24018085</v>
      </c>
      <c r="Q971" s="11">
        <f t="shared" si="534"/>
        <v>0</v>
      </c>
      <c r="R971" s="30">
        <f t="shared" ref="R971:R1034" si="556">IF(Q971&gt;0,VLOOKUP($A971,$AD$10:$AI$165,6),0)</f>
        <v>0</v>
      </c>
      <c r="S971" s="103">
        <f t="shared" si="548"/>
        <v>0</v>
      </c>
      <c r="T971" s="113">
        <f t="shared" ref="T971:T1034" si="557">(T970)</f>
        <v>8.5000000000000006E-2</v>
      </c>
      <c r="U971" s="111">
        <f t="shared" si="536"/>
        <v>10</v>
      </c>
      <c r="V971" s="111">
        <v>252</v>
      </c>
      <c r="W971" s="110">
        <f t="shared" si="549"/>
        <v>1.0032425469999999</v>
      </c>
      <c r="X971" s="103">
        <f t="shared" si="550"/>
        <v>2.2867744299999999</v>
      </c>
      <c r="Y971" s="103">
        <f t="shared" si="551"/>
        <v>0</v>
      </c>
      <c r="Z971" s="114" t="str">
        <f t="shared" si="532"/>
        <v>A+J=</v>
      </c>
      <c r="AA971" s="108">
        <f t="shared" si="533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52"/>
        <v>44994</v>
      </c>
      <c r="B972" s="103">
        <f t="shared" si="544"/>
        <v>707.96389504000001</v>
      </c>
      <c r="C972" s="204">
        <f t="shared" si="543"/>
        <v>451.59784448413512</v>
      </c>
      <c r="D972" s="104">
        <f t="shared" si="553"/>
        <v>6474.09</v>
      </c>
      <c r="E972" s="105">
        <f t="shared" si="537"/>
        <v>6508.4</v>
      </c>
      <c r="F972" s="106">
        <f t="shared" si="538"/>
        <v>44948</v>
      </c>
      <c r="G972" s="107">
        <f t="shared" si="545"/>
        <v>5.2995865055938118E-3</v>
      </c>
      <c r="H972" s="108">
        <f t="shared" ref="H972:H1035" si="558">IF(DAY(A972)=H$9,VLOOKUP(A972,AH$118:AN$450,4),H971)</f>
        <v>45005</v>
      </c>
      <c r="I972" s="108">
        <f t="shared" si="546"/>
        <v>45005</v>
      </c>
      <c r="J972" s="109">
        <f t="shared" si="554"/>
        <v>18</v>
      </c>
      <c r="K972" s="109">
        <f t="shared" si="542"/>
        <v>11</v>
      </c>
      <c r="L972" s="8">
        <f t="shared" si="555"/>
        <v>1.0032353000000001</v>
      </c>
      <c r="M972" s="110">
        <f t="shared" si="541"/>
        <v>1.0061996799999999</v>
      </c>
      <c r="N972" s="110">
        <f t="shared" si="535"/>
        <v>1.5570763603221534</v>
      </c>
      <c r="O972" s="103">
        <f t="shared" si="539"/>
        <v>1.56211396</v>
      </c>
      <c r="P972" s="103">
        <f t="shared" si="547"/>
        <v>705.44729716999996</v>
      </c>
      <c r="Q972" s="11">
        <f t="shared" si="534"/>
        <v>0</v>
      </c>
      <c r="R972" s="30">
        <f t="shared" si="556"/>
        <v>0</v>
      </c>
      <c r="S972" s="103">
        <f t="shared" si="548"/>
        <v>0</v>
      </c>
      <c r="T972" s="113">
        <f t="shared" si="557"/>
        <v>8.5000000000000006E-2</v>
      </c>
      <c r="U972" s="111">
        <f t="shared" si="536"/>
        <v>11</v>
      </c>
      <c r="V972" s="111">
        <v>252</v>
      </c>
      <c r="W972" s="110">
        <f t="shared" si="549"/>
        <v>1.0035673789999999</v>
      </c>
      <c r="X972" s="103">
        <f t="shared" si="550"/>
        <v>2.51659787</v>
      </c>
      <c r="Y972" s="103">
        <f t="shared" si="551"/>
        <v>0</v>
      </c>
      <c r="Z972" s="114" t="str">
        <f t="shared" ref="Z972:Z1035" si="559">IF($Q971&gt;0,VLOOKUP($A971,$AD$10:$AM$165,9),Z971)</f>
        <v>A+J=</v>
      </c>
      <c r="AA972" s="108">
        <f t="shared" ref="AA972:AA1035" si="560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52"/>
        <v>44995</v>
      </c>
      <c r="B973" s="103">
        <f t="shared" si="544"/>
        <v>708.40111216000003</v>
      </c>
      <c r="C973" s="204">
        <f t="shared" si="543"/>
        <v>451.59784448413512</v>
      </c>
      <c r="D973" s="104">
        <f t="shared" si="553"/>
        <v>6474.09</v>
      </c>
      <c r="E973" s="105">
        <f t="shared" si="537"/>
        <v>6508.4</v>
      </c>
      <c r="F973" s="106">
        <f t="shared" si="538"/>
        <v>44948</v>
      </c>
      <c r="G973" s="107">
        <f t="shared" si="545"/>
        <v>5.2995865055938118E-3</v>
      </c>
      <c r="H973" s="108">
        <f t="shared" si="558"/>
        <v>45005</v>
      </c>
      <c r="I973" s="108">
        <f t="shared" si="546"/>
        <v>45005</v>
      </c>
      <c r="J973" s="109">
        <f t="shared" si="554"/>
        <v>18</v>
      </c>
      <c r="K973" s="109">
        <f t="shared" si="542"/>
        <v>12</v>
      </c>
      <c r="L973" s="8">
        <f t="shared" si="555"/>
        <v>1.00352994</v>
      </c>
      <c r="M973" s="110">
        <f t="shared" si="541"/>
        <v>1.0061996799999999</v>
      </c>
      <c r="N973" s="110">
        <f t="shared" si="535"/>
        <v>1.5570763603221534</v>
      </c>
      <c r="O973" s="103">
        <f t="shared" si="539"/>
        <v>1.56257274</v>
      </c>
      <c r="P973" s="103">
        <f t="shared" si="547"/>
        <v>705.65448122999999</v>
      </c>
      <c r="Q973" s="11">
        <f t="shared" ref="Q973:Q1036" si="561">IF(VLOOKUP(A973,AD$10:AK$165,8)=VLOOKUP(A972,AD$10:AK$165,8),0,VLOOKUP(A973,AD$10:AK$165,8))</f>
        <v>0</v>
      </c>
      <c r="R973" s="30">
        <f t="shared" si="556"/>
        <v>0</v>
      </c>
      <c r="S973" s="103">
        <f t="shared" si="548"/>
        <v>0</v>
      </c>
      <c r="T973" s="113">
        <f t="shared" si="557"/>
        <v>8.5000000000000006E-2</v>
      </c>
      <c r="U973" s="111">
        <f t="shared" si="536"/>
        <v>12</v>
      </c>
      <c r="V973" s="111">
        <v>252</v>
      </c>
      <c r="W973" s="110">
        <f t="shared" si="549"/>
        <v>1.003892317</v>
      </c>
      <c r="X973" s="103">
        <f t="shared" si="550"/>
        <v>2.7466309299999998</v>
      </c>
      <c r="Y973" s="103">
        <f t="shared" si="551"/>
        <v>0</v>
      </c>
      <c r="Z973" s="114" t="str">
        <f t="shared" si="559"/>
        <v>A+J=</v>
      </c>
      <c r="AA973" s="108">
        <f t="shared" si="560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52"/>
        <v>44996</v>
      </c>
      <c r="B974" s="103">
        <f t="shared" si="544"/>
        <v>708.83859174999998</v>
      </c>
      <c r="C974" s="204">
        <f t="shared" si="543"/>
        <v>451.59784448413512</v>
      </c>
      <c r="D974" s="104">
        <f t="shared" si="553"/>
        <v>6474.09</v>
      </c>
      <c r="E974" s="105">
        <f t="shared" si="537"/>
        <v>6508.4</v>
      </c>
      <c r="F974" s="106">
        <f t="shared" si="538"/>
        <v>44948</v>
      </c>
      <c r="G974" s="107">
        <f t="shared" si="545"/>
        <v>5.2995865055938118E-3</v>
      </c>
      <c r="H974" s="108">
        <f t="shared" si="558"/>
        <v>45005</v>
      </c>
      <c r="I974" s="108">
        <f t="shared" si="546"/>
        <v>45005</v>
      </c>
      <c r="J974" s="109">
        <f t="shared" si="554"/>
        <v>18</v>
      </c>
      <c r="K974" s="109">
        <f t="shared" si="542"/>
        <v>13</v>
      </c>
      <c r="L974" s="8">
        <f t="shared" si="555"/>
        <v>1.00382466</v>
      </c>
      <c r="M974" s="110">
        <f t="shared" si="541"/>
        <v>1.0061996799999999</v>
      </c>
      <c r="N974" s="110">
        <f t="shared" si="535"/>
        <v>1.5570763603221534</v>
      </c>
      <c r="O974" s="103">
        <f t="shared" si="539"/>
        <v>1.5630316399999999</v>
      </c>
      <c r="P974" s="103">
        <f t="shared" si="547"/>
        <v>705.86171948000003</v>
      </c>
      <c r="Q974" s="11">
        <f t="shared" si="561"/>
        <v>0</v>
      </c>
      <c r="R974" s="30">
        <f t="shared" si="556"/>
        <v>0</v>
      </c>
      <c r="S974" s="103">
        <f t="shared" si="548"/>
        <v>0</v>
      </c>
      <c r="T974" s="113">
        <f t="shared" si="557"/>
        <v>8.5000000000000006E-2</v>
      </c>
      <c r="U974" s="111">
        <f t="shared" si="536"/>
        <v>13</v>
      </c>
      <c r="V974" s="111">
        <v>252</v>
      </c>
      <c r="W974" s="110">
        <f t="shared" si="549"/>
        <v>1.0042173590000001</v>
      </c>
      <c r="X974" s="103">
        <f t="shared" si="550"/>
        <v>2.9768722699999999</v>
      </c>
      <c r="Y974" s="103">
        <f t="shared" si="551"/>
        <v>0</v>
      </c>
      <c r="Z974" s="114" t="str">
        <f t="shared" si="559"/>
        <v>A+J=</v>
      </c>
      <c r="AA974" s="108">
        <f t="shared" si="560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52"/>
        <v>44997</v>
      </c>
      <c r="B975" s="103">
        <f t="shared" si="544"/>
        <v>708.83859174999998</v>
      </c>
      <c r="C975" s="204">
        <f t="shared" si="543"/>
        <v>451.59784448413512</v>
      </c>
      <c r="D975" s="104">
        <f t="shared" si="553"/>
        <v>6474.09</v>
      </c>
      <c r="E975" s="105">
        <f t="shared" si="537"/>
        <v>6508.4</v>
      </c>
      <c r="F975" s="106">
        <f t="shared" si="538"/>
        <v>44948</v>
      </c>
      <c r="G975" s="107">
        <f t="shared" si="545"/>
        <v>5.2995865055938118E-3</v>
      </c>
      <c r="H975" s="108">
        <f t="shared" si="558"/>
        <v>45005</v>
      </c>
      <c r="I975" s="108">
        <f t="shared" si="546"/>
        <v>45005</v>
      </c>
      <c r="J975" s="109">
        <f t="shared" si="554"/>
        <v>18</v>
      </c>
      <c r="K975" s="109">
        <f t="shared" si="542"/>
        <v>13</v>
      </c>
      <c r="L975" s="8">
        <f t="shared" si="555"/>
        <v>1.00382466</v>
      </c>
      <c r="M975" s="110">
        <f t="shared" si="541"/>
        <v>1.0061996799999999</v>
      </c>
      <c r="N975" s="110">
        <f t="shared" si="535"/>
        <v>1.5570763603221534</v>
      </c>
      <c r="O975" s="103">
        <f t="shared" si="539"/>
        <v>1.5630316399999999</v>
      </c>
      <c r="P975" s="103">
        <f t="shared" si="547"/>
        <v>705.86171948000003</v>
      </c>
      <c r="Q975" s="11">
        <f t="shared" si="561"/>
        <v>0</v>
      </c>
      <c r="R975" s="30">
        <f t="shared" si="556"/>
        <v>0</v>
      </c>
      <c r="S975" s="103">
        <f t="shared" si="548"/>
        <v>0</v>
      </c>
      <c r="T975" s="113">
        <f t="shared" si="557"/>
        <v>8.5000000000000006E-2</v>
      </c>
      <c r="U975" s="111">
        <f t="shared" si="536"/>
        <v>13</v>
      </c>
      <c r="V975" s="111">
        <v>252</v>
      </c>
      <c r="W975" s="110">
        <f t="shared" si="549"/>
        <v>1.0042173590000001</v>
      </c>
      <c r="X975" s="103">
        <f t="shared" si="550"/>
        <v>2.9768722699999999</v>
      </c>
      <c r="Y975" s="103">
        <f t="shared" si="551"/>
        <v>0</v>
      </c>
      <c r="Z975" s="114" t="str">
        <f t="shared" si="559"/>
        <v>A+J=</v>
      </c>
      <c r="AA975" s="108">
        <f t="shared" si="560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52"/>
        <v>44998</v>
      </c>
      <c r="B976" s="103">
        <f t="shared" si="544"/>
        <v>708.83859174999998</v>
      </c>
      <c r="C976" s="204">
        <f t="shared" si="543"/>
        <v>451.59784448413512</v>
      </c>
      <c r="D976" s="104">
        <f t="shared" si="553"/>
        <v>6474.09</v>
      </c>
      <c r="E976" s="105">
        <f t="shared" si="537"/>
        <v>6508.4</v>
      </c>
      <c r="F976" s="106">
        <f t="shared" si="538"/>
        <v>44948</v>
      </c>
      <c r="G976" s="107">
        <f t="shared" si="545"/>
        <v>5.2995865055938118E-3</v>
      </c>
      <c r="H976" s="108">
        <f t="shared" si="558"/>
        <v>45005</v>
      </c>
      <c r="I976" s="108">
        <f t="shared" si="546"/>
        <v>45005</v>
      </c>
      <c r="J976" s="109">
        <f t="shared" si="554"/>
        <v>18</v>
      </c>
      <c r="K976" s="109">
        <f t="shared" si="542"/>
        <v>13</v>
      </c>
      <c r="L976" s="8">
        <f t="shared" si="555"/>
        <v>1.00382466</v>
      </c>
      <c r="M976" s="110">
        <f t="shared" si="541"/>
        <v>1.0061996799999999</v>
      </c>
      <c r="N976" s="110">
        <f t="shared" si="535"/>
        <v>1.5570763603221534</v>
      </c>
      <c r="O976" s="103">
        <f t="shared" si="539"/>
        <v>1.5630316399999999</v>
      </c>
      <c r="P976" s="103">
        <f t="shared" si="547"/>
        <v>705.86171948000003</v>
      </c>
      <c r="Q976" s="11">
        <f t="shared" si="561"/>
        <v>0</v>
      </c>
      <c r="R976" s="30">
        <f t="shared" si="556"/>
        <v>0</v>
      </c>
      <c r="S976" s="103">
        <f t="shared" si="548"/>
        <v>0</v>
      </c>
      <c r="T976" s="113">
        <f t="shared" si="557"/>
        <v>8.5000000000000006E-2</v>
      </c>
      <c r="U976" s="111">
        <f t="shared" si="536"/>
        <v>13</v>
      </c>
      <c r="V976" s="111">
        <v>252</v>
      </c>
      <c r="W976" s="110">
        <f t="shared" si="549"/>
        <v>1.0042173590000001</v>
      </c>
      <c r="X976" s="103">
        <f t="shared" si="550"/>
        <v>2.9768722699999999</v>
      </c>
      <c r="Y976" s="103">
        <f t="shared" si="551"/>
        <v>0</v>
      </c>
      <c r="Z976" s="114" t="str">
        <f t="shared" si="559"/>
        <v>A+J=</v>
      </c>
      <c r="AA976" s="108">
        <f t="shared" si="560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52"/>
        <v>44999</v>
      </c>
      <c r="B977" s="103">
        <f t="shared" si="544"/>
        <v>709.27634511999997</v>
      </c>
      <c r="C977" s="204">
        <f t="shared" si="543"/>
        <v>451.59784448413512</v>
      </c>
      <c r="D977" s="104">
        <f t="shared" si="553"/>
        <v>6474.09</v>
      </c>
      <c r="E977" s="105">
        <f t="shared" si="537"/>
        <v>6508.4</v>
      </c>
      <c r="F977" s="106">
        <f t="shared" si="538"/>
        <v>44948</v>
      </c>
      <c r="G977" s="107">
        <f t="shared" si="545"/>
        <v>5.2995865055938118E-3</v>
      </c>
      <c r="H977" s="108">
        <f t="shared" si="558"/>
        <v>45005</v>
      </c>
      <c r="I977" s="108">
        <f t="shared" si="546"/>
        <v>45005</v>
      </c>
      <c r="J977" s="109">
        <f t="shared" si="554"/>
        <v>18</v>
      </c>
      <c r="K977" s="109">
        <f t="shared" si="542"/>
        <v>14</v>
      </c>
      <c r="L977" s="8">
        <f t="shared" si="555"/>
        <v>1.00411947</v>
      </c>
      <c r="M977" s="110">
        <f t="shared" si="541"/>
        <v>1.0061996799999999</v>
      </c>
      <c r="N977" s="110">
        <f t="shared" si="535"/>
        <v>1.5570763603221534</v>
      </c>
      <c r="O977" s="103">
        <f t="shared" si="539"/>
        <v>1.5634906799999999</v>
      </c>
      <c r="P977" s="103">
        <f t="shared" si="547"/>
        <v>706.06902094999998</v>
      </c>
      <c r="Q977" s="11">
        <f t="shared" si="561"/>
        <v>0</v>
      </c>
      <c r="R977" s="30">
        <f t="shared" si="556"/>
        <v>0</v>
      </c>
      <c r="S977" s="103">
        <f t="shared" si="548"/>
        <v>0</v>
      </c>
      <c r="T977" s="113">
        <f t="shared" si="557"/>
        <v>8.5000000000000006E-2</v>
      </c>
      <c r="U977" s="111">
        <f t="shared" si="536"/>
        <v>14</v>
      </c>
      <c r="V977" s="111">
        <v>252</v>
      </c>
      <c r="W977" s="110">
        <f t="shared" si="549"/>
        <v>1.0045425079999999</v>
      </c>
      <c r="X977" s="103">
        <f t="shared" si="550"/>
        <v>3.2073241700000001</v>
      </c>
      <c r="Y977" s="103">
        <f t="shared" si="551"/>
        <v>0</v>
      </c>
      <c r="Z977" s="114" t="str">
        <f t="shared" si="559"/>
        <v>A+J=</v>
      </c>
      <c r="AA977" s="108">
        <f t="shared" si="560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52"/>
        <v>45000</v>
      </c>
      <c r="B978" s="103">
        <f t="shared" si="544"/>
        <v>709.71437483</v>
      </c>
      <c r="C978" s="204">
        <f t="shared" si="543"/>
        <v>451.59784448413512</v>
      </c>
      <c r="D978" s="104">
        <f t="shared" si="553"/>
        <v>6474.09</v>
      </c>
      <c r="E978" s="105">
        <f t="shared" si="537"/>
        <v>6508.4</v>
      </c>
      <c r="F978" s="106">
        <f t="shared" si="538"/>
        <v>44948</v>
      </c>
      <c r="G978" s="107">
        <f t="shared" si="545"/>
        <v>5.2995865055938118E-3</v>
      </c>
      <c r="H978" s="108">
        <f t="shared" si="558"/>
        <v>45005</v>
      </c>
      <c r="I978" s="108">
        <f t="shared" si="546"/>
        <v>45005</v>
      </c>
      <c r="J978" s="109">
        <f t="shared" si="554"/>
        <v>18</v>
      </c>
      <c r="K978" s="109">
        <f t="shared" si="542"/>
        <v>15</v>
      </c>
      <c r="L978" s="8">
        <f t="shared" si="555"/>
        <v>1.0044143699999999</v>
      </c>
      <c r="M978" s="110">
        <f t="shared" si="541"/>
        <v>1.0061996799999999</v>
      </c>
      <c r="N978" s="110">
        <f t="shared" si="535"/>
        <v>1.5570763603221534</v>
      </c>
      <c r="O978" s="103">
        <f t="shared" si="539"/>
        <v>1.5639498700000001</v>
      </c>
      <c r="P978" s="103">
        <f t="shared" si="547"/>
        <v>706.27639017000001</v>
      </c>
      <c r="Q978" s="11">
        <f t="shared" si="561"/>
        <v>0</v>
      </c>
      <c r="R978" s="30">
        <f t="shared" si="556"/>
        <v>0</v>
      </c>
      <c r="S978" s="103">
        <f t="shared" si="548"/>
        <v>0</v>
      </c>
      <c r="T978" s="113">
        <f t="shared" si="557"/>
        <v>8.5000000000000006E-2</v>
      </c>
      <c r="U978" s="111">
        <f t="shared" si="536"/>
        <v>15</v>
      </c>
      <c r="V978" s="111">
        <v>252</v>
      </c>
      <c r="W978" s="110">
        <f t="shared" si="549"/>
        <v>1.0048677610000001</v>
      </c>
      <c r="X978" s="103">
        <f t="shared" si="550"/>
        <v>3.4379846600000001</v>
      </c>
      <c r="Y978" s="103">
        <f t="shared" si="551"/>
        <v>0</v>
      </c>
      <c r="Z978" s="114" t="str">
        <f t="shared" si="559"/>
        <v>A+J=</v>
      </c>
      <c r="AA978" s="108">
        <f t="shared" si="560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52"/>
        <v>45001</v>
      </c>
      <c r="B979" s="103">
        <f t="shared" si="544"/>
        <v>710.15266354999994</v>
      </c>
      <c r="C979" s="204">
        <f t="shared" si="543"/>
        <v>451.59784448413512</v>
      </c>
      <c r="D979" s="104">
        <f t="shared" si="553"/>
        <v>6474.09</v>
      </c>
      <c r="E979" s="105">
        <f t="shared" si="537"/>
        <v>6508.4</v>
      </c>
      <c r="F979" s="106">
        <f t="shared" si="538"/>
        <v>44948</v>
      </c>
      <c r="G979" s="107">
        <f t="shared" si="545"/>
        <v>5.2995865055938118E-3</v>
      </c>
      <c r="H979" s="108">
        <f t="shared" si="558"/>
        <v>45005</v>
      </c>
      <c r="I979" s="108">
        <f t="shared" si="546"/>
        <v>45005</v>
      </c>
      <c r="J979" s="109">
        <f t="shared" si="554"/>
        <v>18</v>
      </c>
      <c r="K979" s="109">
        <f t="shared" si="542"/>
        <v>16</v>
      </c>
      <c r="L979" s="8">
        <f t="shared" si="555"/>
        <v>1.0047093499999999</v>
      </c>
      <c r="M979" s="110">
        <f t="shared" si="541"/>
        <v>1.0061996799999999</v>
      </c>
      <c r="N979" s="110">
        <f t="shared" si="535"/>
        <v>1.5570763603221534</v>
      </c>
      <c r="O979" s="103">
        <f t="shared" si="539"/>
        <v>1.56440917</v>
      </c>
      <c r="P979" s="103">
        <f t="shared" si="547"/>
        <v>706.48380906</v>
      </c>
      <c r="Q979" s="11">
        <f t="shared" si="561"/>
        <v>0</v>
      </c>
      <c r="R979" s="30">
        <f t="shared" si="556"/>
        <v>0</v>
      </c>
      <c r="S979" s="103">
        <f t="shared" si="548"/>
        <v>0</v>
      </c>
      <c r="T979" s="113">
        <f t="shared" si="557"/>
        <v>8.5000000000000006E-2</v>
      </c>
      <c r="U979" s="111">
        <f t="shared" si="536"/>
        <v>16</v>
      </c>
      <c r="V979" s="111">
        <v>252</v>
      </c>
      <c r="W979" s="110">
        <f t="shared" si="549"/>
        <v>1.0051931190000001</v>
      </c>
      <c r="X979" s="103">
        <f t="shared" si="550"/>
        <v>3.6688544900000002</v>
      </c>
      <c r="Y979" s="103">
        <f t="shared" si="551"/>
        <v>0</v>
      </c>
      <c r="Z979" s="114" t="str">
        <f t="shared" si="559"/>
        <v>A+J=</v>
      </c>
      <c r="AA979" s="108">
        <f t="shared" si="560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52"/>
        <v>45002</v>
      </c>
      <c r="B980" s="103">
        <f t="shared" si="544"/>
        <v>710.59123025999997</v>
      </c>
      <c r="C980" s="204">
        <f t="shared" si="543"/>
        <v>451.59784448413512</v>
      </c>
      <c r="D980" s="104">
        <f t="shared" si="553"/>
        <v>6474.09</v>
      </c>
      <c r="E980" s="105">
        <f t="shared" si="537"/>
        <v>6508.4</v>
      </c>
      <c r="F980" s="106">
        <f t="shared" si="538"/>
        <v>44948</v>
      </c>
      <c r="G980" s="107">
        <f t="shared" si="545"/>
        <v>5.2995865055938118E-3</v>
      </c>
      <c r="H980" s="108">
        <f t="shared" si="558"/>
        <v>45005</v>
      </c>
      <c r="I980" s="108">
        <f t="shared" si="546"/>
        <v>45005</v>
      </c>
      <c r="J980" s="109">
        <f t="shared" si="554"/>
        <v>18</v>
      </c>
      <c r="K980" s="109">
        <f t="shared" si="542"/>
        <v>17</v>
      </c>
      <c r="L980" s="8">
        <f t="shared" si="555"/>
        <v>1.0050044199999999</v>
      </c>
      <c r="M980" s="110">
        <f t="shared" si="541"/>
        <v>1.0061996799999999</v>
      </c>
      <c r="N980" s="110">
        <f t="shared" si="535"/>
        <v>1.5570763603221534</v>
      </c>
      <c r="O980" s="103">
        <f t="shared" si="539"/>
        <v>1.5648686199999999</v>
      </c>
      <c r="P980" s="103">
        <f t="shared" si="547"/>
        <v>706.69129568999995</v>
      </c>
      <c r="Q980" s="11">
        <f t="shared" si="561"/>
        <v>0</v>
      </c>
      <c r="R980" s="30">
        <f t="shared" si="556"/>
        <v>0</v>
      </c>
      <c r="S980" s="103">
        <f t="shared" si="548"/>
        <v>0</v>
      </c>
      <c r="T980" s="113">
        <f t="shared" si="557"/>
        <v>8.5000000000000006E-2</v>
      </c>
      <c r="U980" s="111">
        <f t="shared" si="536"/>
        <v>17</v>
      </c>
      <c r="V980" s="111">
        <v>252</v>
      </c>
      <c r="W980" s="110">
        <f t="shared" si="549"/>
        <v>1.005518583</v>
      </c>
      <c r="X980" s="103">
        <f t="shared" si="550"/>
        <v>3.8999345700000001</v>
      </c>
      <c r="Y980" s="103">
        <f t="shared" si="551"/>
        <v>0</v>
      </c>
      <c r="Z980" s="114" t="str">
        <f t="shared" si="559"/>
        <v>A+J=</v>
      </c>
      <c r="AA980" s="108">
        <f t="shared" si="560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52"/>
        <v>45003</v>
      </c>
      <c r="B981" s="103">
        <f t="shared" si="544"/>
        <v>711.03007054</v>
      </c>
      <c r="C981" s="204">
        <f t="shared" si="543"/>
        <v>451.59784448413512</v>
      </c>
      <c r="D981" s="104">
        <f t="shared" si="553"/>
        <v>6474.09</v>
      </c>
      <c r="E981" s="105">
        <f t="shared" si="537"/>
        <v>6508.4</v>
      </c>
      <c r="F981" s="106">
        <f t="shared" si="538"/>
        <v>44948</v>
      </c>
      <c r="G981" s="107">
        <f t="shared" si="545"/>
        <v>5.2995865055938118E-3</v>
      </c>
      <c r="H981" s="108">
        <f t="shared" si="558"/>
        <v>45005</v>
      </c>
      <c r="I981" s="108">
        <f t="shared" si="546"/>
        <v>45005</v>
      </c>
      <c r="J981" s="109">
        <f t="shared" si="554"/>
        <v>18</v>
      </c>
      <c r="K981" s="109">
        <f t="shared" si="542"/>
        <v>18</v>
      </c>
      <c r="L981" s="8">
        <f t="shared" si="555"/>
        <v>1.00529958</v>
      </c>
      <c r="M981" s="110">
        <f t="shared" si="541"/>
        <v>1.0061996799999999</v>
      </c>
      <c r="N981" s="110">
        <f t="shared" si="535"/>
        <v>1.5570763603221534</v>
      </c>
      <c r="O981" s="103">
        <f t="shared" si="539"/>
        <v>1.5653282100000001</v>
      </c>
      <c r="P981" s="103">
        <f t="shared" si="547"/>
        <v>706.89884554000002</v>
      </c>
      <c r="Q981" s="11">
        <f t="shared" si="561"/>
        <v>0</v>
      </c>
      <c r="R981" s="30">
        <f t="shared" si="556"/>
        <v>0</v>
      </c>
      <c r="S981" s="103">
        <f t="shared" si="548"/>
        <v>0</v>
      </c>
      <c r="T981" s="113">
        <f t="shared" si="557"/>
        <v>8.5000000000000006E-2</v>
      </c>
      <c r="U981" s="111">
        <f t="shared" si="536"/>
        <v>18</v>
      </c>
      <c r="V981" s="111">
        <v>252</v>
      </c>
      <c r="W981" s="110">
        <f t="shared" si="549"/>
        <v>1.005844153</v>
      </c>
      <c r="X981" s="103">
        <f t="shared" si="550"/>
        <v>4.1312249999999997</v>
      </c>
      <c r="Y981" s="103">
        <f t="shared" si="551"/>
        <v>0</v>
      </c>
      <c r="Z981" s="114" t="str">
        <f t="shared" si="559"/>
        <v>A+J=</v>
      </c>
      <c r="AA981" s="108">
        <f t="shared" si="560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52"/>
        <v>45004</v>
      </c>
      <c r="B982" s="103">
        <f t="shared" si="544"/>
        <v>711.03007054</v>
      </c>
      <c r="C982" s="204">
        <f t="shared" si="543"/>
        <v>451.59784448413512</v>
      </c>
      <c r="D982" s="104">
        <f t="shared" si="553"/>
        <v>6474.09</v>
      </c>
      <c r="E982" s="105">
        <f t="shared" si="537"/>
        <v>6508.4</v>
      </c>
      <c r="F982" s="106">
        <f t="shared" si="538"/>
        <v>44948</v>
      </c>
      <c r="G982" s="107">
        <f t="shared" si="545"/>
        <v>5.2995865055938118E-3</v>
      </c>
      <c r="H982" s="108">
        <f t="shared" si="558"/>
        <v>45005</v>
      </c>
      <c r="I982" s="108">
        <f t="shared" si="546"/>
        <v>45005</v>
      </c>
      <c r="J982" s="109">
        <f t="shared" si="554"/>
        <v>18</v>
      </c>
      <c r="K982" s="109">
        <f t="shared" si="542"/>
        <v>18</v>
      </c>
      <c r="L982" s="8">
        <f t="shared" si="555"/>
        <v>1.00529958</v>
      </c>
      <c r="M982" s="110">
        <f t="shared" si="541"/>
        <v>1.0061996799999999</v>
      </c>
      <c r="N982" s="110">
        <f t="shared" si="535"/>
        <v>1.5570763603221534</v>
      </c>
      <c r="O982" s="103">
        <f t="shared" si="539"/>
        <v>1.5653282100000001</v>
      </c>
      <c r="P982" s="103">
        <f t="shared" si="547"/>
        <v>706.89884554000002</v>
      </c>
      <c r="Q982" s="11">
        <f t="shared" si="561"/>
        <v>0</v>
      </c>
      <c r="R982" s="30">
        <f t="shared" si="556"/>
        <v>0</v>
      </c>
      <c r="S982" s="103">
        <f t="shared" si="548"/>
        <v>0</v>
      </c>
      <c r="T982" s="113">
        <f t="shared" si="557"/>
        <v>8.5000000000000006E-2</v>
      </c>
      <c r="U982" s="111">
        <f t="shared" si="536"/>
        <v>18</v>
      </c>
      <c r="V982" s="111">
        <v>252</v>
      </c>
      <c r="W982" s="110">
        <f t="shared" si="549"/>
        <v>1.005844153</v>
      </c>
      <c r="X982" s="103">
        <f t="shared" si="550"/>
        <v>4.1312249999999997</v>
      </c>
      <c r="Y982" s="103">
        <f t="shared" si="551"/>
        <v>0</v>
      </c>
      <c r="Z982" s="114" t="str">
        <f t="shared" si="559"/>
        <v>A+J=</v>
      </c>
      <c r="AA982" s="108">
        <f t="shared" si="560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52"/>
        <v>45005</v>
      </c>
      <c r="B983" s="103">
        <f t="shared" si="544"/>
        <v>711.03007054</v>
      </c>
      <c r="C983" s="204">
        <f t="shared" si="543"/>
        <v>451.59784448413512</v>
      </c>
      <c r="D983" s="104">
        <f t="shared" si="553"/>
        <v>6474.09</v>
      </c>
      <c r="E983" s="105">
        <f t="shared" si="537"/>
        <v>6508.4</v>
      </c>
      <c r="F983" s="106">
        <f t="shared" si="538"/>
        <v>44948</v>
      </c>
      <c r="G983" s="107">
        <f t="shared" si="545"/>
        <v>5.2995865055938118E-3</v>
      </c>
      <c r="H983" s="108">
        <f t="shared" si="558"/>
        <v>45036</v>
      </c>
      <c r="I983" s="108">
        <f t="shared" si="546"/>
        <v>45005</v>
      </c>
      <c r="J983" s="109">
        <f t="shared" si="554"/>
        <v>18</v>
      </c>
      <c r="K983" s="109">
        <f t="shared" si="542"/>
        <v>18</v>
      </c>
      <c r="L983" s="8">
        <f t="shared" si="555"/>
        <v>1.00529958</v>
      </c>
      <c r="M983" s="110">
        <f t="shared" si="541"/>
        <v>1.0061996799999999</v>
      </c>
      <c r="N983" s="110">
        <f t="shared" si="535"/>
        <v>1.5570763603221534</v>
      </c>
      <c r="O983" s="103">
        <f t="shared" si="539"/>
        <v>1.5653282100000001</v>
      </c>
      <c r="P983" s="103">
        <f t="shared" si="547"/>
        <v>706.89884554000002</v>
      </c>
      <c r="Q983" s="11">
        <f t="shared" si="561"/>
        <v>32</v>
      </c>
      <c r="R983" s="30">
        <f t="shared" si="556"/>
        <v>1.7704000054547888E-2</v>
      </c>
      <c r="S983" s="103">
        <f t="shared" si="548"/>
        <v>12.5149372</v>
      </c>
      <c r="T983" s="113">
        <f t="shared" si="557"/>
        <v>8.5000000000000006E-2</v>
      </c>
      <c r="U983" s="111">
        <f t="shared" si="536"/>
        <v>18</v>
      </c>
      <c r="V983" s="111">
        <v>252</v>
      </c>
      <c r="W983" s="110">
        <f t="shared" si="549"/>
        <v>1.005844153</v>
      </c>
      <c r="X983" s="103">
        <f t="shared" si="550"/>
        <v>4.1312249999999997</v>
      </c>
      <c r="Y983" s="103">
        <f t="shared" si="551"/>
        <v>16.646162199999999</v>
      </c>
      <c r="Z983" s="114" t="str">
        <f t="shared" si="559"/>
        <v>A+J=</v>
      </c>
      <c r="AA983" s="108">
        <f t="shared" si="560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52"/>
        <v>45006</v>
      </c>
      <c r="B984" s="103">
        <f t="shared" si="544"/>
        <v>694.87288624999997</v>
      </c>
      <c r="C984" s="204">
        <f t="shared" si="543"/>
        <v>443.60275622082452</v>
      </c>
      <c r="D984" s="104">
        <f t="shared" si="553"/>
        <v>6508.4</v>
      </c>
      <c r="E984" s="105">
        <f t="shared" si="537"/>
        <v>6563.07</v>
      </c>
      <c r="F984" s="106">
        <f t="shared" si="538"/>
        <v>44977</v>
      </c>
      <c r="G984" s="107">
        <f t="shared" si="545"/>
        <v>8.3999139573474046E-3</v>
      </c>
      <c r="H984" s="108">
        <f t="shared" si="558"/>
        <v>45036</v>
      </c>
      <c r="I984" s="108">
        <f t="shared" si="546"/>
        <v>45036</v>
      </c>
      <c r="J984" s="109">
        <f t="shared" si="554"/>
        <v>22</v>
      </c>
      <c r="K984" s="109">
        <f t="shared" si="542"/>
        <v>1</v>
      </c>
      <c r="L984" s="8">
        <f t="shared" si="555"/>
        <v>1.0003802900000001</v>
      </c>
      <c r="M984" s="110">
        <f t="shared" si="541"/>
        <v>1.00529958</v>
      </c>
      <c r="N984" s="110">
        <f t="shared" si="535"/>
        <v>1.5653282110597895</v>
      </c>
      <c r="O984" s="103">
        <f t="shared" si="539"/>
        <v>1.5659234799999999</v>
      </c>
      <c r="P984" s="103">
        <f t="shared" si="547"/>
        <v>694.64797175000001</v>
      </c>
      <c r="Q984" s="11">
        <f t="shared" si="561"/>
        <v>0</v>
      </c>
      <c r="R984" s="30">
        <f t="shared" si="556"/>
        <v>0</v>
      </c>
      <c r="S984" s="103">
        <f t="shared" si="548"/>
        <v>0</v>
      </c>
      <c r="T984" s="113">
        <f t="shared" si="557"/>
        <v>8.5000000000000006E-2</v>
      </c>
      <c r="U984" s="111">
        <f t="shared" si="536"/>
        <v>1</v>
      </c>
      <c r="V984" s="111">
        <v>252</v>
      </c>
      <c r="W984" s="110">
        <f t="shared" si="549"/>
        <v>1.0003237819999999</v>
      </c>
      <c r="X984" s="103">
        <f t="shared" si="550"/>
        <v>0.22491449999999999</v>
      </c>
      <c r="Y984" s="103">
        <f t="shared" si="551"/>
        <v>0</v>
      </c>
      <c r="Z984" s="114" t="str">
        <f t="shared" si="559"/>
        <v>A+J=</v>
      </c>
      <c r="AA984" s="108">
        <f t="shared" si="560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52"/>
        <v>45007</v>
      </c>
      <c r="B985" s="103">
        <f t="shared" si="544"/>
        <v>695.36221093999995</v>
      </c>
      <c r="C985" s="204">
        <f t="shared" si="543"/>
        <v>443.60275622082452</v>
      </c>
      <c r="D985" s="104">
        <f t="shared" si="553"/>
        <v>6508.4</v>
      </c>
      <c r="E985" s="105">
        <f t="shared" si="537"/>
        <v>6563.07</v>
      </c>
      <c r="F985" s="106">
        <f t="shared" si="538"/>
        <v>44977</v>
      </c>
      <c r="G985" s="107">
        <f t="shared" si="545"/>
        <v>8.3999139573474046E-3</v>
      </c>
      <c r="H985" s="108">
        <f t="shared" si="558"/>
        <v>45036</v>
      </c>
      <c r="I985" s="108">
        <f t="shared" si="546"/>
        <v>45036</v>
      </c>
      <c r="J985" s="109">
        <f t="shared" si="554"/>
        <v>22</v>
      </c>
      <c r="K985" s="109">
        <f t="shared" si="542"/>
        <v>2</v>
      </c>
      <c r="L985" s="8">
        <f t="shared" si="555"/>
        <v>1.0007607199999999</v>
      </c>
      <c r="M985" s="110">
        <f t="shared" si="541"/>
        <v>1.00529958</v>
      </c>
      <c r="N985" s="110">
        <f t="shared" si="535"/>
        <v>1.5653282110597895</v>
      </c>
      <c r="O985" s="103">
        <f t="shared" si="539"/>
        <v>1.5665189799999999</v>
      </c>
      <c r="P985" s="103">
        <f t="shared" si="547"/>
        <v>694.91213719999996</v>
      </c>
      <c r="Q985" s="11">
        <f t="shared" si="561"/>
        <v>0</v>
      </c>
      <c r="R985" s="30">
        <f t="shared" si="556"/>
        <v>0</v>
      </c>
      <c r="S985" s="103">
        <f t="shared" si="548"/>
        <v>0</v>
      </c>
      <c r="T985" s="113">
        <f t="shared" si="557"/>
        <v>8.5000000000000006E-2</v>
      </c>
      <c r="U985" s="111">
        <f t="shared" si="536"/>
        <v>2</v>
      </c>
      <c r="V985" s="111">
        <v>252</v>
      </c>
      <c r="W985" s="110">
        <f t="shared" si="549"/>
        <v>1.00064767</v>
      </c>
      <c r="X985" s="103">
        <f t="shared" si="550"/>
        <v>0.45007374</v>
      </c>
      <c r="Y985" s="103">
        <f t="shared" si="551"/>
        <v>0</v>
      </c>
      <c r="Z985" s="114" t="str">
        <f t="shared" si="559"/>
        <v>A+J=</v>
      </c>
      <c r="AA985" s="108">
        <f t="shared" si="560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52"/>
        <v>45008</v>
      </c>
      <c r="B986" s="103">
        <f t="shared" si="544"/>
        <v>695.85188559999995</v>
      </c>
      <c r="C986" s="204">
        <f t="shared" si="543"/>
        <v>443.60275622082452</v>
      </c>
      <c r="D986" s="104">
        <f t="shared" si="553"/>
        <v>6508.4</v>
      </c>
      <c r="E986" s="105">
        <f t="shared" si="537"/>
        <v>6563.07</v>
      </c>
      <c r="F986" s="106">
        <f t="shared" si="538"/>
        <v>44977</v>
      </c>
      <c r="G986" s="107">
        <f t="shared" si="545"/>
        <v>8.3999139573474046E-3</v>
      </c>
      <c r="H986" s="108">
        <f t="shared" si="558"/>
        <v>45036</v>
      </c>
      <c r="I986" s="108">
        <f t="shared" si="546"/>
        <v>45036</v>
      </c>
      <c r="J986" s="109">
        <f t="shared" si="554"/>
        <v>22</v>
      </c>
      <c r="K986" s="109">
        <f t="shared" si="542"/>
        <v>3</v>
      </c>
      <c r="L986" s="8">
        <f t="shared" si="555"/>
        <v>1.0011413</v>
      </c>
      <c r="M986" s="110">
        <f t="shared" si="541"/>
        <v>1.00529958</v>
      </c>
      <c r="N986" s="110">
        <f t="shared" si="535"/>
        <v>1.5653282110597895</v>
      </c>
      <c r="O986" s="103">
        <f t="shared" si="539"/>
        <v>1.56711472</v>
      </c>
      <c r="P986" s="103">
        <f t="shared" si="547"/>
        <v>695.1764091</v>
      </c>
      <c r="Q986" s="11">
        <f t="shared" si="561"/>
        <v>0</v>
      </c>
      <c r="R986" s="30">
        <f t="shared" si="556"/>
        <v>0</v>
      </c>
      <c r="S986" s="103">
        <f t="shared" si="548"/>
        <v>0</v>
      </c>
      <c r="T986" s="113">
        <f t="shared" si="557"/>
        <v>8.5000000000000006E-2</v>
      </c>
      <c r="U986" s="111">
        <f t="shared" si="536"/>
        <v>3</v>
      </c>
      <c r="V986" s="111">
        <v>252</v>
      </c>
      <c r="W986" s="110">
        <f t="shared" si="549"/>
        <v>1.000971662</v>
      </c>
      <c r="X986" s="103">
        <f t="shared" si="550"/>
        <v>0.67547650000000004</v>
      </c>
      <c r="Y986" s="103">
        <f t="shared" si="551"/>
        <v>0</v>
      </c>
      <c r="Z986" s="114" t="str">
        <f t="shared" si="559"/>
        <v>A+J=</v>
      </c>
      <c r="AA986" s="108">
        <f t="shared" si="560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52"/>
        <v>45009</v>
      </c>
      <c r="B987" s="103">
        <f t="shared" si="544"/>
        <v>696.34190224000008</v>
      </c>
      <c r="C987" s="204">
        <f t="shared" si="543"/>
        <v>443.60275622082452</v>
      </c>
      <c r="D987" s="104">
        <f t="shared" si="553"/>
        <v>6508.4</v>
      </c>
      <c r="E987" s="105">
        <f t="shared" si="537"/>
        <v>6563.07</v>
      </c>
      <c r="F987" s="106">
        <f t="shared" si="538"/>
        <v>44977</v>
      </c>
      <c r="G987" s="107">
        <f t="shared" si="545"/>
        <v>8.3999139573474046E-3</v>
      </c>
      <c r="H987" s="108">
        <f t="shared" si="558"/>
        <v>45036</v>
      </c>
      <c r="I987" s="108">
        <f t="shared" si="546"/>
        <v>45036</v>
      </c>
      <c r="J987" s="109">
        <f t="shared" si="554"/>
        <v>22</v>
      </c>
      <c r="K987" s="109">
        <f t="shared" si="542"/>
        <v>4</v>
      </c>
      <c r="L987" s="8">
        <f t="shared" si="555"/>
        <v>1.0015220300000001</v>
      </c>
      <c r="M987" s="110">
        <f t="shared" si="541"/>
        <v>1.00529958</v>
      </c>
      <c r="N987" s="110">
        <f t="shared" si="535"/>
        <v>1.5653282110597895</v>
      </c>
      <c r="O987" s="103">
        <f t="shared" si="539"/>
        <v>1.56771068</v>
      </c>
      <c r="P987" s="103">
        <f t="shared" si="547"/>
        <v>695.44077860000004</v>
      </c>
      <c r="Q987" s="11">
        <f t="shared" si="561"/>
        <v>0</v>
      </c>
      <c r="R987" s="30">
        <f t="shared" si="556"/>
        <v>0</v>
      </c>
      <c r="S987" s="103">
        <f t="shared" si="548"/>
        <v>0</v>
      </c>
      <c r="T987" s="113">
        <f t="shared" si="557"/>
        <v>8.5000000000000006E-2</v>
      </c>
      <c r="U987" s="111">
        <f t="shared" si="536"/>
        <v>4</v>
      </c>
      <c r="V987" s="111">
        <v>252</v>
      </c>
      <c r="W987" s="110">
        <f t="shared" si="549"/>
        <v>1.001295759</v>
      </c>
      <c r="X987" s="103">
        <f t="shared" si="550"/>
        <v>0.90112364</v>
      </c>
      <c r="Y987" s="103">
        <f t="shared" si="551"/>
        <v>0</v>
      </c>
      <c r="Z987" s="114" t="str">
        <f t="shared" si="559"/>
        <v>A+J=</v>
      </c>
      <c r="AA987" s="108">
        <f t="shared" si="560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52"/>
        <v>45010</v>
      </c>
      <c r="B988" s="103">
        <f t="shared" si="544"/>
        <v>696.83226549999995</v>
      </c>
      <c r="C988" s="204">
        <f t="shared" si="543"/>
        <v>443.60275622082452</v>
      </c>
      <c r="D988" s="104">
        <f t="shared" si="553"/>
        <v>6508.4</v>
      </c>
      <c r="E988" s="105">
        <f t="shared" si="537"/>
        <v>6563.07</v>
      </c>
      <c r="F988" s="106">
        <f t="shared" si="538"/>
        <v>44977</v>
      </c>
      <c r="G988" s="107">
        <f t="shared" si="545"/>
        <v>8.3999139573474046E-3</v>
      </c>
      <c r="H988" s="108">
        <f t="shared" si="558"/>
        <v>45036</v>
      </c>
      <c r="I988" s="108">
        <f t="shared" si="546"/>
        <v>45036</v>
      </c>
      <c r="J988" s="109">
        <f t="shared" si="554"/>
        <v>22</v>
      </c>
      <c r="K988" s="109">
        <f t="shared" si="542"/>
        <v>5</v>
      </c>
      <c r="L988" s="8">
        <f t="shared" si="555"/>
        <v>1.0019028999999999</v>
      </c>
      <c r="M988" s="110">
        <f t="shared" si="541"/>
        <v>1.00529958</v>
      </c>
      <c r="N988" s="110">
        <f t="shared" si="535"/>
        <v>1.5653282110597895</v>
      </c>
      <c r="O988" s="103">
        <f t="shared" si="539"/>
        <v>1.56830687</v>
      </c>
      <c r="P988" s="103">
        <f t="shared" si="547"/>
        <v>695.70525012999997</v>
      </c>
      <c r="Q988" s="11">
        <f t="shared" si="561"/>
        <v>0</v>
      </c>
      <c r="R988" s="30">
        <f t="shared" si="556"/>
        <v>0</v>
      </c>
      <c r="S988" s="103">
        <f t="shared" si="548"/>
        <v>0</v>
      </c>
      <c r="T988" s="113">
        <f t="shared" si="557"/>
        <v>8.5000000000000006E-2</v>
      </c>
      <c r="U988" s="111">
        <f t="shared" si="536"/>
        <v>5</v>
      </c>
      <c r="V988" s="111">
        <v>252</v>
      </c>
      <c r="W988" s="110">
        <f t="shared" si="549"/>
        <v>1.0016199610000001</v>
      </c>
      <c r="X988" s="103">
        <f t="shared" si="550"/>
        <v>1.1270153700000001</v>
      </c>
      <c r="Y988" s="103">
        <f t="shared" si="551"/>
        <v>0</v>
      </c>
      <c r="Z988" s="114" t="str">
        <f t="shared" si="559"/>
        <v>A+J=</v>
      </c>
      <c r="AA988" s="108">
        <f t="shared" si="560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52"/>
        <v>45011</v>
      </c>
      <c r="B989" s="103">
        <f t="shared" si="544"/>
        <v>696.83226549999995</v>
      </c>
      <c r="C989" s="204">
        <f t="shared" si="543"/>
        <v>443.60275622082452</v>
      </c>
      <c r="D989" s="104">
        <f t="shared" si="553"/>
        <v>6508.4</v>
      </c>
      <c r="E989" s="105">
        <f t="shared" si="537"/>
        <v>6563.07</v>
      </c>
      <c r="F989" s="106">
        <f t="shared" si="538"/>
        <v>44977</v>
      </c>
      <c r="G989" s="107">
        <f t="shared" si="545"/>
        <v>8.3999139573474046E-3</v>
      </c>
      <c r="H989" s="108">
        <f t="shared" si="558"/>
        <v>45036</v>
      </c>
      <c r="I989" s="108">
        <f t="shared" si="546"/>
        <v>45036</v>
      </c>
      <c r="J989" s="109">
        <f t="shared" si="554"/>
        <v>22</v>
      </c>
      <c r="K989" s="109">
        <f t="shared" si="542"/>
        <v>5</v>
      </c>
      <c r="L989" s="8">
        <f t="shared" si="555"/>
        <v>1.0019028999999999</v>
      </c>
      <c r="M989" s="110">
        <f t="shared" si="541"/>
        <v>1.00529958</v>
      </c>
      <c r="N989" s="110">
        <f t="shared" si="535"/>
        <v>1.5653282110597895</v>
      </c>
      <c r="O989" s="103">
        <f t="shared" si="539"/>
        <v>1.56830687</v>
      </c>
      <c r="P989" s="103">
        <f t="shared" si="547"/>
        <v>695.70525012999997</v>
      </c>
      <c r="Q989" s="11">
        <f t="shared" si="561"/>
        <v>0</v>
      </c>
      <c r="R989" s="30">
        <f t="shared" si="556"/>
        <v>0</v>
      </c>
      <c r="S989" s="103">
        <f t="shared" si="548"/>
        <v>0</v>
      </c>
      <c r="T989" s="113">
        <f t="shared" si="557"/>
        <v>8.5000000000000006E-2</v>
      </c>
      <c r="U989" s="111">
        <f t="shared" si="536"/>
        <v>5</v>
      </c>
      <c r="V989" s="111">
        <v>252</v>
      </c>
      <c r="W989" s="110">
        <f t="shared" si="549"/>
        <v>1.0016199610000001</v>
      </c>
      <c r="X989" s="103">
        <f t="shared" si="550"/>
        <v>1.1270153700000001</v>
      </c>
      <c r="Y989" s="103">
        <f t="shared" si="551"/>
        <v>0</v>
      </c>
      <c r="Z989" s="114" t="str">
        <f t="shared" si="559"/>
        <v>A+J=</v>
      </c>
      <c r="AA989" s="108">
        <f t="shared" si="560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52"/>
        <v>45012</v>
      </c>
      <c r="B990" s="103">
        <f t="shared" si="544"/>
        <v>696.83226549999995</v>
      </c>
      <c r="C990" s="204">
        <f t="shared" si="543"/>
        <v>443.60275622082452</v>
      </c>
      <c r="D990" s="104">
        <f t="shared" si="553"/>
        <v>6508.4</v>
      </c>
      <c r="E990" s="105">
        <f t="shared" si="537"/>
        <v>6563.07</v>
      </c>
      <c r="F990" s="106">
        <f t="shared" si="538"/>
        <v>44977</v>
      </c>
      <c r="G990" s="107">
        <f t="shared" si="545"/>
        <v>8.3999139573474046E-3</v>
      </c>
      <c r="H990" s="108">
        <f t="shared" si="558"/>
        <v>45036</v>
      </c>
      <c r="I990" s="108">
        <f t="shared" si="546"/>
        <v>45036</v>
      </c>
      <c r="J990" s="109">
        <f t="shared" si="554"/>
        <v>22</v>
      </c>
      <c r="K990" s="109">
        <f t="shared" si="542"/>
        <v>5</v>
      </c>
      <c r="L990" s="8">
        <f t="shared" si="555"/>
        <v>1.0019028999999999</v>
      </c>
      <c r="M990" s="110">
        <f t="shared" si="541"/>
        <v>1.00529958</v>
      </c>
      <c r="N990" s="110">
        <f t="shared" si="535"/>
        <v>1.5653282110597895</v>
      </c>
      <c r="O990" s="103">
        <f t="shared" si="539"/>
        <v>1.56830687</v>
      </c>
      <c r="P990" s="103">
        <f t="shared" si="547"/>
        <v>695.70525012999997</v>
      </c>
      <c r="Q990" s="11">
        <f t="shared" si="561"/>
        <v>0</v>
      </c>
      <c r="R990" s="30">
        <f t="shared" si="556"/>
        <v>0</v>
      </c>
      <c r="S990" s="103">
        <f t="shared" si="548"/>
        <v>0</v>
      </c>
      <c r="T990" s="113">
        <f t="shared" si="557"/>
        <v>8.5000000000000006E-2</v>
      </c>
      <c r="U990" s="111">
        <f t="shared" si="536"/>
        <v>5</v>
      </c>
      <c r="V990" s="111">
        <v>252</v>
      </c>
      <c r="W990" s="110">
        <f t="shared" si="549"/>
        <v>1.0016199610000001</v>
      </c>
      <c r="X990" s="103">
        <f t="shared" si="550"/>
        <v>1.1270153700000001</v>
      </c>
      <c r="Y990" s="103">
        <f t="shared" si="551"/>
        <v>0</v>
      </c>
      <c r="Z990" s="114" t="str">
        <f t="shared" si="559"/>
        <v>A+J=</v>
      </c>
      <c r="AA990" s="108">
        <f t="shared" si="560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52"/>
        <v>45013</v>
      </c>
      <c r="B991" s="103">
        <f t="shared" si="544"/>
        <v>697.32297553000001</v>
      </c>
      <c r="C991" s="204">
        <f t="shared" si="543"/>
        <v>443.60275622082452</v>
      </c>
      <c r="D991" s="104">
        <f t="shared" si="553"/>
        <v>6508.4</v>
      </c>
      <c r="E991" s="105">
        <f t="shared" si="537"/>
        <v>6563.07</v>
      </c>
      <c r="F991" s="106">
        <f t="shared" si="538"/>
        <v>44977</v>
      </c>
      <c r="G991" s="107">
        <f t="shared" si="545"/>
        <v>8.3999139573474046E-3</v>
      </c>
      <c r="H991" s="108">
        <f t="shared" si="558"/>
        <v>45036</v>
      </c>
      <c r="I991" s="108">
        <f t="shared" si="546"/>
        <v>45036</v>
      </c>
      <c r="J991" s="109">
        <f t="shared" si="554"/>
        <v>22</v>
      </c>
      <c r="K991" s="109">
        <f t="shared" si="542"/>
        <v>6</v>
      </c>
      <c r="L991" s="8">
        <f t="shared" si="555"/>
        <v>1.00228392</v>
      </c>
      <c r="M991" s="110">
        <f t="shared" si="541"/>
        <v>1.00529958</v>
      </c>
      <c r="N991" s="110">
        <f t="shared" ref="N991:N1054" si="562">IF(I991&gt;I990,N990*M991,N990)</f>
        <v>1.5653282110597895</v>
      </c>
      <c r="O991" s="103">
        <f t="shared" si="539"/>
        <v>1.56890329</v>
      </c>
      <c r="P991" s="103">
        <f t="shared" si="547"/>
        <v>695.96982367999999</v>
      </c>
      <c r="Q991" s="11">
        <f t="shared" si="561"/>
        <v>0</v>
      </c>
      <c r="R991" s="30">
        <f t="shared" si="556"/>
        <v>0</v>
      </c>
      <c r="S991" s="103">
        <f t="shared" si="548"/>
        <v>0</v>
      </c>
      <c r="T991" s="113">
        <f t="shared" si="557"/>
        <v>8.5000000000000006E-2</v>
      </c>
      <c r="U991" s="111">
        <f t="shared" si="536"/>
        <v>6</v>
      </c>
      <c r="V991" s="111">
        <v>252</v>
      </c>
      <c r="W991" s="110">
        <f t="shared" si="549"/>
        <v>1.0019442679999999</v>
      </c>
      <c r="X991" s="103">
        <f t="shared" si="550"/>
        <v>1.3531518499999999</v>
      </c>
      <c r="Y991" s="103">
        <f t="shared" si="551"/>
        <v>0</v>
      </c>
      <c r="Z991" s="114" t="str">
        <f t="shared" si="559"/>
        <v>A+J=</v>
      </c>
      <c r="AA991" s="108">
        <f t="shared" si="560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52"/>
        <v>45014</v>
      </c>
      <c r="B992" s="103">
        <f t="shared" si="544"/>
        <v>697.81402809999997</v>
      </c>
      <c r="C992" s="204">
        <f t="shared" si="543"/>
        <v>443.60275622082452</v>
      </c>
      <c r="D992" s="104">
        <f t="shared" si="553"/>
        <v>6508.4</v>
      </c>
      <c r="E992" s="105">
        <f t="shared" si="537"/>
        <v>6563.07</v>
      </c>
      <c r="F992" s="106">
        <f t="shared" si="538"/>
        <v>44977</v>
      </c>
      <c r="G992" s="107">
        <f t="shared" si="545"/>
        <v>8.3999139573474046E-3</v>
      </c>
      <c r="H992" s="108">
        <f t="shared" si="558"/>
        <v>45036</v>
      </c>
      <c r="I992" s="108">
        <f t="shared" si="546"/>
        <v>45036</v>
      </c>
      <c r="J992" s="109">
        <f t="shared" si="554"/>
        <v>22</v>
      </c>
      <c r="K992" s="109">
        <f t="shared" si="542"/>
        <v>7</v>
      </c>
      <c r="L992" s="8">
        <f t="shared" si="555"/>
        <v>1.0026650800000001</v>
      </c>
      <c r="M992" s="110">
        <f t="shared" si="541"/>
        <v>1.00529958</v>
      </c>
      <c r="N992" s="110">
        <f t="shared" si="562"/>
        <v>1.5653282110597895</v>
      </c>
      <c r="O992" s="103">
        <f t="shared" si="539"/>
        <v>1.5694999300000001</v>
      </c>
      <c r="P992" s="103">
        <f t="shared" si="547"/>
        <v>696.23449483000002</v>
      </c>
      <c r="Q992" s="11">
        <f t="shared" si="561"/>
        <v>0</v>
      </c>
      <c r="R992" s="30">
        <f t="shared" si="556"/>
        <v>0</v>
      </c>
      <c r="S992" s="103">
        <f t="shared" si="548"/>
        <v>0</v>
      </c>
      <c r="T992" s="113">
        <f t="shared" si="557"/>
        <v>8.5000000000000006E-2</v>
      </c>
      <c r="U992" s="111">
        <f t="shared" si="536"/>
        <v>7</v>
      </c>
      <c r="V992" s="111">
        <v>252</v>
      </c>
      <c r="W992" s="110">
        <f t="shared" si="549"/>
        <v>1.00226868</v>
      </c>
      <c r="X992" s="103">
        <f t="shared" si="550"/>
        <v>1.57953327</v>
      </c>
      <c r="Y992" s="103">
        <f t="shared" si="551"/>
        <v>0</v>
      </c>
      <c r="Z992" s="114" t="str">
        <f t="shared" si="559"/>
        <v>A+J=</v>
      </c>
      <c r="AA992" s="108">
        <f t="shared" si="560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52"/>
        <v>45015</v>
      </c>
      <c r="B993" s="103">
        <f t="shared" si="544"/>
        <v>698.30542337000009</v>
      </c>
      <c r="C993" s="204">
        <f t="shared" si="543"/>
        <v>443.60275622082452</v>
      </c>
      <c r="D993" s="104">
        <f t="shared" si="553"/>
        <v>6508.4</v>
      </c>
      <c r="E993" s="105">
        <f t="shared" si="537"/>
        <v>6563.07</v>
      </c>
      <c r="F993" s="106">
        <f t="shared" si="538"/>
        <v>44977</v>
      </c>
      <c r="G993" s="107">
        <f t="shared" si="545"/>
        <v>8.3999139573474046E-3</v>
      </c>
      <c r="H993" s="108">
        <f t="shared" si="558"/>
        <v>45036</v>
      </c>
      <c r="I993" s="108">
        <f t="shared" si="546"/>
        <v>45036</v>
      </c>
      <c r="J993" s="109">
        <f t="shared" si="554"/>
        <v>22</v>
      </c>
      <c r="K993" s="109">
        <f t="shared" si="542"/>
        <v>8</v>
      </c>
      <c r="L993" s="8">
        <f t="shared" si="555"/>
        <v>1.00304638</v>
      </c>
      <c r="M993" s="110">
        <f t="shared" si="541"/>
        <v>1.00529958</v>
      </c>
      <c r="N993" s="110">
        <f t="shared" si="562"/>
        <v>1.5653282110597895</v>
      </c>
      <c r="O993" s="103">
        <f t="shared" si="539"/>
        <v>1.57009679</v>
      </c>
      <c r="P993" s="103">
        <f t="shared" si="547"/>
        <v>696.49926357000004</v>
      </c>
      <c r="Q993" s="11">
        <f t="shared" si="561"/>
        <v>0</v>
      </c>
      <c r="R993" s="30">
        <f t="shared" si="556"/>
        <v>0</v>
      </c>
      <c r="S993" s="103">
        <f t="shared" si="548"/>
        <v>0</v>
      </c>
      <c r="T993" s="113">
        <f t="shared" si="557"/>
        <v>8.5000000000000006E-2</v>
      </c>
      <c r="U993" s="111">
        <f t="shared" si="536"/>
        <v>8</v>
      </c>
      <c r="V993" s="111">
        <v>252</v>
      </c>
      <c r="W993" s="110">
        <f t="shared" si="549"/>
        <v>1.0025931969999999</v>
      </c>
      <c r="X993" s="103">
        <f t="shared" si="550"/>
        <v>1.8061598000000001</v>
      </c>
      <c r="Y993" s="103">
        <f t="shared" si="551"/>
        <v>0</v>
      </c>
      <c r="Z993" s="114" t="str">
        <f t="shared" si="559"/>
        <v>A+J=</v>
      </c>
      <c r="AA993" s="108">
        <f t="shared" si="560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52"/>
        <v>45016</v>
      </c>
      <c r="B994" s="103">
        <f t="shared" si="544"/>
        <v>698.79717042000004</v>
      </c>
      <c r="C994" s="204">
        <f t="shared" si="543"/>
        <v>443.60275622082452</v>
      </c>
      <c r="D994" s="104">
        <f t="shared" si="553"/>
        <v>6508.4</v>
      </c>
      <c r="E994" s="105">
        <f t="shared" si="537"/>
        <v>6563.07</v>
      </c>
      <c r="F994" s="106">
        <f t="shared" si="538"/>
        <v>44977</v>
      </c>
      <c r="G994" s="107">
        <f t="shared" si="545"/>
        <v>8.3999139573474046E-3</v>
      </c>
      <c r="H994" s="108">
        <f t="shared" si="558"/>
        <v>45036</v>
      </c>
      <c r="I994" s="108">
        <f t="shared" si="546"/>
        <v>45036</v>
      </c>
      <c r="J994" s="109">
        <f t="shared" si="554"/>
        <v>22</v>
      </c>
      <c r="K994" s="109">
        <f t="shared" si="542"/>
        <v>9</v>
      </c>
      <c r="L994" s="8">
        <f t="shared" si="555"/>
        <v>1.0034278299999999</v>
      </c>
      <c r="M994" s="110">
        <f t="shared" si="541"/>
        <v>1.00529958</v>
      </c>
      <c r="N994" s="110">
        <f t="shared" si="562"/>
        <v>1.5653282110597895</v>
      </c>
      <c r="O994" s="103">
        <f t="shared" si="539"/>
        <v>1.57069389</v>
      </c>
      <c r="P994" s="103">
        <f t="shared" si="547"/>
        <v>696.76413878000005</v>
      </c>
      <c r="Q994" s="11">
        <f t="shared" si="561"/>
        <v>0</v>
      </c>
      <c r="R994" s="30">
        <f t="shared" si="556"/>
        <v>0</v>
      </c>
      <c r="S994" s="103">
        <f t="shared" si="548"/>
        <v>0</v>
      </c>
      <c r="T994" s="113">
        <f t="shared" si="557"/>
        <v>8.5000000000000006E-2</v>
      </c>
      <c r="U994" s="111">
        <f t="shared" si="536"/>
        <v>9</v>
      </c>
      <c r="V994" s="111">
        <v>252</v>
      </c>
      <c r="W994" s="110">
        <f t="shared" si="549"/>
        <v>1.0029178190000001</v>
      </c>
      <c r="X994" s="103">
        <f t="shared" si="550"/>
        <v>2.0330316399999999</v>
      </c>
      <c r="Y994" s="103">
        <f t="shared" si="551"/>
        <v>0</v>
      </c>
      <c r="Z994" s="114" t="str">
        <f t="shared" si="559"/>
        <v>A+J=</v>
      </c>
      <c r="AA994" s="108">
        <f t="shared" si="560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52"/>
        <v>45017</v>
      </c>
      <c r="B995" s="103">
        <f t="shared" si="544"/>
        <v>699.28926122999997</v>
      </c>
      <c r="C995" s="204">
        <f t="shared" si="543"/>
        <v>443.60275622082452</v>
      </c>
      <c r="D995" s="104">
        <f t="shared" si="553"/>
        <v>6508.4</v>
      </c>
      <c r="E995" s="105">
        <f t="shared" si="537"/>
        <v>6563.07</v>
      </c>
      <c r="F995" s="106">
        <f t="shared" si="538"/>
        <v>44977</v>
      </c>
      <c r="G995" s="107">
        <f t="shared" si="545"/>
        <v>8.3999139573474046E-3</v>
      </c>
      <c r="H995" s="108">
        <f t="shared" si="558"/>
        <v>45036</v>
      </c>
      <c r="I995" s="108">
        <f t="shared" si="546"/>
        <v>45036</v>
      </c>
      <c r="J995" s="109">
        <f t="shared" si="554"/>
        <v>22</v>
      </c>
      <c r="K995" s="109">
        <f t="shared" si="542"/>
        <v>10</v>
      </c>
      <c r="L995" s="8">
        <f t="shared" si="555"/>
        <v>1.00380943</v>
      </c>
      <c r="M995" s="110">
        <f t="shared" si="541"/>
        <v>1.00529958</v>
      </c>
      <c r="N995" s="110">
        <f t="shared" si="562"/>
        <v>1.5653282110597895</v>
      </c>
      <c r="O995" s="103">
        <f t="shared" si="539"/>
        <v>1.57129121</v>
      </c>
      <c r="P995" s="103">
        <f t="shared" si="547"/>
        <v>697.02911157999995</v>
      </c>
      <c r="Q995" s="11">
        <f t="shared" si="561"/>
        <v>0</v>
      </c>
      <c r="R995" s="30">
        <f t="shared" si="556"/>
        <v>0</v>
      </c>
      <c r="S995" s="103">
        <f t="shared" si="548"/>
        <v>0</v>
      </c>
      <c r="T995" s="113">
        <f t="shared" si="557"/>
        <v>8.5000000000000006E-2</v>
      </c>
      <c r="U995" s="111">
        <f t="shared" si="536"/>
        <v>10</v>
      </c>
      <c r="V995" s="111">
        <v>252</v>
      </c>
      <c r="W995" s="110">
        <f t="shared" si="549"/>
        <v>1.0032425469999999</v>
      </c>
      <c r="X995" s="103">
        <f t="shared" si="550"/>
        <v>2.2601496499999998</v>
      </c>
      <c r="Y995" s="103">
        <f t="shared" si="551"/>
        <v>0</v>
      </c>
      <c r="Z995" s="114" t="str">
        <f t="shared" si="559"/>
        <v>A+J=</v>
      </c>
      <c r="AA995" s="108">
        <f t="shared" si="560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52"/>
        <v>45018</v>
      </c>
      <c r="B996" s="103">
        <f t="shared" si="544"/>
        <v>699.28926122999997</v>
      </c>
      <c r="C996" s="204">
        <f t="shared" si="543"/>
        <v>443.60275622082452</v>
      </c>
      <c r="D996" s="104">
        <f t="shared" si="553"/>
        <v>6508.4</v>
      </c>
      <c r="E996" s="105">
        <f t="shared" si="537"/>
        <v>6563.07</v>
      </c>
      <c r="F996" s="106">
        <f t="shared" si="538"/>
        <v>44977</v>
      </c>
      <c r="G996" s="107">
        <f t="shared" si="545"/>
        <v>8.3999139573474046E-3</v>
      </c>
      <c r="H996" s="108">
        <f t="shared" si="558"/>
        <v>45036</v>
      </c>
      <c r="I996" s="108">
        <f t="shared" si="546"/>
        <v>45036</v>
      </c>
      <c r="J996" s="109">
        <f t="shared" si="554"/>
        <v>22</v>
      </c>
      <c r="K996" s="109">
        <f t="shared" si="542"/>
        <v>10</v>
      </c>
      <c r="L996" s="8">
        <f t="shared" si="555"/>
        <v>1.00380943</v>
      </c>
      <c r="M996" s="110">
        <f t="shared" si="541"/>
        <v>1.00529958</v>
      </c>
      <c r="N996" s="110">
        <f t="shared" si="562"/>
        <v>1.5653282110597895</v>
      </c>
      <c r="O996" s="103">
        <f t="shared" si="539"/>
        <v>1.57129121</v>
      </c>
      <c r="P996" s="103">
        <f t="shared" si="547"/>
        <v>697.02911157999995</v>
      </c>
      <c r="Q996" s="11">
        <f t="shared" si="561"/>
        <v>0</v>
      </c>
      <c r="R996" s="30">
        <f t="shared" si="556"/>
        <v>0</v>
      </c>
      <c r="S996" s="103">
        <f t="shared" si="548"/>
        <v>0</v>
      </c>
      <c r="T996" s="113">
        <f t="shared" si="557"/>
        <v>8.5000000000000006E-2</v>
      </c>
      <c r="U996" s="111">
        <f t="shared" si="536"/>
        <v>10</v>
      </c>
      <c r="V996" s="111">
        <v>252</v>
      </c>
      <c r="W996" s="110">
        <f t="shared" si="549"/>
        <v>1.0032425469999999</v>
      </c>
      <c r="X996" s="103">
        <f t="shared" si="550"/>
        <v>2.2601496499999998</v>
      </c>
      <c r="Y996" s="103">
        <f t="shared" si="551"/>
        <v>0</v>
      </c>
      <c r="Z996" s="114" t="str">
        <f t="shared" si="559"/>
        <v>A+J=</v>
      </c>
      <c r="AA996" s="108">
        <f t="shared" si="560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52"/>
        <v>45019</v>
      </c>
      <c r="B997" s="103">
        <f t="shared" si="544"/>
        <v>699.28926122999997</v>
      </c>
      <c r="C997" s="204">
        <f t="shared" si="543"/>
        <v>443.60275622082452</v>
      </c>
      <c r="D997" s="104">
        <f t="shared" si="553"/>
        <v>6508.4</v>
      </c>
      <c r="E997" s="105">
        <f t="shared" si="537"/>
        <v>6563.07</v>
      </c>
      <c r="F997" s="106">
        <f t="shared" si="538"/>
        <v>44977</v>
      </c>
      <c r="G997" s="107">
        <f t="shared" si="545"/>
        <v>8.3999139573474046E-3</v>
      </c>
      <c r="H997" s="108">
        <f t="shared" si="558"/>
        <v>45036</v>
      </c>
      <c r="I997" s="108">
        <f t="shared" si="546"/>
        <v>45036</v>
      </c>
      <c r="J997" s="109">
        <f t="shared" si="554"/>
        <v>22</v>
      </c>
      <c r="K997" s="109">
        <f t="shared" si="542"/>
        <v>10</v>
      </c>
      <c r="L997" s="8">
        <f t="shared" si="555"/>
        <v>1.00380943</v>
      </c>
      <c r="M997" s="110">
        <f t="shared" si="541"/>
        <v>1.00529958</v>
      </c>
      <c r="N997" s="110">
        <f t="shared" si="562"/>
        <v>1.5653282110597895</v>
      </c>
      <c r="O997" s="103">
        <f t="shared" si="539"/>
        <v>1.57129121</v>
      </c>
      <c r="P997" s="103">
        <f t="shared" si="547"/>
        <v>697.02911157999995</v>
      </c>
      <c r="Q997" s="11">
        <f t="shared" si="561"/>
        <v>0</v>
      </c>
      <c r="R997" s="30">
        <f t="shared" si="556"/>
        <v>0</v>
      </c>
      <c r="S997" s="103">
        <f t="shared" si="548"/>
        <v>0</v>
      </c>
      <c r="T997" s="113">
        <f t="shared" si="557"/>
        <v>8.5000000000000006E-2</v>
      </c>
      <c r="U997" s="111">
        <f t="shared" ref="U997:U1060" si="563">IF(Q996&gt;0,1,IF(K997=K996,U996,U996+1))</f>
        <v>10</v>
      </c>
      <c r="V997" s="111">
        <v>252</v>
      </c>
      <c r="W997" s="110">
        <f t="shared" si="549"/>
        <v>1.0032425469999999</v>
      </c>
      <c r="X997" s="103">
        <f t="shared" si="550"/>
        <v>2.2601496499999998</v>
      </c>
      <c r="Y997" s="103">
        <f t="shared" si="551"/>
        <v>0</v>
      </c>
      <c r="Z997" s="114" t="str">
        <f t="shared" si="559"/>
        <v>A+J=</v>
      </c>
      <c r="AA997" s="108">
        <f t="shared" si="560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52"/>
        <v>45020</v>
      </c>
      <c r="B998" s="103">
        <f t="shared" si="544"/>
        <v>699.78169902999991</v>
      </c>
      <c r="C998" s="204">
        <f t="shared" si="543"/>
        <v>443.60275622082452</v>
      </c>
      <c r="D998" s="104">
        <f t="shared" si="553"/>
        <v>6508.4</v>
      </c>
      <c r="E998" s="105">
        <f t="shared" si="537"/>
        <v>6563.07</v>
      </c>
      <c r="F998" s="106">
        <f t="shared" si="538"/>
        <v>44977</v>
      </c>
      <c r="G998" s="107">
        <f t="shared" si="545"/>
        <v>8.3999139573474046E-3</v>
      </c>
      <c r="H998" s="108">
        <f t="shared" si="558"/>
        <v>45036</v>
      </c>
      <c r="I998" s="108">
        <f t="shared" si="546"/>
        <v>45036</v>
      </c>
      <c r="J998" s="109">
        <f t="shared" si="554"/>
        <v>22</v>
      </c>
      <c r="K998" s="109">
        <f t="shared" si="542"/>
        <v>11</v>
      </c>
      <c r="L998" s="8">
        <f t="shared" si="555"/>
        <v>1.0041911699999999</v>
      </c>
      <c r="M998" s="110">
        <f t="shared" si="541"/>
        <v>1.00529958</v>
      </c>
      <c r="N998" s="110">
        <f t="shared" si="562"/>
        <v>1.5653282110597895</v>
      </c>
      <c r="O998" s="103">
        <f t="shared" si="539"/>
        <v>1.57188876</v>
      </c>
      <c r="P998" s="103">
        <f t="shared" si="547"/>
        <v>697.29418639999994</v>
      </c>
      <c r="Q998" s="11">
        <f t="shared" si="561"/>
        <v>0</v>
      </c>
      <c r="R998" s="30">
        <f t="shared" si="556"/>
        <v>0</v>
      </c>
      <c r="S998" s="103">
        <f t="shared" si="548"/>
        <v>0</v>
      </c>
      <c r="T998" s="113">
        <f t="shared" si="557"/>
        <v>8.5000000000000006E-2</v>
      </c>
      <c r="U998" s="111">
        <f t="shared" si="563"/>
        <v>11</v>
      </c>
      <c r="V998" s="111">
        <v>252</v>
      </c>
      <c r="W998" s="110">
        <f t="shared" si="549"/>
        <v>1.0035673789999999</v>
      </c>
      <c r="X998" s="103">
        <f t="shared" si="550"/>
        <v>2.4875126299999999</v>
      </c>
      <c r="Y998" s="103">
        <f t="shared" si="551"/>
        <v>0</v>
      </c>
      <c r="Z998" s="114" t="str">
        <f t="shared" si="559"/>
        <v>A+J=</v>
      </c>
      <c r="AA998" s="108">
        <f t="shared" si="560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52"/>
        <v>45021</v>
      </c>
      <c r="B999" s="103">
        <f t="shared" si="544"/>
        <v>700.27448097000001</v>
      </c>
      <c r="C999" s="204">
        <f t="shared" si="543"/>
        <v>443.60275622082452</v>
      </c>
      <c r="D999" s="104">
        <f t="shared" si="553"/>
        <v>6508.4</v>
      </c>
      <c r="E999" s="105">
        <f t="shared" si="537"/>
        <v>6563.07</v>
      </c>
      <c r="F999" s="106">
        <f t="shared" si="538"/>
        <v>44977</v>
      </c>
      <c r="G999" s="107">
        <f t="shared" si="545"/>
        <v>8.3999139573474046E-3</v>
      </c>
      <c r="H999" s="108">
        <f t="shared" si="558"/>
        <v>45036</v>
      </c>
      <c r="I999" s="108">
        <f t="shared" si="546"/>
        <v>45036</v>
      </c>
      <c r="J999" s="109">
        <f t="shared" si="554"/>
        <v>22</v>
      </c>
      <c r="K999" s="109">
        <f t="shared" si="542"/>
        <v>12</v>
      </c>
      <c r="L999" s="8">
        <f t="shared" si="555"/>
        <v>1.0045730500000001</v>
      </c>
      <c r="M999" s="110">
        <f t="shared" si="541"/>
        <v>1.00529958</v>
      </c>
      <c r="N999" s="110">
        <f t="shared" si="562"/>
        <v>1.5653282110597895</v>
      </c>
      <c r="O999" s="103">
        <f t="shared" si="539"/>
        <v>1.5724865299999999</v>
      </c>
      <c r="P999" s="103">
        <f t="shared" si="547"/>
        <v>697.55935882000006</v>
      </c>
      <c r="Q999" s="11">
        <f t="shared" si="561"/>
        <v>0</v>
      </c>
      <c r="R999" s="30">
        <f t="shared" si="556"/>
        <v>0</v>
      </c>
      <c r="S999" s="103">
        <f t="shared" si="548"/>
        <v>0</v>
      </c>
      <c r="T999" s="113">
        <f t="shared" si="557"/>
        <v>8.5000000000000006E-2</v>
      </c>
      <c r="U999" s="111">
        <f t="shared" si="563"/>
        <v>12</v>
      </c>
      <c r="V999" s="111">
        <v>252</v>
      </c>
      <c r="W999" s="110">
        <f t="shared" si="549"/>
        <v>1.003892317</v>
      </c>
      <c r="X999" s="103">
        <f t="shared" si="550"/>
        <v>2.71512215</v>
      </c>
      <c r="Y999" s="103">
        <f t="shared" si="551"/>
        <v>0</v>
      </c>
      <c r="Z999" s="114" t="str">
        <f t="shared" si="559"/>
        <v>A+J=</v>
      </c>
      <c r="AA999" s="108">
        <f t="shared" si="560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52"/>
        <v>45022</v>
      </c>
      <c r="B1000" s="103">
        <f t="shared" si="544"/>
        <v>700.76761916999999</v>
      </c>
      <c r="C1000" s="204">
        <f t="shared" si="543"/>
        <v>443.60275622082452</v>
      </c>
      <c r="D1000" s="104">
        <f t="shared" si="553"/>
        <v>6508.4</v>
      </c>
      <c r="E1000" s="105">
        <f t="shared" ref="E1000:E1063" si="564">IF($K1000=1,VLOOKUP($A999,$AO$10:$AS$165,4),E999)</f>
        <v>6563.07</v>
      </c>
      <c r="F1000" s="106">
        <f t="shared" ref="F1000:F1063" si="565">IF($K1000=1,VLOOKUP($A999,$AO$10:$AS$165,5),F999)</f>
        <v>44977</v>
      </c>
      <c r="G1000" s="107">
        <f t="shared" si="545"/>
        <v>8.3999139573474046E-3</v>
      </c>
      <c r="H1000" s="108">
        <f t="shared" si="558"/>
        <v>45036</v>
      </c>
      <c r="I1000" s="108">
        <f t="shared" si="546"/>
        <v>45036</v>
      </c>
      <c r="J1000" s="109">
        <f t="shared" si="554"/>
        <v>22</v>
      </c>
      <c r="K1000" s="109">
        <f t="shared" si="542"/>
        <v>13</v>
      </c>
      <c r="L1000" s="8">
        <f t="shared" si="555"/>
        <v>1.0049550899999999</v>
      </c>
      <c r="M1000" s="110">
        <f t="shared" si="541"/>
        <v>1.00529958</v>
      </c>
      <c r="N1000" s="110">
        <f t="shared" si="562"/>
        <v>1.5653282110597895</v>
      </c>
      <c r="O1000" s="103">
        <f t="shared" si="539"/>
        <v>1.5730845499999999</v>
      </c>
      <c r="P1000" s="103">
        <f t="shared" si="547"/>
        <v>697.82464214000004</v>
      </c>
      <c r="Q1000" s="11">
        <f t="shared" si="561"/>
        <v>0</v>
      </c>
      <c r="R1000" s="30">
        <f t="shared" si="556"/>
        <v>0</v>
      </c>
      <c r="S1000" s="103">
        <f t="shared" si="548"/>
        <v>0</v>
      </c>
      <c r="T1000" s="113">
        <f t="shared" si="557"/>
        <v>8.5000000000000006E-2</v>
      </c>
      <c r="U1000" s="111">
        <f t="shared" si="563"/>
        <v>13</v>
      </c>
      <c r="V1000" s="111">
        <v>252</v>
      </c>
      <c r="W1000" s="110">
        <f t="shared" si="549"/>
        <v>1.0042173590000001</v>
      </c>
      <c r="X1000" s="103">
        <f t="shared" si="550"/>
        <v>2.9429770300000002</v>
      </c>
      <c r="Y1000" s="103">
        <f t="shared" si="551"/>
        <v>0</v>
      </c>
      <c r="Z1000" s="114" t="str">
        <f t="shared" si="559"/>
        <v>A+J=</v>
      </c>
      <c r="AA1000" s="108">
        <f t="shared" si="560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52"/>
        <v>45023</v>
      </c>
      <c r="B1001" s="103">
        <f t="shared" si="544"/>
        <v>701.26109365000002</v>
      </c>
      <c r="C1001" s="204">
        <f t="shared" si="543"/>
        <v>443.60275622082452</v>
      </c>
      <c r="D1001" s="104">
        <f t="shared" si="553"/>
        <v>6508.4</v>
      </c>
      <c r="E1001" s="105">
        <f t="shared" si="564"/>
        <v>6563.07</v>
      </c>
      <c r="F1001" s="106">
        <f t="shared" si="565"/>
        <v>44977</v>
      </c>
      <c r="G1001" s="107">
        <f t="shared" si="545"/>
        <v>8.3999139573474046E-3</v>
      </c>
      <c r="H1001" s="108">
        <f t="shared" si="558"/>
        <v>45036</v>
      </c>
      <c r="I1001" s="108">
        <f t="shared" si="546"/>
        <v>45036</v>
      </c>
      <c r="J1001" s="109">
        <f t="shared" si="554"/>
        <v>22</v>
      </c>
      <c r="K1001" s="109">
        <f t="shared" si="542"/>
        <v>14</v>
      </c>
      <c r="L1001" s="8">
        <f t="shared" si="555"/>
        <v>1.0053372599999999</v>
      </c>
      <c r="M1001" s="110">
        <f t="shared" si="541"/>
        <v>1.00529958</v>
      </c>
      <c r="N1001" s="110">
        <f t="shared" si="562"/>
        <v>1.5653282110597895</v>
      </c>
      <c r="O1001" s="103">
        <f t="shared" ref="O1001:O1064" si="566">TRUNC(TRUNC((L1001*N1001),15),8)</f>
        <v>1.57368277</v>
      </c>
      <c r="P1001" s="103">
        <f t="shared" si="547"/>
        <v>698.09001418000003</v>
      </c>
      <c r="Q1001" s="11">
        <f t="shared" si="561"/>
        <v>0</v>
      </c>
      <c r="R1001" s="30">
        <f t="shared" si="556"/>
        <v>0</v>
      </c>
      <c r="S1001" s="103">
        <f t="shared" si="548"/>
        <v>0</v>
      </c>
      <c r="T1001" s="113">
        <f t="shared" si="557"/>
        <v>8.5000000000000006E-2</v>
      </c>
      <c r="U1001" s="111">
        <f t="shared" si="563"/>
        <v>14</v>
      </c>
      <c r="V1001" s="111">
        <v>252</v>
      </c>
      <c r="W1001" s="110">
        <f t="shared" si="549"/>
        <v>1.0045425079999999</v>
      </c>
      <c r="X1001" s="103">
        <f t="shared" si="550"/>
        <v>3.17107947</v>
      </c>
      <c r="Y1001" s="103">
        <f t="shared" si="551"/>
        <v>0</v>
      </c>
      <c r="Z1001" s="114" t="str">
        <f t="shared" si="559"/>
        <v>A+J=</v>
      </c>
      <c r="AA1001" s="108">
        <f t="shared" si="560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52"/>
        <v>45024</v>
      </c>
      <c r="B1002" s="103">
        <f t="shared" si="544"/>
        <v>701.26109365000002</v>
      </c>
      <c r="C1002" s="204">
        <f t="shared" si="543"/>
        <v>443.60275622082452</v>
      </c>
      <c r="D1002" s="104">
        <f t="shared" si="553"/>
        <v>6508.4</v>
      </c>
      <c r="E1002" s="105">
        <f t="shared" si="564"/>
        <v>6563.07</v>
      </c>
      <c r="F1002" s="106">
        <f t="shared" si="565"/>
        <v>44977</v>
      </c>
      <c r="G1002" s="107">
        <f t="shared" si="545"/>
        <v>8.3999139573474046E-3</v>
      </c>
      <c r="H1002" s="108">
        <f t="shared" si="558"/>
        <v>45036</v>
      </c>
      <c r="I1002" s="108">
        <f t="shared" si="546"/>
        <v>45036</v>
      </c>
      <c r="J1002" s="109">
        <f t="shared" si="554"/>
        <v>22</v>
      </c>
      <c r="K1002" s="109">
        <f t="shared" si="542"/>
        <v>14</v>
      </c>
      <c r="L1002" s="8">
        <f t="shared" si="555"/>
        <v>1.0053372599999999</v>
      </c>
      <c r="M1002" s="110">
        <f t="shared" ref="M1002:M1065" si="567">IF(I1002&gt;I1001,L1001,M1001)</f>
        <v>1.00529958</v>
      </c>
      <c r="N1002" s="110">
        <f t="shared" si="562"/>
        <v>1.5653282110597895</v>
      </c>
      <c r="O1002" s="103">
        <f t="shared" si="566"/>
        <v>1.57368277</v>
      </c>
      <c r="P1002" s="103">
        <f t="shared" si="547"/>
        <v>698.09001418000003</v>
      </c>
      <c r="Q1002" s="11">
        <f t="shared" si="561"/>
        <v>0</v>
      </c>
      <c r="R1002" s="30">
        <f t="shared" si="556"/>
        <v>0</v>
      </c>
      <c r="S1002" s="103">
        <f t="shared" si="548"/>
        <v>0</v>
      </c>
      <c r="T1002" s="113">
        <f t="shared" si="557"/>
        <v>8.5000000000000006E-2</v>
      </c>
      <c r="U1002" s="111">
        <f t="shared" si="563"/>
        <v>14</v>
      </c>
      <c r="V1002" s="111">
        <v>252</v>
      </c>
      <c r="W1002" s="110">
        <f t="shared" si="549"/>
        <v>1.0045425079999999</v>
      </c>
      <c r="X1002" s="103">
        <f t="shared" si="550"/>
        <v>3.17107947</v>
      </c>
      <c r="Y1002" s="103">
        <f t="shared" si="551"/>
        <v>0</v>
      </c>
      <c r="Z1002" s="114" t="str">
        <f t="shared" si="559"/>
        <v>A+J=</v>
      </c>
      <c r="AA1002" s="108">
        <f t="shared" si="560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52"/>
        <v>45025</v>
      </c>
      <c r="B1003" s="103">
        <f t="shared" si="544"/>
        <v>701.26109365000002</v>
      </c>
      <c r="C1003" s="204">
        <f t="shared" si="543"/>
        <v>443.60275622082452</v>
      </c>
      <c r="D1003" s="104">
        <f t="shared" si="553"/>
        <v>6508.4</v>
      </c>
      <c r="E1003" s="105">
        <f t="shared" si="564"/>
        <v>6563.07</v>
      </c>
      <c r="F1003" s="106">
        <f t="shared" si="565"/>
        <v>44977</v>
      </c>
      <c r="G1003" s="107">
        <f t="shared" si="545"/>
        <v>8.3999139573474046E-3</v>
      </c>
      <c r="H1003" s="108">
        <f t="shared" si="558"/>
        <v>45036</v>
      </c>
      <c r="I1003" s="108">
        <f t="shared" si="546"/>
        <v>45036</v>
      </c>
      <c r="J1003" s="109">
        <f t="shared" si="554"/>
        <v>22</v>
      </c>
      <c r="K1003" s="109">
        <f t="shared" si="542"/>
        <v>14</v>
      </c>
      <c r="L1003" s="8">
        <f t="shared" si="555"/>
        <v>1.0053372599999999</v>
      </c>
      <c r="M1003" s="110">
        <f t="shared" si="567"/>
        <v>1.00529958</v>
      </c>
      <c r="N1003" s="110">
        <f t="shared" si="562"/>
        <v>1.5653282110597895</v>
      </c>
      <c r="O1003" s="103">
        <f t="shared" si="566"/>
        <v>1.57368277</v>
      </c>
      <c r="P1003" s="103">
        <f t="shared" si="547"/>
        <v>698.09001418000003</v>
      </c>
      <c r="Q1003" s="11">
        <f t="shared" si="561"/>
        <v>0</v>
      </c>
      <c r="R1003" s="30">
        <f t="shared" si="556"/>
        <v>0</v>
      </c>
      <c r="S1003" s="103">
        <f t="shared" si="548"/>
        <v>0</v>
      </c>
      <c r="T1003" s="113">
        <f t="shared" si="557"/>
        <v>8.5000000000000006E-2</v>
      </c>
      <c r="U1003" s="111">
        <f t="shared" si="563"/>
        <v>14</v>
      </c>
      <c r="V1003" s="111">
        <v>252</v>
      </c>
      <c r="W1003" s="110">
        <f t="shared" si="549"/>
        <v>1.0045425079999999</v>
      </c>
      <c r="X1003" s="103">
        <f t="shared" si="550"/>
        <v>3.17107947</v>
      </c>
      <c r="Y1003" s="103">
        <f t="shared" si="551"/>
        <v>0</v>
      </c>
      <c r="Z1003" s="114" t="str">
        <f t="shared" si="559"/>
        <v>A+J=</v>
      </c>
      <c r="AA1003" s="108">
        <f t="shared" si="560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52"/>
        <v>45026</v>
      </c>
      <c r="B1004" s="103">
        <f t="shared" si="544"/>
        <v>701.26109365000002</v>
      </c>
      <c r="C1004" s="204">
        <f t="shared" si="543"/>
        <v>443.60275622082452</v>
      </c>
      <c r="D1004" s="104">
        <f t="shared" si="553"/>
        <v>6508.4</v>
      </c>
      <c r="E1004" s="105">
        <f t="shared" si="564"/>
        <v>6563.07</v>
      </c>
      <c r="F1004" s="106">
        <f t="shared" si="565"/>
        <v>44977</v>
      </c>
      <c r="G1004" s="107">
        <f t="shared" si="545"/>
        <v>8.3999139573474046E-3</v>
      </c>
      <c r="H1004" s="108">
        <f t="shared" si="558"/>
        <v>45036</v>
      </c>
      <c r="I1004" s="108">
        <f t="shared" si="546"/>
        <v>45036</v>
      </c>
      <c r="J1004" s="109">
        <f t="shared" si="554"/>
        <v>22</v>
      </c>
      <c r="K1004" s="109">
        <f t="shared" ref="K1004:K1067" si="568">(J1004-(NETWORKDAYS(A1004,I1004,AD$171:AD$502)-1))</f>
        <v>14</v>
      </c>
      <c r="L1004" s="8">
        <f t="shared" si="555"/>
        <v>1.0053372599999999</v>
      </c>
      <c r="M1004" s="110">
        <f t="shared" si="567"/>
        <v>1.00529958</v>
      </c>
      <c r="N1004" s="110">
        <f t="shared" si="562"/>
        <v>1.5653282110597895</v>
      </c>
      <c r="O1004" s="103">
        <f t="shared" si="566"/>
        <v>1.57368277</v>
      </c>
      <c r="P1004" s="103">
        <f t="shared" si="547"/>
        <v>698.09001418000003</v>
      </c>
      <c r="Q1004" s="11">
        <f t="shared" si="561"/>
        <v>0</v>
      </c>
      <c r="R1004" s="30">
        <f t="shared" si="556"/>
        <v>0</v>
      </c>
      <c r="S1004" s="103">
        <f t="shared" si="548"/>
        <v>0</v>
      </c>
      <c r="T1004" s="113">
        <f t="shared" si="557"/>
        <v>8.5000000000000006E-2</v>
      </c>
      <c r="U1004" s="111">
        <f t="shared" si="563"/>
        <v>14</v>
      </c>
      <c r="V1004" s="111">
        <v>252</v>
      </c>
      <c r="W1004" s="110">
        <f t="shared" si="549"/>
        <v>1.0045425079999999</v>
      </c>
      <c r="X1004" s="103">
        <f t="shared" si="550"/>
        <v>3.17107947</v>
      </c>
      <c r="Y1004" s="103">
        <f t="shared" si="551"/>
        <v>0</v>
      </c>
      <c r="Z1004" s="114" t="str">
        <f t="shared" si="559"/>
        <v>A+J=</v>
      </c>
      <c r="AA1004" s="108">
        <f t="shared" si="560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52"/>
        <v>45027</v>
      </c>
      <c r="B1005" s="103">
        <f t="shared" si="544"/>
        <v>701.75492032</v>
      </c>
      <c r="C1005" s="204">
        <f t="shared" si="543"/>
        <v>443.60275622082452</v>
      </c>
      <c r="D1005" s="104">
        <f t="shared" si="553"/>
        <v>6508.4</v>
      </c>
      <c r="E1005" s="105">
        <f t="shared" si="564"/>
        <v>6563.07</v>
      </c>
      <c r="F1005" s="106">
        <f t="shared" si="565"/>
        <v>44977</v>
      </c>
      <c r="G1005" s="107">
        <f t="shared" si="545"/>
        <v>8.3999139573474046E-3</v>
      </c>
      <c r="H1005" s="108">
        <f t="shared" si="558"/>
        <v>45036</v>
      </c>
      <c r="I1005" s="108">
        <f t="shared" si="546"/>
        <v>45036</v>
      </c>
      <c r="J1005" s="109">
        <f t="shared" si="554"/>
        <v>22</v>
      </c>
      <c r="K1005" s="109">
        <f t="shared" si="568"/>
        <v>15</v>
      </c>
      <c r="L1005" s="8">
        <f t="shared" si="555"/>
        <v>1.0057195800000001</v>
      </c>
      <c r="M1005" s="110">
        <f t="shared" si="567"/>
        <v>1.00529958</v>
      </c>
      <c r="N1005" s="110">
        <f t="shared" si="562"/>
        <v>1.5653282110597895</v>
      </c>
      <c r="O1005" s="103">
        <f t="shared" si="566"/>
        <v>1.57428123</v>
      </c>
      <c r="P1005" s="103">
        <f t="shared" si="547"/>
        <v>698.35549269000001</v>
      </c>
      <c r="Q1005" s="11">
        <f t="shared" si="561"/>
        <v>0</v>
      </c>
      <c r="R1005" s="30">
        <f t="shared" si="556"/>
        <v>0</v>
      </c>
      <c r="S1005" s="103">
        <f t="shared" si="548"/>
        <v>0</v>
      </c>
      <c r="T1005" s="113">
        <f t="shared" si="557"/>
        <v>8.5000000000000006E-2</v>
      </c>
      <c r="U1005" s="111">
        <f t="shared" si="563"/>
        <v>15</v>
      </c>
      <c r="V1005" s="111">
        <v>252</v>
      </c>
      <c r="W1005" s="110">
        <f t="shared" si="549"/>
        <v>1.0048677610000001</v>
      </c>
      <c r="X1005" s="103">
        <f t="shared" si="550"/>
        <v>3.3994276299999999</v>
      </c>
      <c r="Y1005" s="103">
        <f t="shared" si="551"/>
        <v>0</v>
      </c>
      <c r="Z1005" s="114" t="str">
        <f t="shared" si="559"/>
        <v>A+J=</v>
      </c>
      <c r="AA1005" s="108">
        <f t="shared" si="560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52"/>
        <v>45028</v>
      </c>
      <c r="B1006" s="103">
        <f t="shared" si="544"/>
        <v>702.24909558000002</v>
      </c>
      <c r="C1006" s="204">
        <f t="shared" si="543"/>
        <v>443.60275622082452</v>
      </c>
      <c r="D1006" s="104">
        <f t="shared" si="553"/>
        <v>6508.4</v>
      </c>
      <c r="E1006" s="105">
        <f t="shared" si="564"/>
        <v>6563.07</v>
      </c>
      <c r="F1006" s="106">
        <f t="shared" si="565"/>
        <v>44977</v>
      </c>
      <c r="G1006" s="107">
        <f t="shared" si="545"/>
        <v>8.3999139573474046E-3</v>
      </c>
      <c r="H1006" s="108">
        <f t="shared" si="558"/>
        <v>45036</v>
      </c>
      <c r="I1006" s="108">
        <f t="shared" si="546"/>
        <v>45036</v>
      </c>
      <c r="J1006" s="109">
        <f t="shared" si="554"/>
        <v>22</v>
      </c>
      <c r="K1006" s="109">
        <f t="shared" si="568"/>
        <v>16</v>
      </c>
      <c r="L1006" s="8">
        <f t="shared" si="555"/>
        <v>1.00610205</v>
      </c>
      <c r="M1006" s="110">
        <f t="shared" si="567"/>
        <v>1.00529958</v>
      </c>
      <c r="N1006" s="110">
        <f t="shared" si="562"/>
        <v>1.5653282110597895</v>
      </c>
      <c r="O1006" s="103">
        <f t="shared" si="566"/>
        <v>1.5748799200000001</v>
      </c>
      <c r="P1006" s="103">
        <f t="shared" si="547"/>
        <v>698.62107321999997</v>
      </c>
      <c r="Q1006" s="11">
        <f t="shared" si="561"/>
        <v>0</v>
      </c>
      <c r="R1006" s="30">
        <f t="shared" si="556"/>
        <v>0</v>
      </c>
      <c r="S1006" s="103">
        <f t="shared" si="548"/>
        <v>0</v>
      </c>
      <c r="T1006" s="113">
        <f t="shared" si="557"/>
        <v>8.5000000000000006E-2</v>
      </c>
      <c r="U1006" s="111">
        <f t="shared" si="563"/>
        <v>16</v>
      </c>
      <c r="V1006" s="111">
        <v>252</v>
      </c>
      <c r="W1006" s="110">
        <f t="shared" si="549"/>
        <v>1.0051931190000001</v>
      </c>
      <c r="X1006" s="103">
        <f t="shared" si="550"/>
        <v>3.6280223600000001</v>
      </c>
      <c r="Y1006" s="103">
        <f t="shared" si="551"/>
        <v>0</v>
      </c>
      <c r="Z1006" s="114" t="str">
        <f t="shared" si="559"/>
        <v>A+J=</v>
      </c>
      <c r="AA1006" s="108">
        <f t="shared" si="560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52"/>
        <v>45029</v>
      </c>
      <c r="B1007" s="103">
        <f t="shared" si="544"/>
        <v>702.74361589</v>
      </c>
      <c r="C1007" s="204">
        <f t="shared" si="543"/>
        <v>443.60275622082452</v>
      </c>
      <c r="D1007" s="104">
        <f t="shared" si="553"/>
        <v>6508.4</v>
      </c>
      <c r="E1007" s="105">
        <f t="shared" si="564"/>
        <v>6563.07</v>
      </c>
      <c r="F1007" s="106">
        <f t="shared" si="565"/>
        <v>44977</v>
      </c>
      <c r="G1007" s="107">
        <f t="shared" si="545"/>
        <v>8.3999139573474046E-3</v>
      </c>
      <c r="H1007" s="108">
        <f t="shared" si="558"/>
        <v>45036</v>
      </c>
      <c r="I1007" s="108">
        <f t="shared" si="546"/>
        <v>45036</v>
      </c>
      <c r="J1007" s="109">
        <f t="shared" si="554"/>
        <v>22</v>
      </c>
      <c r="K1007" s="109">
        <f t="shared" si="568"/>
        <v>17</v>
      </c>
      <c r="L1007" s="8">
        <f t="shared" si="555"/>
        <v>1.0064846599999999</v>
      </c>
      <c r="M1007" s="110">
        <f t="shared" si="567"/>
        <v>1.00529958</v>
      </c>
      <c r="N1007" s="110">
        <f t="shared" si="562"/>
        <v>1.5653282110597895</v>
      </c>
      <c r="O1007" s="103">
        <f t="shared" si="566"/>
        <v>1.57547883</v>
      </c>
      <c r="P1007" s="103">
        <f t="shared" si="547"/>
        <v>698.88675135000005</v>
      </c>
      <c r="Q1007" s="11">
        <f t="shared" si="561"/>
        <v>0</v>
      </c>
      <c r="R1007" s="30">
        <f t="shared" si="556"/>
        <v>0</v>
      </c>
      <c r="S1007" s="103">
        <f t="shared" si="548"/>
        <v>0</v>
      </c>
      <c r="T1007" s="113">
        <f t="shared" si="557"/>
        <v>8.5000000000000006E-2</v>
      </c>
      <c r="U1007" s="111">
        <f t="shared" si="563"/>
        <v>17</v>
      </c>
      <c r="V1007" s="111">
        <v>252</v>
      </c>
      <c r="W1007" s="110">
        <f t="shared" si="549"/>
        <v>1.005518583</v>
      </c>
      <c r="X1007" s="103">
        <f t="shared" si="550"/>
        <v>3.8568645400000001</v>
      </c>
      <c r="Y1007" s="103">
        <f t="shared" si="551"/>
        <v>0</v>
      </c>
      <c r="Z1007" s="114" t="str">
        <f t="shared" si="559"/>
        <v>A+J=</v>
      </c>
      <c r="AA1007" s="108">
        <f t="shared" si="560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52"/>
        <v>45030</v>
      </c>
      <c r="B1008" s="103">
        <f t="shared" si="544"/>
        <v>703.23848586999998</v>
      </c>
      <c r="C1008" s="204">
        <f t="shared" si="543"/>
        <v>443.60275622082452</v>
      </c>
      <c r="D1008" s="104">
        <f t="shared" si="553"/>
        <v>6508.4</v>
      </c>
      <c r="E1008" s="105">
        <f t="shared" si="564"/>
        <v>6563.07</v>
      </c>
      <c r="F1008" s="106">
        <f t="shared" si="565"/>
        <v>44977</v>
      </c>
      <c r="G1008" s="107">
        <f t="shared" si="545"/>
        <v>8.3999139573474046E-3</v>
      </c>
      <c r="H1008" s="108">
        <f t="shared" si="558"/>
        <v>45036</v>
      </c>
      <c r="I1008" s="108">
        <f t="shared" si="546"/>
        <v>45036</v>
      </c>
      <c r="J1008" s="109">
        <f t="shared" si="554"/>
        <v>22</v>
      </c>
      <c r="K1008" s="109">
        <f t="shared" si="568"/>
        <v>18</v>
      </c>
      <c r="L1008" s="8">
        <f t="shared" si="555"/>
        <v>1.0068674200000001</v>
      </c>
      <c r="M1008" s="110">
        <f t="shared" si="567"/>
        <v>1.00529958</v>
      </c>
      <c r="N1008" s="110">
        <f t="shared" si="562"/>
        <v>1.5653282110597895</v>
      </c>
      <c r="O1008" s="103">
        <f t="shared" si="566"/>
        <v>1.5760779700000001</v>
      </c>
      <c r="P1008" s="103">
        <f t="shared" si="547"/>
        <v>699.15253151000002</v>
      </c>
      <c r="Q1008" s="11">
        <f t="shared" si="561"/>
        <v>0</v>
      </c>
      <c r="R1008" s="30">
        <f t="shared" si="556"/>
        <v>0</v>
      </c>
      <c r="S1008" s="103">
        <f t="shared" si="548"/>
        <v>0</v>
      </c>
      <c r="T1008" s="113">
        <f t="shared" si="557"/>
        <v>8.5000000000000006E-2</v>
      </c>
      <c r="U1008" s="111">
        <f t="shared" si="563"/>
        <v>18</v>
      </c>
      <c r="V1008" s="111">
        <v>252</v>
      </c>
      <c r="W1008" s="110">
        <f t="shared" si="549"/>
        <v>1.005844153</v>
      </c>
      <c r="X1008" s="103">
        <f t="shared" si="550"/>
        <v>4.0859543599999997</v>
      </c>
      <c r="Y1008" s="103">
        <f t="shared" si="551"/>
        <v>0</v>
      </c>
      <c r="Z1008" s="114" t="str">
        <f t="shared" si="559"/>
        <v>A+J=</v>
      </c>
      <c r="AA1008" s="108">
        <f t="shared" si="560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52"/>
        <v>45031</v>
      </c>
      <c r="B1009" s="103">
        <f t="shared" si="544"/>
        <v>703.7337043</v>
      </c>
      <c r="C1009" s="204">
        <f t="shared" si="543"/>
        <v>443.60275622082452</v>
      </c>
      <c r="D1009" s="104">
        <f t="shared" si="553"/>
        <v>6508.4</v>
      </c>
      <c r="E1009" s="105">
        <f t="shared" si="564"/>
        <v>6563.07</v>
      </c>
      <c r="F1009" s="106">
        <f t="shared" si="565"/>
        <v>44977</v>
      </c>
      <c r="G1009" s="107">
        <f t="shared" si="545"/>
        <v>8.3999139573474046E-3</v>
      </c>
      <c r="H1009" s="108">
        <f t="shared" si="558"/>
        <v>45036</v>
      </c>
      <c r="I1009" s="108">
        <f t="shared" si="546"/>
        <v>45036</v>
      </c>
      <c r="J1009" s="109">
        <f t="shared" si="554"/>
        <v>22</v>
      </c>
      <c r="K1009" s="109">
        <f t="shared" si="568"/>
        <v>19</v>
      </c>
      <c r="L1009" s="8">
        <f t="shared" si="555"/>
        <v>1.00725032</v>
      </c>
      <c r="M1009" s="110">
        <f t="shared" si="567"/>
        <v>1.00529958</v>
      </c>
      <c r="N1009" s="110">
        <f t="shared" si="562"/>
        <v>1.5653282110597895</v>
      </c>
      <c r="O1009" s="103">
        <f t="shared" si="566"/>
        <v>1.57667734</v>
      </c>
      <c r="P1009" s="103">
        <f t="shared" si="547"/>
        <v>699.41841368999997</v>
      </c>
      <c r="Q1009" s="11">
        <f t="shared" si="561"/>
        <v>0</v>
      </c>
      <c r="R1009" s="30">
        <f t="shared" si="556"/>
        <v>0</v>
      </c>
      <c r="S1009" s="103">
        <f t="shared" si="548"/>
        <v>0</v>
      </c>
      <c r="T1009" s="113">
        <f t="shared" si="557"/>
        <v>8.5000000000000006E-2</v>
      </c>
      <c r="U1009" s="111">
        <f t="shared" si="563"/>
        <v>19</v>
      </c>
      <c r="V1009" s="111">
        <v>252</v>
      </c>
      <c r="W1009" s="110">
        <f t="shared" si="549"/>
        <v>1.0061698269999999</v>
      </c>
      <c r="X1009" s="103">
        <f t="shared" si="550"/>
        <v>4.3152906099999999</v>
      </c>
      <c r="Y1009" s="103">
        <f t="shared" si="551"/>
        <v>0</v>
      </c>
      <c r="Z1009" s="114" t="str">
        <f t="shared" si="559"/>
        <v>A+J=</v>
      </c>
      <c r="AA1009" s="108">
        <f t="shared" si="560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52"/>
        <v>45032</v>
      </c>
      <c r="B1010" s="103">
        <f t="shared" si="544"/>
        <v>703.7337043</v>
      </c>
      <c r="C1010" s="204">
        <f t="shared" si="543"/>
        <v>443.60275622082452</v>
      </c>
      <c r="D1010" s="104">
        <f t="shared" si="553"/>
        <v>6508.4</v>
      </c>
      <c r="E1010" s="105">
        <f t="shared" si="564"/>
        <v>6563.07</v>
      </c>
      <c r="F1010" s="106">
        <f t="shared" si="565"/>
        <v>44977</v>
      </c>
      <c r="G1010" s="107">
        <f t="shared" si="545"/>
        <v>8.3999139573474046E-3</v>
      </c>
      <c r="H1010" s="108">
        <f t="shared" si="558"/>
        <v>45036</v>
      </c>
      <c r="I1010" s="108">
        <f t="shared" si="546"/>
        <v>45036</v>
      </c>
      <c r="J1010" s="109">
        <f t="shared" si="554"/>
        <v>22</v>
      </c>
      <c r="K1010" s="109">
        <f t="shared" si="568"/>
        <v>19</v>
      </c>
      <c r="L1010" s="8">
        <f t="shared" si="555"/>
        <v>1.00725032</v>
      </c>
      <c r="M1010" s="110">
        <f t="shared" si="567"/>
        <v>1.00529958</v>
      </c>
      <c r="N1010" s="110">
        <f t="shared" si="562"/>
        <v>1.5653282110597895</v>
      </c>
      <c r="O1010" s="103">
        <f t="shared" si="566"/>
        <v>1.57667734</v>
      </c>
      <c r="P1010" s="103">
        <f t="shared" si="547"/>
        <v>699.41841368999997</v>
      </c>
      <c r="Q1010" s="11">
        <f t="shared" si="561"/>
        <v>0</v>
      </c>
      <c r="R1010" s="30">
        <f t="shared" si="556"/>
        <v>0</v>
      </c>
      <c r="S1010" s="103">
        <f t="shared" si="548"/>
        <v>0</v>
      </c>
      <c r="T1010" s="113">
        <f t="shared" si="557"/>
        <v>8.5000000000000006E-2</v>
      </c>
      <c r="U1010" s="111">
        <f t="shared" si="563"/>
        <v>19</v>
      </c>
      <c r="V1010" s="111">
        <v>252</v>
      </c>
      <c r="W1010" s="110">
        <f t="shared" si="549"/>
        <v>1.0061698269999999</v>
      </c>
      <c r="X1010" s="103">
        <f t="shared" si="550"/>
        <v>4.3152906099999999</v>
      </c>
      <c r="Y1010" s="103">
        <f t="shared" si="551"/>
        <v>0</v>
      </c>
      <c r="Z1010" s="114" t="str">
        <f t="shared" si="559"/>
        <v>A+J=</v>
      </c>
      <c r="AA1010" s="108">
        <f t="shared" si="560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52"/>
        <v>45033</v>
      </c>
      <c r="B1011" s="103">
        <f t="shared" si="544"/>
        <v>703.7337043</v>
      </c>
      <c r="C1011" s="204">
        <f t="shared" si="543"/>
        <v>443.60275622082452</v>
      </c>
      <c r="D1011" s="104">
        <f t="shared" si="553"/>
        <v>6508.4</v>
      </c>
      <c r="E1011" s="105">
        <f t="shared" si="564"/>
        <v>6563.07</v>
      </c>
      <c r="F1011" s="106">
        <f t="shared" si="565"/>
        <v>44977</v>
      </c>
      <c r="G1011" s="107">
        <f t="shared" si="545"/>
        <v>8.3999139573474046E-3</v>
      </c>
      <c r="H1011" s="108">
        <f t="shared" si="558"/>
        <v>45036</v>
      </c>
      <c r="I1011" s="108">
        <f t="shared" si="546"/>
        <v>45036</v>
      </c>
      <c r="J1011" s="109">
        <f t="shared" si="554"/>
        <v>22</v>
      </c>
      <c r="K1011" s="109">
        <f t="shared" si="568"/>
        <v>19</v>
      </c>
      <c r="L1011" s="8">
        <f t="shared" si="555"/>
        <v>1.00725032</v>
      </c>
      <c r="M1011" s="110">
        <f t="shared" si="567"/>
        <v>1.00529958</v>
      </c>
      <c r="N1011" s="110">
        <f t="shared" si="562"/>
        <v>1.5653282110597895</v>
      </c>
      <c r="O1011" s="103">
        <f t="shared" si="566"/>
        <v>1.57667734</v>
      </c>
      <c r="P1011" s="103">
        <f t="shared" si="547"/>
        <v>699.41841368999997</v>
      </c>
      <c r="Q1011" s="11">
        <f t="shared" si="561"/>
        <v>0</v>
      </c>
      <c r="R1011" s="30">
        <f t="shared" si="556"/>
        <v>0</v>
      </c>
      <c r="S1011" s="103">
        <f t="shared" si="548"/>
        <v>0</v>
      </c>
      <c r="T1011" s="113">
        <f t="shared" si="557"/>
        <v>8.5000000000000006E-2</v>
      </c>
      <c r="U1011" s="111">
        <f t="shared" si="563"/>
        <v>19</v>
      </c>
      <c r="V1011" s="111">
        <v>252</v>
      </c>
      <c r="W1011" s="110">
        <f t="shared" si="549"/>
        <v>1.0061698269999999</v>
      </c>
      <c r="X1011" s="103">
        <f t="shared" si="550"/>
        <v>4.3152906099999999</v>
      </c>
      <c r="Y1011" s="103">
        <f t="shared" si="551"/>
        <v>0</v>
      </c>
      <c r="Z1011" s="114" t="str">
        <f t="shared" si="559"/>
        <v>A+J=</v>
      </c>
      <c r="AA1011" s="108">
        <f t="shared" si="560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52"/>
        <v>45034</v>
      </c>
      <c r="B1012" s="103">
        <f t="shared" si="544"/>
        <v>704.22927347000007</v>
      </c>
      <c r="C1012" s="204">
        <f t="shared" si="543"/>
        <v>443.60275622082452</v>
      </c>
      <c r="D1012" s="104">
        <f t="shared" si="553"/>
        <v>6508.4</v>
      </c>
      <c r="E1012" s="105">
        <f t="shared" si="564"/>
        <v>6563.07</v>
      </c>
      <c r="F1012" s="106">
        <f t="shared" si="565"/>
        <v>44977</v>
      </c>
      <c r="G1012" s="107">
        <f t="shared" si="545"/>
        <v>8.3999139573474046E-3</v>
      </c>
      <c r="H1012" s="108">
        <f t="shared" si="558"/>
        <v>45036</v>
      </c>
      <c r="I1012" s="108">
        <f t="shared" si="546"/>
        <v>45036</v>
      </c>
      <c r="J1012" s="109">
        <f t="shared" si="554"/>
        <v>22</v>
      </c>
      <c r="K1012" s="109">
        <f t="shared" si="568"/>
        <v>20</v>
      </c>
      <c r="L1012" s="8">
        <f t="shared" si="555"/>
        <v>1.00763337</v>
      </c>
      <c r="M1012" s="110">
        <f t="shared" si="567"/>
        <v>1.00529958</v>
      </c>
      <c r="N1012" s="110">
        <f t="shared" si="562"/>
        <v>1.5653282110597895</v>
      </c>
      <c r="O1012" s="103">
        <f t="shared" si="566"/>
        <v>1.57727694</v>
      </c>
      <c r="P1012" s="103">
        <f t="shared" si="547"/>
        <v>699.68439790000002</v>
      </c>
      <c r="Q1012" s="11">
        <f t="shared" si="561"/>
        <v>0</v>
      </c>
      <c r="R1012" s="30">
        <f t="shared" si="556"/>
        <v>0</v>
      </c>
      <c r="S1012" s="103">
        <f t="shared" si="548"/>
        <v>0</v>
      </c>
      <c r="T1012" s="113">
        <f t="shared" si="557"/>
        <v>8.5000000000000006E-2</v>
      </c>
      <c r="U1012" s="111">
        <f t="shared" si="563"/>
        <v>20</v>
      </c>
      <c r="V1012" s="111">
        <v>252</v>
      </c>
      <c r="W1012" s="110">
        <f t="shared" si="549"/>
        <v>1.006495608</v>
      </c>
      <c r="X1012" s="103">
        <f t="shared" si="550"/>
        <v>4.5448755700000003</v>
      </c>
      <c r="Y1012" s="103">
        <f t="shared" si="551"/>
        <v>0</v>
      </c>
      <c r="Z1012" s="114" t="str">
        <f t="shared" si="559"/>
        <v>A+J=</v>
      </c>
      <c r="AA1012" s="108">
        <f t="shared" si="560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52"/>
        <v>45035</v>
      </c>
      <c r="B1013" s="103">
        <f t="shared" si="544"/>
        <v>704.72519145999991</v>
      </c>
      <c r="C1013" s="204">
        <f t="shared" si="543"/>
        <v>443.60275622082452</v>
      </c>
      <c r="D1013" s="104">
        <f t="shared" si="553"/>
        <v>6508.4</v>
      </c>
      <c r="E1013" s="105">
        <f t="shared" si="564"/>
        <v>6563.07</v>
      </c>
      <c r="F1013" s="106">
        <f t="shared" si="565"/>
        <v>44977</v>
      </c>
      <c r="G1013" s="107">
        <f t="shared" si="545"/>
        <v>8.3999139573474046E-3</v>
      </c>
      <c r="H1013" s="108">
        <f t="shared" si="558"/>
        <v>45036</v>
      </c>
      <c r="I1013" s="108">
        <f t="shared" si="546"/>
        <v>45036</v>
      </c>
      <c r="J1013" s="109">
        <f t="shared" si="554"/>
        <v>22</v>
      </c>
      <c r="K1013" s="109">
        <f t="shared" si="568"/>
        <v>21</v>
      </c>
      <c r="L1013" s="8">
        <f t="shared" si="555"/>
        <v>1.0080165699999999</v>
      </c>
      <c r="M1013" s="110">
        <f t="shared" si="567"/>
        <v>1.00529958</v>
      </c>
      <c r="N1013" s="110">
        <f t="shared" si="562"/>
        <v>1.5653282110597895</v>
      </c>
      <c r="O1013" s="103">
        <f t="shared" si="566"/>
        <v>1.57787677</v>
      </c>
      <c r="P1013" s="103">
        <f t="shared" si="547"/>
        <v>699.95048413999996</v>
      </c>
      <c r="Q1013" s="11">
        <f t="shared" si="561"/>
        <v>0</v>
      </c>
      <c r="R1013" s="30">
        <f t="shared" si="556"/>
        <v>0</v>
      </c>
      <c r="S1013" s="103">
        <f t="shared" si="548"/>
        <v>0</v>
      </c>
      <c r="T1013" s="113">
        <f t="shared" si="557"/>
        <v>8.5000000000000006E-2</v>
      </c>
      <c r="U1013" s="111">
        <f t="shared" si="563"/>
        <v>21</v>
      </c>
      <c r="V1013" s="111">
        <v>252</v>
      </c>
      <c r="W1013" s="110">
        <f t="shared" si="549"/>
        <v>1.0068214929999999</v>
      </c>
      <c r="X1013" s="103">
        <f t="shared" si="550"/>
        <v>4.7747073200000001</v>
      </c>
      <c r="Y1013" s="103">
        <f t="shared" si="551"/>
        <v>0</v>
      </c>
      <c r="Z1013" s="114" t="str">
        <f t="shared" si="559"/>
        <v>A+J=</v>
      </c>
      <c r="AA1013" s="108">
        <f t="shared" si="560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52"/>
        <v>45036</v>
      </c>
      <c r="B1014" s="103">
        <f t="shared" si="544"/>
        <v>705.22145610999996</v>
      </c>
      <c r="C1014" s="204">
        <f t="shared" si="543"/>
        <v>443.60275622082452</v>
      </c>
      <c r="D1014" s="104">
        <f t="shared" si="553"/>
        <v>6508.4</v>
      </c>
      <c r="E1014" s="105">
        <f t="shared" si="564"/>
        <v>6563.07</v>
      </c>
      <c r="F1014" s="106">
        <f t="shared" si="565"/>
        <v>44977</v>
      </c>
      <c r="G1014" s="107">
        <f t="shared" si="545"/>
        <v>8.3999139573474046E-3</v>
      </c>
      <c r="H1014" s="108">
        <f t="shared" si="558"/>
        <v>45068</v>
      </c>
      <c r="I1014" s="108">
        <f t="shared" si="546"/>
        <v>45036</v>
      </c>
      <c r="J1014" s="109">
        <f t="shared" si="554"/>
        <v>22</v>
      </c>
      <c r="K1014" s="109">
        <f t="shared" si="568"/>
        <v>22</v>
      </c>
      <c r="L1014" s="8">
        <f t="shared" si="555"/>
        <v>1.0083999100000001</v>
      </c>
      <c r="M1014" s="110">
        <f t="shared" si="567"/>
        <v>1.00529958</v>
      </c>
      <c r="N1014" s="110">
        <f t="shared" si="562"/>
        <v>1.5653282110597895</v>
      </c>
      <c r="O1014" s="103">
        <f t="shared" si="566"/>
        <v>1.5784768199999999</v>
      </c>
      <c r="P1014" s="103">
        <f t="shared" si="547"/>
        <v>700.21666798000001</v>
      </c>
      <c r="Q1014" s="11">
        <f t="shared" si="561"/>
        <v>33</v>
      </c>
      <c r="R1014" s="30">
        <f t="shared" si="556"/>
        <v>1.6739000106656673E-2</v>
      </c>
      <c r="S1014" s="103">
        <f t="shared" si="548"/>
        <v>11.72092688</v>
      </c>
      <c r="T1014" s="113">
        <f t="shared" si="557"/>
        <v>8.5000000000000006E-2</v>
      </c>
      <c r="U1014" s="111">
        <f t="shared" si="563"/>
        <v>22</v>
      </c>
      <c r="V1014" s="111">
        <v>252</v>
      </c>
      <c r="W1014" s="110">
        <f t="shared" si="549"/>
        <v>1.007147485</v>
      </c>
      <c r="X1014" s="103">
        <f t="shared" si="550"/>
        <v>5.0047881299999997</v>
      </c>
      <c r="Y1014" s="103">
        <f t="shared" si="551"/>
        <v>16.725715010000002</v>
      </c>
      <c r="Z1014" s="114" t="str">
        <f t="shared" si="559"/>
        <v>A+J=</v>
      </c>
      <c r="AA1014" s="108">
        <f t="shared" si="560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52"/>
        <v>45037</v>
      </c>
      <c r="B1015" s="103">
        <f t="shared" si="544"/>
        <v>688.96234751000009</v>
      </c>
      <c r="C1015" s="204">
        <f t="shared" si="543"/>
        <v>436.17728963715939</v>
      </c>
      <c r="D1015" s="104">
        <f t="shared" si="553"/>
        <v>6563.07</v>
      </c>
      <c r="E1015" s="105">
        <f t="shared" si="564"/>
        <v>6609.67</v>
      </c>
      <c r="F1015" s="106">
        <f t="shared" si="565"/>
        <v>45005</v>
      </c>
      <c r="G1015" s="107">
        <f t="shared" si="545"/>
        <v>7.1003356660832573E-3</v>
      </c>
      <c r="H1015" s="108">
        <f t="shared" si="558"/>
        <v>45068</v>
      </c>
      <c r="I1015" s="108">
        <f t="shared" si="546"/>
        <v>45068</v>
      </c>
      <c r="J1015" s="109">
        <f t="shared" si="554"/>
        <v>20</v>
      </c>
      <c r="K1015" s="109">
        <f t="shared" si="568"/>
        <v>1</v>
      </c>
      <c r="L1015" s="8">
        <f t="shared" si="555"/>
        <v>1.0003538199999999</v>
      </c>
      <c r="M1015" s="110">
        <f t="shared" si="567"/>
        <v>1.0083999100000001</v>
      </c>
      <c r="N1015" s="110">
        <f t="shared" si="562"/>
        <v>1.5784768271531529</v>
      </c>
      <c r="O1015" s="103">
        <f t="shared" si="566"/>
        <v>1.57903532</v>
      </c>
      <c r="P1015" s="103">
        <f t="shared" si="547"/>
        <v>688.73934611000004</v>
      </c>
      <c r="Q1015" s="11">
        <f t="shared" si="561"/>
        <v>0</v>
      </c>
      <c r="R1015" s="30">
        <f t="shared" si="556"/>
        <v>0</v>
      </c>
      <c r="S1015" s="103">
        <f t="shared" si="548"/>
        <v>0</v>
      </c>
      <c r="T1015" s="113">
        <f t="shared" si="557"/>
        <v>8.5000000000000006E-2</v>
      </c>
      <c r="U1015" s="111">
        <f t="shared" si="563"/>
        <v>1</v>
      </c>
      <c r="V1015" s="111">
        <v>252</v>
      </c>
      <c r="W1015" s="110">
        <f t="shared" si="549"/>
        <v>1.0003237819999999</v>
      </c>
      <c r="X1015" s="103">
        <f t="shared" si="550"/>
        <v>0.22300139999999999</v>
      </c>
      <c r="Y1015" s="103">
        <f t="shared" si="551"/>
        <v>0</v>
      </c>
      <c r="Z1015" s="114" t="str">
        <f t="shared" si="559"/>
        <v>A+J=</v>
      </c>
      <c r="AA1015" s="108">
        <f t="shared" si="560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52"/>
        <v>45038</v>
      </c>
      <c r="B1016" s="103">
        <f t="shared" si="544"/>
        <v>688.96234751000009</v>
      </c>
      <c r="C1016" s="204">
        <f t="shared" si="543"/>
        <v>436.17728963715939</v>
      </c>
      <c r="D1016" s="104">
        <f t="shared" si="553"/>
        <v>6563.07</v>
      </c>
      <c r="E1016" s="105">
        <f t="shared" si="564"/>
        <v>6609.67</v>
      </c>
      <c r="F1016" s="106">
        <f t="shared" si="565"/>
        <v>45005</v>
      </c>
      <c r="G1016" s="107">
        <f t="shared" si="545"/>
        <v>7.1003356660832573E-3</v>
      </c>
      <c r="H1016" s="108">
        <f t="shared" si="558"/>
        <v>45068</v>
      </c>
      <c r="I1016" s="108">
        <f t="shared" si="546"/>
        <v>45068</v>
      </c>
      <c r="J1016" s="109">
        <f t="shared" si="554"/>
        <v>20</v>
      </c>
      <c r="K1016" s="109">
        <f t="shared" si="568"/>
        <v>1</v>
      </c>
      <c r="L1016" s="8">
        <f t="shared" si="555"/>
        <v>1.0003538199999999</v>
      </c>
      <c r="M1016" s="110">
        <f t="shared" si="567"/>
        <v>1.0083999100000001</v>
      </c>
      <c r="N1016" s="110">
        <f t="shared" si="562"/>
        <v>1.5784768271531529</v>
      </c>
      <c r="O1016" s="103">
        <f t="shared" si="566"/>
        <v>1.57903532</v>
      </c>
      <c r="P1016" s="103">
        <f t="shared" si="547"/>
        <v>688.73934611000004</v>
      </c>
      <c r="Q1016" s="11">
        <f t="shared" si="561"/>
        <v>0</v>
      </c>
      <c r="R1016" s="30">
        <f t="shared" si="556"/>
        <v>0</v>
      </c>
      <c r="S1016" s="103">
        <f t="shared" si="548"/>
        <v>0</v>
      </c>
      <c r="T1016" s="113">
        <f t="shared" si="557"/>
        <v>8.5000000000000006E-2</v>
      </c>
      <c r="U1016" s="111">
        <f t="shared" si="563"/>
        <v>1</v>
      </c>
      <c r="V1016" s="111">
        <v>252</v>
      </c>
      <c r="W1016" s="110">
        <f t="shared" si="549"/>
        <v>1.0003237819999999</v>
      </c>
      <c r="X1016" s="103">
        <f t="shared" si="550"/>
        <v>0.22300139999999999</v>
      </c>
      <c r="Y1016" s="103">
        <f t="shared" si="551"/>
        <v>0</v>
      </c>
      <c r="Z1016" s="114" t="str">
        <f t="shared" si="559"/>
        <v>A+J=</v>
      </c>
      <c r="AA1016" s="108">
        <f t="shared" si="560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52"/>
        <v>45039</v>
      </c>
      <c r="B1017" s="103">
        <f t="shared" si="544"/>
        <v>688.96234751000009</v>
      </c>
      <c r="C1017" s="204">
        <f t="shared" si="543"/>
        <v>436.17728963715939</v>
      </c>
      <c r="D1017" s="104">
        <f t="shared" si="553"/>
        <v>6563.07</v>
      </c>
      <c r="E1017" s="105">
        <f t="shared" si="564"/>
        <v>6609.67</v>
      </c>
      <c r="F1017" s="106">
        <f t="shared" si="565"/>
        <v>45005</v>
      </c>
      <c r="G1017" s="107">
        <f t="shared" si="545"/>
        <v>7.1003356660832573E-3</v>
      </c>
      <c r="H1017" s="108">
        <f t="shared" si="558"/>
        <v>45068</v>
      </c>
      <c r="I1017" s="108">
        <f t="shared" si="546"/>
        <v>45068</v>
      </c>
      <c r="J1017" s="109">
        <f t="shared" si="554"/>
        <v>20</v>
      </c>
      <c r="K1017" s="109">
        <f t="shared" si="568"/>
        <v>1</v>
      </c>
      <c r="L1017" s="8">
        <f t="shared" si="555"/>
        <v>1.0003538199999999</v>
      </c>
      <c r="M1017" s="110">
        <f t="shared" si="567"/>
        <v>1.0083999100000001</v>
      </c>
      <c r="N1017" s="110">
        <f t="shared" si="562"/>
        <v>1.5784768271531529</v>
      </c>
      <c r="O1017" s="103">
        <f t="shared" si="566"/>
        <v>1.57903532</v>
      </c>
      <c r="P1017" s="103">
        <f t="shared" si="547"/>
        <v>688.73934611000004</v>
      </c>
      <c r="Q1017" s="11">
        <f t="shared" si="561"/>
        <v>0</v>
      </c>
      <c r="R1017" s="30">
        <f t="shared" si="556"/>
        <v>0</v>
      </c>
      <c r="S1017" s="103">
        <f t="shared" si="548"/>
        <v>0</v>
      </c>
      <c r="T1017" s="113">
        <f t="shared" si="557"/>
        <v>8.5000000000000006E-2</v>
      </c>
      <c r="U1017" s="111">
        <f t="shared" si="563"/>
        <v>1</v>
      </c>
      <c r="V1017" s="111">
        <v>252</v>
      </c>
      <c r="W1017" s="110">
        <f t="shared" si="549"/>
        <v>1.0003237819999999</v>
      </c>
      <c r="X1017" s="103">
        <f t="shared" si="550"/>
        <v>0.22300139999999999</v>
      </c>
      <c r="Y1017" s="103">
        <f t="shared" si="551"/>
        <v>0</v>
      </c>
      <c r="Z1017" s="114" t="str">
        <f t="shared" si="559"/>
        <v>A+J=</v>
      </c>
      <c r="AA1017" s="108">
        <f t="shared" si="560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52"/>
        <v>45040</v>
      </c>
      <c r="B1018" s="103">
        <f t="shared" si="544"/>
        <v>688.96234751000009</v>
      </c>
      <c r="C1018" s="204">
        <f t="shared" si="543"/>
        <v>436.17728963715939</v>
      </c>
      <c r="D1018" s="104">
        <f t="shared" si="553"/>
        <v>6563.07</v>
      </c>
      <c r="E1018" s="105">
        <f t="shared" si="564"/>
        <v>6609.67</v>
      </c>
      <c r="F1018" s="106">
        <f t="shared" si="565"/>
        <v>45005</v>
      </c>
      <c r="G1018" s="107">
        <f t="shared" si="545"/>
        <v>7.1003356660832573E-3</v>
      </c>
      <c r="H1018" s="108">
        <f t="shared" si="558"/>
        <v>45068</v>
      </c>
      <c r="I1018" s="108">
        <f t="shared" si="546"/>
        <v>45068</v>
      </c>
      <c r="J1018" s="109">
        <f t="shared" si="554"/>
        <v>20</v>
      </c>
      <c r="K1018" s="109">
        <f t="shared" si="568"/>
        <v>1</v>
      </c>
      <c r="L1018" s="8">
        <f t="shared" si="555"/>
        <v>1.0003538199999999</v>
      </c>
      <c r="M1018" s="110">
        <f t="shared" si="567"/>
        <v>1.0083999100000001</v>
      </c>
      <c r="N1018" s="110">
        <f t="shared" si="562"/>
        <v>1.5784768271531529</v>
      </c>
      <c r="O1018" s="103">
        <f t="shared" si="566"/>
        <v>1.57903532</v>
      </c>
      <c r="P1018" s="103">
        <f t="shared" si="547"/>
        <v>688.73934611000004</v>
      </c>
      <c r="Q1018" s="11">
        <f t="shared" si="561"/>
        <v>0</v>
      </c>
      <c r="R1018" s="30">
        <f t="shared" si="556"/>
        <v>0</v>
      </c>
      <c r="S1018" s="103">
        <f t="shared" si="548"/>
        <v>0</v>
      </c>
      <c r="T1018" s="113">
        <f t="shared" si="557"/>
        <v>8.5000000000000006E-2</v>
      </c>
      <c r="U1018" s="111">
        <f t="shared" si="563"/>
        <v>1</v>
      </c>
      <c r="V1018" s="111">
        <v>252</v>
      </c>
      <c r="W1018" s="110">
        <f t="shared" si="549"/>
        <v>1.0003237819999999</v>
      </c>
      <c r="X1018" s="103">
        <f t="shared" si="550"/>
        <v>0.22300139999999999</v>
      </c>
      <c r="Y1018" s="103">
        <f t="shared" si="551"/>
        <v>0</v>
      </c>
      <c r="Z1018" s="114" t="str">
        <f t="shared" si="559"/>
        <v>A+J=</v>
      </c>
      <c r="AA1018" s="108">
        <f t="shared" si="560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52"/>
        <v>45041</v>
      </c>
      <c r="B1019" s="103">
        <f t="shared" si="544"/>
        <v>689.42927200999998</v>
      </c>
      <c r="C1019" s="204">
        <f t="shared" si="543"/>
        <v>436.17728963715939</v>
      </c>
      <c r="D1019" s="104">
        <f t="shared" si="553"/>
        <v>6563.07</v>
      </c>
      <c r="E1019" s="105">
        <f t="shared" si="564"/>
        <v>6609.67</v>
      </c>
      <c r="F1019" s="106">
        <f t="shared" si="565"/>
        <v>45005</v>
      </c>
      <c r="G1019" s="107">
        <f t="shared" si="545"/>
        <v>7.1003356660832573E-3</v>
      </c>
      <c r="H1019" s="108">
        <f t="shared" si="558"/>
        <v>45068</v>
      </c>
      <c r="I1019" s="108">
        <f t="shared" si="546"/>
        <v>45068</v>
      </c>
      <c r="J1019" s="109">
        <f t="shared" si="554"/>
        <v>20</v>
      </c>
      <c r="K1019" s="109">
        <f t="shared" si="568"/>
        <v>2</v>
      </c>
      <c r="L1019" s="8">
        <f t="shared" si="555"/>
        <v>1.00070777</v>
      </c>
      <c r="M1019" s="110">
        <f t="shared" si="567"/>
        <v>1.0083999100000001</v>
      </c>
      <c r="N1019" s="110">
        <f t="shared" si="562"/>
        <v>1.5784768271531529</v>
      </c>
      <c r="O1019" s="103">
        <f t="shared" si="566"/>
        <v>1.57959402</v>
      </c>
      <c r="P1019" s="103">
        <f t="shared" si="547"/>
        <v>688.98303837000003</v>
      </c>
      <c r="Q1019" s="11">
        <f t="shared" si="561"/>
        <v>0</v>
      </c>
      <c r="R1019" s="30">
        <f t="shared" si="556"/>
        <v>0</v>
      </c>
      <c r="S1019" s="103">
        <f t="shared" si="548"/>
        <v>0</v>
      </c>
      <c r="T1019" s="113">
        <f t="shared" si="557"/>
        <v>8.5000000000000006E-2</v>
      </c>
      <c r="U1019" s="111">
        <f t="shared" si="563"/>
        <v>2</v>
      </c>
      <c r="V1019" s="111">
        <v>252</v>
      </c>
      <c r="W1019" s="110">
        <f t="shared" si="549"/>
        <v>1.00064767</v>
      </c>
      <c r="X1019" s="103">
        <f t="shared" si="550"/>
        <v>0.44623363999999999</v>
      </c>
      <c r="Y1019" s="103">
        <f t="shared" si="551"/>
        <v>0</v>
      </c>
      <c r="Z1019" s="114" t="str">
        <f t="shared" si="559"/>
        <v>A+J=</v>
      </c>
      <c r="AA1019" s="108">
        <f t="shared" si="560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52"/>
        <v>45042</v>
      </c>
      <c r="B1020" s="103">
        <f t="shared" si="544"/>
        <v>689.89651772000002</v>
      </c>
      <c r="C1020" s="204">
        <f t="shared" si="543"/>
        <v>436.17728963715939</v>
      </c>
      <c r="D1020" s="104">
        <f t="shared" si="553"/>
        <v>6563.07</v>
      </c>
      <c r="E1020" s="105">
        <f t="shared" si="564"/>
        <v>6609.67</v>
      </c>
      <c r="F1020" s="106">
        <f t="shared" si="565"/>
        <v>45005</v>
      </c>
      <c r="G1020" s="107">
        <f t="shared" si="545"/>
        <v>7.1003356660832573E-3</v>
      </c>
      <c r="H1020" s="108">
        <f t="shared" si="558"/>
        <v>45068</v>
      </c>
      <c r="I1020" s="108">
        <f t="shared" si="546"/>
        <v>45068</v>
      </c>
      <c r="J1020" s="109">
        <f t="shared" si="554"/>
        <v>20</v>
      </c>
      <c r="K1020" s="109">
        <f t="shared" si="568"/>
        <v>3</v>
      </c>
      <c r="L1020" s="8">
        <f t="shared" si="555"/>
        <v>1.0010618499999999</v>
      </c>
      <c r="M1020" s="110">
        <f t="shared" si="567"/>
        <v>1.0083999100000001</v>
      </c>
      <c r="N1020" s="110">
        <f t="shared" si="562"/>
        <v>1.5784768271531529</v>
      </c>
      <c r="O1020" s="103">
        <f t="shared" si="566"/>
        <v>1.5801529299999999</v>
      </c>
      <c r="P1020" s="103">
        <f t="shared" si="547"/>
        <v>689.22682221000002</v>
      </c>
      <c r="Q1020" s="11">
        <f t="shared" si="561"/>
        <v>0</v>
      </c>
      <c r="R1020" s="30">
        <f t="shared" si="556"/>
        <v>0</v>
      </c>
      <c r="S1020" s="103">
        <f t="shared" si="548"/>
        <v>0</v>
      </c>
      <c r="T1020" s="113">
        <f t="shared" si="557"/>
        <v>8.5000000000000006E-2</v>
      </c>
      <c r="U1020" s="111">
        <f t="shared" si="563"/>
        <v>3</v>
      </c>
      <c r="V1020" s="111">
        <v>252</v>
      </c>
      <c r="W1020" s="110">
        <f t="shared" si="549"/>
        <v>1.000971662</v>
      </c>
      <c r="X1020" s="103">
        <f t="shared" si="550"/>
        <v>0.66969551000000005</v>
      </c>
      <c r="Y1020" s="103">
        <f t="shared" si="551"/>
        <v>0</v>
      </c>
      <c r="Z1020" s="114" t="str">
        <f t="shared" si="559"/>
        <v>A+J=</v>
      </c>
      <c r="AA1020" s="108">
        <f t="shared" si="560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52"/>
        <v>45043</v>
      </c>
      <c r="B1021" s="103">
        <f t="shared" si="544"/>
        <v>690.36407241999996</v>
      </c>
      <c r="C1021" s="204">
        <f t="shared" si="543"/>
        <v>436.17728963715939</v>
      </c>
      <c r="D1021" s="104">
        <f t="shared" si="553"/>
        <v>6563.07</v>
      </c>
      <c r="E1021" s="105">
        <f t="shared" si="564"/>
        <v>6609.67</v>
      </c>
      <c r="F1021" s="106">
        <f t="shared" si="565"/>
        <v>45005</v>
      </c>
      <c r="G1021" s="107">
        <f t="shared" si="545"/>
        <v>7.1003356660832573E-3</v>
      </c>
      <c r="H1021" s="108">
        <f t="shared" si="558"/>
        <v>45068</v>
      </c>
      <c r="I1021" s="108">
        <f t="shared" si="546"/>
        <v>45068</v>
      </c>
      <c r="J1021" s="109">
        <f t="shared" si="554"/>
        <v>20</v>
      </c>
      <c r="K1021" s="109">
        <f t="shared" si="568"/>
        <v>4</v>
      </c>
      <c r="L1021" s="8">
        <f t="shared" si="555"/>
        <v>1.00141605</v>
      </c>
      <c r="M1021" s="110">
        <f t="shared" si="567"/>
        <v>1.0083999100000001</v>
      </c>
      <c r="N1021" s="110">
        <f t="shared" si="562"/>
        <v>1.5784768271531529</v>
      </c>
      <c r="O1021" s="103">
        <f t="shared" si="566"/>
        <v>1.58071202</v>
      </c>
      <c r="P1021" s="103">
        <f t="shared" si="547"/>
        <v>689.47068458000001</v>
      </c>
      <c r="Q1021" s="11">
        <f t="shared" si="561"/>
        <v>0</v>
      </c>
      <c r="R1021" s="30">
        <f t="shared" si="556"/>
        <v>0</v>
      </c>
      <c r="S1021" s="103">
        <f t="shared" si="548"/>
        <v>0</v>
      </c>
      <c r="T1021" s="113">
        <f t="shared" si="557"/>
        <v>8.5000000000000006E-2</v>
      </c>
      <c r="U1021" s="111">
        <f t="shared" si="563"/>
        <v>4</v>
      </c>
      <c r="V1021" s="111">
        <v>252</v>
      </c>
      <c r="W1021" s="110">
        <f t="shared" si="549"/>
        <v>1.001295759</v>
      </c>
      <c r="X1021" s="103">
        <f t="shared" si="550"/>
        <v>0.89338784000000004</v>
      </c>
      <c r="Y1021" s="103">
        <f t="shared" si="551"/>
        <v>0</v>
      </c>
      <c r="Z1021" s="114" t="str">
        <f t="shared" si="559"/>
        <v>A+J=</v>
      </c>
      <c r="AA1021" s="108">
        <f t="shared" si="560"/>
        <v>45068</v>
      </c>
      <c r="AB1021" s="211" t="s">
        <v>122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5">
      <c r="A1022" s="207">
        <f t="shared" si="552"/>
        <v>45044</v>
      </c>
      <c r="B1022" s="204">
        <f t="shared" si="544"/>
        <v>690.83194497</v>
      </c>
      <c r="C1022" s="204">
        <f t="shared" si="543"/>
        <v>436.17728963715939</v>
      </c>
      <c r="D1022" s="210">
        <f t="shared" si="553"/>
        <v>6563.07</v>
      </c>
      <c r="E1022" s="206">
        <f t="shared" si="564"/>
        <v>6609.67</v>
      </c>
      <c r="F1022" s="208">
        <f t="shared" si="565"/>
        <v>45005</v>
      </c>
      <c r="G1022" s="209">
        <f t="shared" si="545"/>
        <v>7.1003356660832573E-3</v>
      </c>
      <c r="H1022" s="207">
        <f t="shared" si="558"/>
        <v>45068</v>
      </c>
      <c r="I1022" s="207">
        <f t="shared" si="546"/>
        <v>45068</v>
      </c>
      <c r="J1022" s="211">
        <f t="shared" si="554"/>
        <v>20</v>
      </c>
      <c r="K1022" s="211">
        <f t="shared" si="568"/>
        <v>5</v>
      </c>
      <c r="L1022" s="204">
        <f t="shared" si="555"/>
        <v>1.00177037</v>
      </c>
      <c r="M1022" s="212">
        <f t="shared" si="567"/>
        <v>1.0083999100000001</v>
      </c>
      <c r="N1022" s="212">
        <f t="shared" si="562"/>
        <v>1.5784768271531529</v>
      </c>
      <c r="O1022" s="204">
        <f t="shared" si="566"/>
        <v>1.58127131</v>
      </c>
      <c r="P1022" s="204">
        <f t="shared" si="547"/>
        <v>689.71463416999995</v>
      </c>
      <c r="Q1022" s="213">
        <v>33.5</v>
      </c>
      <c r="R1022" s="203">
        <f>S1022/P1022</f>
        <v>8.8161515339128717E-3</v>
      </c>
      <c r="S1022" s="204">
        <v>6.0806287299999999</v>
      </c>
      <c r="T1022" s="214">
        <f t="shared" si="557"/>
        <v>8.5000000000000006E-2</v>
      </c>
      <c r="U1022" s="213">
        <f t="shared" si="563"/>
        <v>5</v>
      </c>
      <c r="V1022" s="213">
        <v>252</v>
      </c>
      <c r="W1022" s="212">
        <f t="shared" si="549"/>
        <v>1.0016199610000001</v>
      </c>
      <c r="X1022" s="204">
        <f t="shared" si="550"/>
        <v>1.1173108</v>
      </c>
      <c r="Y1022" s="204">
        <f t="shared" si="551"/>
        <v>7.1979395300000002</v>
      </c>
      <c r="Z1022" s="215" t="str">
        <f t="shared" si="559"/>
        <v>A+J=</v>
      </c>
      <c r="AA1022" s="207">
        <f t="shared" si="560"/>
        <v>45068</v>
      </c>
      <c r="AB1022" s="204">
        <f>P1022-S1022</f>
        <v>683.63400544000001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52"/>
        <v>45045</v>
      </c>
      <c r="B1023" s="103">
        <f t="shared" si="544"/>
        <v>684.09731751000004</v>
      </c>
      <c r="C1023" s="204">
        <f t="shared" si="543"/>
        <v>432.33188455610468</v>
      </c>
      <c r="D1023" s="104">
        <f t="shared" si="553"/>
        <v>6563.07</v>
      </c>
      <c r="E1023" s="105">
        <f t="shared" si="564"/>
        <v>6609.67</v>
      </c>
      <c r="F1023" s="106">
        <f t="shared" si="565"/>
        <v>45005</v>
      </c>
      <c r="G1023" s="107">
        <f t="shared" si="545"/>
        <v>7.1003356660832573E-3</v>
      </c>
      <c r="H1023" s="108">
        <f t="shared" si="558"/>
        <v>45068</v>
      </c>
      <c r="I1023" s="108">
        <f t="shared" si="546"/>
        <v>45068</v>
      </c>
      <c r="J1023" s="109">
        <f t="shared" si="554"/>
        <v>20</v>
      </c>
      <c r="K1023" s="109">
        <f t="shared" si="568"/>
        <v>6</v>
      </c>
      <c r="L1023" s="8">
        <f t="shared" si="555"/>
        <v>1.0021248199999999</v>
      </c>
      <c r="M1023" s="110">
        <f t="shared" si="567"/>
        <v>1.0083999100000001</v>
      </c>
      <c r="N1023" s="110">
        <f t="shared" si="562"/>
        <v>1.5784768271531529</v>
      </c>
      <c r="O1023" s="103">
        <f t="shared" si="566"/>
        <v>1.5818308000000001</v>
      </c>
      <c r="P1023" s="103">
        <f t="shared" si="547"/>
        <v>683.87589080999999</v>
      </c>
      <c r="Q1023" s="11">
        <f t="shared" si="561"/>
        <v>0</v>
      </c>
      <c r="R1023" s="30">
        <f t="shared" si="556"/>
        <v>0</v>
      </c>
      <c r="S1023" s="103">
        <f t="shared" si="548"/>
        <v>0</v>
      </c>
      <c r="T1023" s="113">
        <f t="shared" si="557"/>
        <v>8.5000000000000006E-2</v>
      </c>
      <c r="U1023" s="111">
        <f t="shared" si="563"/>
        <v>1</v>
      </c>
      <c r="V1023" s="111">
        <v>252</v>
      </c>
      <c r="W1023" s="110">
        <f t="shared" si="549"/>
        <v>1.0003237819999999</v>
      </c>
      <c r="X1023" s="103">
        <f t="shared" si="550"/>
        <v>0.2214267</v>
      </c>
      <c r="Y1023" s="103">
        <f t="shared" si="551"/>
        <v>0</v>
      </c>
      <c r="Z1023" s="114" t="str">
        <f t="shared" si="559"/>
        <v>A+J=</v>
      </c>
      <c r="AA1023" s="108">
        <f t="shared" si="560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52"/>
        <v>45046</v>
      </c>
      <c r="B1024" s="103">
        <f t="shared" si="544"/>
        <v>684.09731751000004</v>
      </c>
      <c r="C1024" s="204">
        <f t="shared" si="543"/>
        <v>432.33188455610468</v>
      </c>
      <c r="D1024" s="104">
        <f t="shared" si="553"/>
        <v>6563.07</v>
      </c>
      <c r="E1024" s="105">
        <f t="shared" si="564"/>
        <v>6609.67</v>
      </c>
      <c r="F1024" s="106">
        <f t="shared" si="565"/>
        <v>45005</v>
      </c>
      <c r="G1024" s="107">
        <f t="shared" si="545"/>
        <v>7.1003356660832573E-3</v>
      </c>
      <c r="H1024" s="108">
        <f t="shared" si="558"/>
        <v>45068</v>
      </c>
      <c r="I1024" s="108">
        <f t="shared" si="546"/>
        <v>45068</v>
      </c>
      <c r="J1024" s="109">
        <f t="shared" si="554"/>
        <v>20</v>
      </c>
      <c r="K1024" s="109">
        <f t="shared" si="568"/>
        <v>6</v>
      </c>
      <c r="L1024" s="8">
        <f t="shared" si="555"/>
        <v>1.0021248199999999</v>
      </c>
      <c r="M1024" s="110">
        <f t="shared" si="567"/>
        <v>1.0083999100000001</v>
      </c>
      <c r="N1024" s="110">
        <f t="shared" si="562"/>
        <v>1.5784768271531529</v>
      </c>
      <c r="O1024" s="103">
        <f t="shared" si="566"/>
        <v>1.5818308000000001</v>
      </c>
      <c r="P1024" s="103">
        <f t="shared" si="547"/>
        <v>683.87589080999999</v>
      </c>
      <c r="Q1024" s="11">
        <f t="shared" si="561"/>
        <v>0</v>
      </c>
      <c r="R1024" s="30">
        <f t="shared" si="556"/>
        <v>0</v>
      </c>
      <c r="S1024" s="103">
        <f t="shared" si="548"/>
        <v>0</v>
      </c>
      <c r="T1024" s="113">
        <f t="shared" si="557"/>
        <v>8.5000000000000006E-2</v>
      </c>
      <c r="U1024" s="111">
        <f t="shared" si="563"/>
        <v>1</v>
      </c>
      <c r="V1024" s="111">
        <v>252</v>
      </c>
      <c r="W1024" s="110">
        <f t="shared" si="549"/>
        <v>1.0003237819999999</v>
      </c>
      <c r="X1024" s="103">
        <f t="shared" si="550"/>
        <v>0.2214267</v>
      </c>
      <c r="Y1024" s="103">
        <f t="shared" si="551"/>
        <v>0</v>
      </c>
      <c r="Z1024" s="114" t="str">
        <f t="shared" si="559"/>
        <v>A+J=</v>
      </c>
      <c r="AA1024" s="108">
        <f t="shared" si="560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52"/>
        <v>45047</v>
      </c>
      <c r="B1025" s="103">
        <f t="shared" si="544"/>
        <v>684.09731751000004</v>
      </c>
      <c r="C1025" s="204">
        <f t="shared" si="543"/>
        <v>432.33188455610468</v>
      </c>
      <c r="D1025" s="104">
        <f t="shared" si="553"/>
        <v>6563.07</v>
      </c>
      <c r="E1025" s="105">
        <f t="shared" si="564"/>
        <v>6609.67</v>
      </c>
      <c r="F1025" s="106">
        <f t="shared" si="565"/>
        <v>45005</v>
      </c>
      <c r="G1025" s="107">
        <f t="shared" si="545"/>
        <v>7.1003356660832573E-3</v>
      </c>
      <c r="H1025" s="108">
        <f t="shared" si="558"/>
        <v>45068</v>
      </c>
      <c r="I1025" s="108">
        <f t="shared" si="546"/>
        <v>45068</v>
      </c>
      <c r="J1025" s="109">
        <f t="shared" si="554"/>
        <v>20</v>
      </c>
      <c r="K1025" s="109">
        <f t="shared" si="568"/>
        <v>6</v>
      </c>
      <c r="L1025" s="8">
        <f t="shared" si="555"/>
        <v>1.0021248199999999</v>
      </c>
      <c r="M1025" s="110">
        <f t="shared" si="567"/>
        <v>1.0083999100000001</v>
      </c>
      <c r="N1025" s="110">
        <f t="shared" si="562"/>
        <v>1.5784768271531529</v>
      </c>
      <c r="O1025" s="103">
        <f t="shared" si="566"/>
        <v>1.5818308000000001</v>
      </c>
      <c r="P1025" s="103">
        <f t="shared" si="547"/>
        <v>683.87589080999999</v>
      </c>
      <c r="Q1025" s="11">
        <f t="shared" si="561"/>
        <v>0</v>
      </c>
      <c r="R1025" s="30">
        <f t="shared" si="556"/>
        <v>0</v>
      </c>
      <c r="S1025" s="103">
        <f t="shared" si="548"/>
        <v>0</v>
      </c>
      <c r="T1025" s="113">
        <f t="shared" si="557"/>
        <v>8.5000000000000006E-2</v>
      </c>
      <c r="U1025" s="111">
        <f t="shared" si="563"/>
        <v>1</v>
      </c>
      <c r="V1025" s="111">
        <v>252</v>
      </c>
      <c r="W1025" s="110">
        <f t="shared" si="549"/>
        <v>1.0003237819999999</v>
      </c>
      <c r="X1025" s="103">
        <f t="shared" si="550"/>
        <v>0.2214267</v>
      </c>
      <c r="Y1025" s="103">
        <f t="shared" si="551"/>
        <v>0</v>
      </c>
      <c r="Z1025" s="114" t="str">
        <f t="shared" si="559"/>
        <v>A+J=</v>
      </c>
      <c r="AA1025" s="108">
        <f t="shared" si="560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52"/>
        <v>45048</v>
      </c>
      <c r="B1026" s="103">
        <f t="shared" si="544"/>
        <v>684.09731751000004</v>
      </c>
      <c r="C1026" s="204">
        <f t="shared" si="543"/>
        <v>432.33188455610468</v>
      </c>
      <c r="D1026" s="104">
        <f t="shared" si="553"/>
        <v>6563.07</v>
      </c>
      <c r="E1026" s="105">
        <f t="shared" si="564"/>
        <v>6609.67</v>
      </c>
      <c r="F1026" s="106">
        <f t="shared" si="565"/>
        <v>45005</v>
      </c>
      <c r="G1026" s="107">
        <f t="shared" si="545"/>
        <v>7.1003356660832573E-3</v>
      </c>
      <c r="H1026" s="108">
        <f t="shared" si="558"/>
        <v>45068</v>
      </c>
      <c r="I1026" s="108">
        <f t="shared" si="546"/>
        <v>45068</v>
      </c>
      <c r="J1026" s="109">
        <f t="shared" si="554"/>
        <v>20</v>
      </c>
      <c r="K1026" s="109">
        <f t="shared" si="568"/>
        <v>6</v>
      </c>
      <c r="L1026" s="8">
        <f t="shared" si="555"/>
        <v>1.0021248199999999</v>
      </c>
      <c r="M1026" s="110">
        <f t="shared" si="567"/>
        <v>1.0083999100000001</v>
      </c>
      <c r="N1026" s="110">
        <f t="shared" si="562"/>
        <v>1.5784768271531529</v>
      </c>
      <c r="O1026" s="103">
        <f t="shared" si="566"/>
        <v>1.5818308000000001</v>
      </c>
      <c r="P1026" s="103">
        <f t="shared" si="547"/>
        <v>683.87589080999999</v>
      </c>
      <c r="Q1026" s="11">
        <f t="shared" si="561"/>
        <v>0</v>
      </c>
      <c r="R1026" s="30">
        <f t="shared" si="556"/>
        <v>0</v>
      </c>
      <c r="S1026" s="103">
        <f t="shared" si="548"/>
        <v>0</v>
      </c>
      <c r="T1026" s="113">
        <f t="shared" si="557"/>
        <v>8.5000000000000006E-2</v>
      </c>
      <c r="U1026" s="111">
        <f t="shared" si="563"/>
        <v>1</v>
      </c>
      <c r="V1026" s="111">
        <v>252</v>
      </c>
      <c r="W1026" s="110">
        <f t="shared" si="549"/>
        <v>1.0003237819999999</v>
      </c>
      <c r="X1026" s="103">
        <f t="shared" si="550"/>
        <v>0.2214267</v>
      </c>
      <c r="Y1026" s="103">
        <f t="shared" si="551"/>
        <v>0</v>
      </c>
      <c r="Z1026" s="114" t="str">
        <f t="shared" si="559"/>
        <v>A+J=</v>
      </c>
      <c r="AA1026" s="108">
        <f t="shared" si="560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52"/>
        <v>45049</v>
      </c>
      <c r="B1027" s="103">
        <f t="shared" si="544"/>
        <v>684.56094957000005</v>
      </c>
      <c r="C1027" s="204">
        <f t="shared" si="543"/>
        <v>432.33188455610468</v>
      </c>
      <c r="D1027" s="104">
        <f t="shared" si="553"/>
        <v>6563.07</v>
      </c>
      <c r="E1027" s="105">
        <f t="shared" si="564"/>
        <v>6609.67</v>
      </c>
      <c r="F1027" s="106">
        <f t="shared" si="565"/>
        <v>45005</v>
      </c>
      <c r="G1027" s="107">
        <f t="shared" si="545"/>
        <v>7.1003356660832573E-3</v>
      </c>
      <c r="H1027" s="108">
        <f t="shared" si="558"/>
        <v>45068</v>
      </c>
      <c r="I1027" s="108">
        <f t="shared" si="546"/>
        <v>45068</v>
      </c>
      <c r="J1027" s="109">
        <f t="shared" si="554"/>
        <v>20</v>
      </c>
      <c r="K1027" s="109">
        <f t="shared" si="568"/>
        <v>7</v>
      </c>
      <c r="L1027" s="8">
        <f t="shared" si="555"/>
        <v>1.0024793999999999</v>
      </c>
      <c r="M1027" s="110">
        <f t="shared" si="567"/>
        <v>1.0083999100000001</v>
      </c>
      <c r="N1027" s="110">
        <f t="shared" si="562"/>
        <v>1.5784768271531529</v>
      </c>
      <c r="O1027" s="103">
        <f t="shared" si="566"/>
        <v>1.5823905</v>
      </c>
      <c r="P1027" s="103">
        <f t="shared" si="547"/>
        <v>684.11786696000001</v>
      </c>
      <c r="Q1027" s="11">
        <f t="shared" si="561"/>
        <v>0</v>
      </c>
      <c r="R1027" s="30">
        <f t="shared" si="556"/>
        <v>0</v>
      </c>
      <c r="S1027" s="103">
        <f t="shared" si="548"/>
        <v>0</v>
      </c>
      <c r="T1027" s="113">
        <f t="shared" si="557"/>
        <v>8.5000000000000006E-2</v>
      </c>
      <c r="U1027" s="111">
        <f t="shared" si="563"/>
        <v>2</v>
      </c>
      <c r="V1027" s="111">
        <v>252</v>
      </c>
      <c r="W1027" s="110">
        <f t="shared" si="549"/>
        <v>1.00064767</v>
      </c>
      <c r="X1027" s="103">
        <f t="shared" si="550"/>
        <v>0.44308260999999999</v>
      </c>
      <c r="Y1027" s="103">
        <f t="shared" si="551"/>
        <v>0</v>
      </c>
      <c r="Z1027" s="114" t="str">
        <f t="shared" si="559"/>
        <v>A+J=</v>
      </c>
      <c r="AA1027" s="108">
        <f t="shared" si="560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52"/>
        <v>45050</v>
      </c>
      <c r="B1028" s="103">
        <f t="shared" si="544"/>
        <v>685.02488746000006</v>
      </c>
      <c r="C1028" s="204">
        <f t="shared" si="543"/>
        <v>432.33188455610468</v>
      </c>
      <c r="D1028" s="104">
        <f t="shared" si="553"/>
        <v>6563.07</v>
      </c>
      <c r="E1028" s="105">
        <f t="shared" si="564"/>
        <v>6609.67</v>
      </c>
      <c r="F1028" s="106">
        <f t="shared" si="565"/>
        <v>45005</v>
      </c>
      <c r="G1028" s="107">
        <f t="shared" si="545"/>
        <v>7.1003356660832573E-3</v>
      </c>
      <c r="H1028" s="108">
        <f t="shared" si="558"/>
        <v>45068</v>
      </c>
      <c r="I1028" s="108">
        <f t="shared" si="546"/>
        <v>45068</v>
      </c>
      <c r="J1028" s="109">
        <f t="shared" si="554"/>
        <v>20</v>
      </c>
      <c r="K1028" s="109">
        <f t="shared" si="568"/>
        <v>8</v>
      </c>
      <c r="L1028" s="8">
        <f t="shared" si="555"/>
        <v>1.0028341000000001</v>
      </c>
      <c r="M1028" s="110">
        <f t="shared" si="567"/>
        <v>1.0083999100000001</v>
      </c>
      <c r="N1028" s="110">
        <f t="shared" si="562"/>
        <v>1.5784768271531529</v>
      </c>
      <c r="O1028" s="103">
        <f t="shared" si="566"/>
        <v>1.58295038</v>
      </c>
      <c r="P1028" s="103">
        <f t="shared" si="547"/>
        <v>684.35992094000005</v>
      </c>
      <c r="Q1028" s="11">
        <f t="shared" si="561"/>
        <v>0</v>
      </c>
      <c r="R1028" s="30">
        <f t="shared" si="556"/>
        <v>0</v>
      </c>
      <c r="S1028" s="103">
        <f t="shared" si="548"/>
        <v>0</v>
      </c>
      <c r="T1028" s="113">
        <f t="shared" si="557"/>
        <v>8.5000000000000006E-2</v>
      </c>
      <c r="U1028" s="111">
        <f t="shared" si="563"/>
        <v>3</v>
      </c>
      <c r="V1028" s="111">
        <v>252</v>
      </c>
      <c r="W1028" s="110">
        <f t="shared" si="549"/>
        <v>1.000971662</v>
      </c>
      <c r="X1028" s="103">
        <f t="shared" si="550"/>
        <v>0.66496652000000001</v>
      </c>
      <c r="Y1028" s="103">
        <f t="shared" si="551"/>
        <v>0</v>
      </c>
      <c r="Z1028" s="114" t="str">
        <f t="shared" si="559"/>
        <v>A+J=</v>
      </c>
      <c r="AA1028" s="108">
        <f t="shared" si="560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52"/>
        <v>45051</v>
      </c>
      <c r="B1029" s="103">
        <f t="shared" si="544"/>
        <v>685.48914497999999</v>
      </c>
      <c r="C1029" s="204">
        <f t="shared" si="543"/>
        <v>432.33188455610468</v>
      </c>
      <c r="D1029" s="104">
        <f t="shared" si="553"/>
        <v>6563.07</v>
      </c>
      <c r="E1029" s="105">
        <f t="shared" si="564"/>
        <v>6609.67</v>
      </c>
      <c r="F1029" s="106">
        <f t="shared" si="565"/>
        <v>45005</v>
      </c>
      <c r="G1029" s="107">
        <f t="shared" si="545"/>
        <v>7.1003356660832573E-3</v>
      </c>
      <c r="H1029" s="108">
        <f t="shared" si="558"/>
        <v>45068</v>
      </c>
      <c r="I1029" s="108">
        <f t="shared" si="546"/>
        <v>45068</v>
      </c>
      <c r="J1029" s="109">
        <f t="shared" si="554"/>
        <v>20</v>
      </c>
      <c r="K1029" s="109">
        <f t="shared" si="568"/>
        <v>9</v>
      </c>
      <c r="L1029" s="8">
        <f t="shared" si="555"/>
        <v>1.0031889300000001</v>
      </c>
      <c r="M1029" s="110">
        <f t="shared" si="567"/>
        <v>1.0083999100000001</v>
      </c>
      <c r="N1029" s="110">
        <f t="shared" si="562"/>
        <v>1.5784768271531529</v>
      </c>
      <c r="O1029" s="103">
        <f t="shared" si="566"/>
        <v>1.58351047</v>
      </c>
      <c r="P1029" s="103">
        <f t="shared" si="547"/>
        <v>684.60206570000003</v>
      </c>
      <c r="Q1029" s="11">
        <f t="shared" si="561"/>
        <v>0</v>
      </c>
      <c r="R1029" s="30">
        <f t="shared" si="556"/>
        <v>0</v>
      </c>
      <c r="S1029" s="103">
        <f t="shared" si="548"/>
        <v>0</v>
      </c>
      <c r="T1029" s="113">
        <f t="shared" si="557"/>
        <v>8.5000000000000006E-2</v>
      </c>
      <c r="U1029" s="111">
        <f t="shared" si="563"/>
        <v>4</v>
      </c>
      <c r="V1029" s="111">
        <v>252</v>
      </c>
      <c r="W1029" s="110">
        <f t="shared" si="549"/>
        <v>1.001295759</v>
      </c>
      <c r="X1029" s="103">
        <f t="shared" si="550"/>
        <v>0.88707928000000003</v>
      </c>
      <c r="Y1029" s="103">
        <f t="shared" si="551"/>
        <v>0</v>
      </c>
      <c r="Z1029" s="114" t="str">
        <f t="shared" si="559"/>
        <v>A+J=</v>
      </c>
      <c r="AA1029" s="108">
        <f t="shared" si="560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52"/>
        <v>45052</v>
      </c>
      <c r="B1030" s="103">
        <f t="shared" si="544"/>
        <v>685.95371365000005</v>
      </c>
      <c r="C1030" s="204">
        <f t="shared" ref="C1030:C1093" si="569">(C1029-(S1029/O1029))</f>
        <v>432.33188455610468</v>
      </c>
      <c r="D1030" s="104">
        <f t="shared" si="553"/>
        <v>6563.07</v>
      </c>
      <c r="E1030" s="105">
        <f t="shared" si="564"/>
        <v>6609.67</v>
      </c>
      <c r="F1030" s="106">
        <f t="shared" si="565"/>
        <v>45005</v>
      </c>
      <c r="G1030" s="107">
        <f t="shared" si="545"/>
        <v>7.1003356660832573E-3</v>
      </c>
      <c r="H1030" s="108">
        <f t="shared" si="558"/>
        <v>45068</v>
      </c>
      <c r="I1030" s="108">
        <f t="shared" si="546"/>
        <v>45068</v>
      </c>
      <c r="J1030" s="109">
        <f t="shared" si="554"/>
        <v>20</v>
      </c>
      <c r="K1030" s="109">
        <f t="shared" si="568"/>
        <v>10</v>
      </c>
      <c r="L1030" s="8">
        <f t="shared" si="555"/>
        <v>1.0035438800000001</v>
      </c>
      <c r="M1030" s="110">
        <f t="shared" si="567"/>
        <v>1.0083999100000001</v>
      </c>
      <c r="N1030" s="110">
        <f t="shared" si="562"/>
        <v>1.5784768271531529</v>
      </c>
      <c r="O1030" s="103">
        <f t="shared" si="566"/>
        <v>1.58407075</v>
      </c>
      <c r="P1030" s="103">
        <f t="shared" si="547"/>
        <v>684.84429261000002</v>
      </c>
      <c r="Q1030" s="11">
        <f t="shared" si="561"/>
        <v>0</v>
      </c>
      <c r="R1030" s="30">
        <f t="shared" si="556"/>
        <v>0</v>
      </c>
      <c r="S1030" s="103">
        <f t="shared" si="548"/>
        <v>0</v>
      </c>
      <c r="T1030" s="113">
        <f t="shared" si="557"/>
        <v>8.5000000000000006E-2</v>
      </c>
      <c r="U1030" s="111">
        <f t="shared" si="563"/>
        <v>5</v>
      </c>
      <c r="V1030" s="111">
        <v>252</v>
      </c>
      <c r="W1030" s="110">
        <f t="shared" si="549"/>
        <v>1.0016199610000001</v>
      </c>
      <c r="X1030" s="103">
        <f t="shared" si="550"/>
        <v>1.10942104</v>
      </c>
      <c r="Y1030" s="103">
        <f t="shared" si="551"/>
        <v>0</v>
      </c>
      <c r="Z1030" s="114" t="str">
        <f t="shared" si="559"/>
        <v>A+J=</v>
      </c>
      <c r="AA1030" s="108">
        <f t="shared" si="560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52"/>
        <v>45053</v>
      </c>
      <c r="B1031" s="103">
        <f t="shared" si="544"/>
        <v>685.95371365000005</v>
      </c>
      <c r="C1031" s="204">
        <f t="shared" si="569"/>
        <v>432.33188455610468</v>
      </c>
      <c r="D1031" s="104">
        <f t="shared" si="553"/>
        <v>6563.07</v>
      </c>
      <c r="E1031" s="105">
        <f t="shared" si="564"/>
        <v>6609.67</v>
      </c>
      <c r="F1031" s="106">
        <f t="shared" si="565"/>
        <v>45005</v>
      </c>
      <c r="G1031" s="107">
        <f t="shared" si="545"/>
        <v>7.1003356660832573E-3</v>
      </c>
      <c r="H1031" s="108">
        <f t="shared" si="558"/>
        <v>45068</v>
      </c>
      <c r="I1031" s="108">
        <f t="shared" si="546"/>
        <v>45068</v>
      </c>
      <c r="J1031" s="109">
        <f t="shared" si="554"/>
        <v>20</v>
      </c>
      <c r="K1031" s="109">
        <f t="shared" si="568"/>
        <v>10</v>
      </c>
      <c r="L1031" s="8">
        <f t="shared" si="555"/>
        <v>1.0035438800000001</v>
      </c>
      <c r="M1031" s="110">
        <f t="shared" si="567"/>
        <v>1.0083999100000001</v>
      </c>
      <c r="N1031" s="110">
        <f t="shared" si="562"/>
        <v>1.5784768271531529</v>
      </c>
      <c r="O1031" s="103">
        <f t="shared" si="566"/>
        <v>1.58407075</v>
      </c>
      <c r="P1031" s="103">
        <f t="shared" si="547"/>
        <v>684.84429261000002</v>
      </c>
      <c r="Q1031" s="11">
        <f t="shared" si="561"/>
        <v>0</v>
      </c>
      <c r="R1031" s="30">
        <f t="shared" si="556"/>
        <v>0</v>
      </c>
      <c r="S1031" s="103">
        <f t="shared" si="548"/>
        <v>0</v>
      </c>
      <c r="T1031" s="113">
        <f t="shared" si="557"/>
        <v>8.5000000000000006E-2</v>
      </c>
      <c r="U1031" s="111">
        <f t="shared" si="563"/>
        <v>5</v>
      </c>
      <c r="V1031" s="111">
        <v>252</v>
      </c>
      <c r="W1031" s="110">
        <f t="shared" si="549"/>
        <v>1.0016199610000001</v>
      </c>
      <c r="X1031" s="103">
        <f t="shared" si="550"/>
        <v>1.10942104</v>
      </c>
      <c r="Y1031" s="103">
        <f t="shared" si="551"/>
        <v>0</v>
      </c>
      <c r="Z1031" s="114" t="str">
        <f t="shared" si="559"/>
        <v>A+J=</v>
      </c>
      <c r="AA1031" s="108">
        <f t="shared" si="560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52"/>
        <v>45054</v>
      </c>
      <c r="B1032" s="103">
        <f t="shared" si="544"/>
        <v>685.95371365000005</v>
      </c>
      <c r="C1032" s="204">
        <f t="shared" si="569"/>
        <v>432.33188455610468</v>
      </c>
      <c r="D1032" s="104">
        <f t="shared" si="553"/>
        <v>6563.07</v>
      </c>
      <c r="E1032" s="105">
        <f t="shared" si="564"/>
        <v>6609.67</v>
      </c>
      <c r="F1032" s="106">
        <f t="shared" si="565"/>
        <v>45005</v>
      </c>
      <c r="G1032" s="107">
        <f t="shared" si="545"/>
        <v>7.1003356660832573E-3</v>
      </c>
      <c r="H1032" s="108">
        <f t="shared" si="558"/>
        <v>45068</v>
      </c>
      <c r="I1032" s="108">
        <f t="shared" si="546"/>
        <v>45068</v>
      </c>
      <c r="J1032" s="109">
        <f t="shared" si="554"/>
        <v>20</v>
      </c>
      <c r="K1032" s="109">
        <f t="shared" si="568"/>
        <v>10</v>
      </c>
      <c r="L1032" s="8">
        <f t="shared" si="555"/>
        <v>1.0035438800000001</v>
      </c>
      <c r="M1032" s="110">
        <f t="shared" si="567"/>
        <v>1.0083999100000001</v>
      </c>
      <c r="N1032" s="110">
        <f t="shared" si="562"/>
        <v>1.5784768271531529</v>
      </c>
      <c r="O1032" s="103">
        <f t="shared" si="566"/>
        <v>1.58407075</v>
      </c>
      <c r="P1032" s="103">
        <f t="shared" si="547"/>
        <v>684.84429261000002</v>
      </c>
      <c r="Q1032" s="11">
        <f t="shared" si="561"/>
        <v>0</v>
      </c>
      <c r="R1032" s="30">
        <f t="shared" si="556"/>
        <v>0</v>
      </c>
      <c r="S1032" s="103">
        <f t="shared" si="548"/>
        <v>0</v>
      </c>
      <c r="T1032" s="113">
        <f t="shared" si="557"/>
        <v>8.5000000000000006E-2</v>
      </c>
      <c r="U1032" s="111">
        <f t="shared" si="563"/>
        <v>5</v>
      </c>
      <c r="V1032" s="111">
        <v>252</v>
      </c>
      <c r="W1032" s="110">
        <f t="shared" si="549"/>
        <v>1.0016199610000001</v>
      </c>
      <c r="X1032" s="103">
        <f t="shared" si="550"/>
        <v>1.10942104</v>
      </c>
      <c r="Y1032" s="103">
        <f t="shared" si="551"/>
        <v>0</v>
      </c>
      <c r="Z1032" s="114" t="str">
        <f t="shared" si="559"/>
        <v>A+J=</v>
      </c>
      <c r="AA1032" s="108">
        <f t="shared" si="560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52"/>
        <v>45055</v>
      </c>
      <c r="B1033" s="103">
        <f t="shared" si="544"/>
        <v>686.41860227999996</v>
      </c>
      <c r="C1033" s="204">
        <f t="shared" si="569"/>
        <v>432.33188455610468</v>
      </c>
      <c r="D1033" s="104">
        <f t="shared" si="553"/>
        <v>6563.07</v>
      </c>
      <c r="E1033" s="105">
        <f t="shared" si="564"/>
        <v>6609.67</v>
      </c>
      <c r="F1033" s="106">
        <f t="shared" si="565"/>
        <v>45005</v>
      </c>
      <c r="G1033" s="107">
        <f t="shared" si="545"/>
        <v>7.1003356660832573E-3</v>
      </c>
      <c r="H1033" s="108">
        <f t="shared" si="558"/>
        <v>45068</v>
      </c>
      <c r="I1033" s="108">
        <f t="shared" si="546"/>
        <v>45068</v>
      </c>
      <c r="J1033" s="109">
        <f t="shared" si="554"/>
        <v>20</v>
      </c>
      <c r="K1033" s="109">
        <f t="shared" si="568"/>
        <v>11</v>
      </c>
      <c r="L1033" s="8">
        <f t="shared" si="555"/>
        <v>1.0038989599999999</v>
      </c>
      <c r="M1033" s="110">
        <f t="shared" si="567"/>
        <v>1.0083999100000001</v>
      </c>
      <c r="N1033" s="110">
        <f t="shared" si="562"/>
        <v>1.5784768271531529</v>
      </c>
      <c r="O1033" s="103">
        <f t="shared" si="566"/>
        <v>1.58463124</v>
      </c>
      <c r="P1033" s="103">
        <f t="shared" si="547"/>
        <v>685.08661030999997</v>
      </c>
      <c r="Q1033" s="11">
        <f t="shared" si="561"/>
        <v>0</v>
      </c>
      <c r="R1033" s="30">
        <f t="shared" si="556"/>
        <v>0</v>
      </c>
      <c r="S1033" s="103">
        <f t="shared" si="548"/>
        <v>0</v>
      </c>
      <c r="T1033" s="113">
        <f t="shared" si="557"/>
        <v>8.5000000000000006E-2</v>
      </c>
      <c r="U1033" s="111">
        <f t="shared" si="563"/>
        <v>6</v>
      </c>
      <c r="V1033" s="111">
        <v>252</v>
      </c>
      <c r="W1033" s="110">
        <f t="shared" si="549"/>
        <v>1.0019442679999999</v>
      </c>
      <c r="X1033" s="103">
        <f t="shared" si="550"/>
        <v>1.33199197</v>
      </c>
      <c r="Y1033" s="103">
        <f t="shared" si="551"/>
        <v>0</v>
      </c>
      <c r="Z1033" s="114" t="str">
        <f t="shared" si="559"/>
        <v>A+J=</v>
      </c>
      <c r="AA1033" s="108">
        <f t="shared" si="560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52"/>
        <v>45056</v>
      </c>
      <c r="B1034" s="103">
        <f t="shared" ref="B1034:B1097" si="570">(P1034+X1034)</f>
        <v>686.88380669999992</v>
      </c>
      <c r="C1034" s="204">
        <f t="shared" si="569"/>
        <v>432.33188455610468</v>
      </c>
      <c r="D1034" s="104">
        <f t="shared" si="553"/>
        <v>6563.07</v>
      </c>
      <c r="E1034" s="105">
        <f t="shared" si="564"/>
        <v>6609.67</v>
      </c>
      <c r="F1034" s="106">
        <f t="shared" si="565"/>
        <v>45005</v>
      </c>
      <c r="G1034" s="107">
        <f t="shared" ref="G1034:G1097" si="571">(E1034/D1034)-1</f>
        <v>7.1003356660832573E-3</v>
      </c>
      <c r="H1034" s="108">
        <f t="shared" si="558"/>
        <v>45068</v>
      </c>
      <c r="I1034" s="108">
        <f t="shared" ref="I1034:I1097" si="572">IF(A1034&gt;I1033,H1034,I1033)</f>
        <v>45068</v>
      </c>
      <c r="J1034" s="109">
        <f t="shared" si="554"/>
        <v>20</v>
      </c>
      <c r="K1034" s="109">
        <f t="shared" si="568"/>
        <v>12</v>
      </c>
      <c r="L1034" s="8">
        <f t="shared" si="555"/>
        <v>1.0042541700000001</v>
      </c>
      <c r="M1034" s="110">
        <f t="shared" si="567"/>
        <v>1.0083999100000001</v>
      </c>
      <c r="N1034" s="110">
        <f t="shared" si="562"/>
        <v>1.5784768271531529</v>
      </c>
      <c r="O1034" s="103">
        <f t="shared" si="566"/>
        <v>1.5851919299999999</v>
      </c>
      <c r="P1034" s="103">
        <f t="shared" ref="P1034:P1097" si="573">TRUNC(C1034*O1034,8)</f>
        <v>685.32901447999996</v>
      </c>
      <c r="Q1034" s="11">
        <f t="shared" si="561"/>
        <v>0</v>
      </c>
      <c r="R1034" s="30">
        <f t="shared" si="556"/>
        <v>0</v>
      </c>
      <c r="S1034" s="103">
        <f t="shared" ref="S1034:S1097" si="574">IF(R1034&gt;0,TRUNC(R1034*P1034,8),0)</f>
        <v>0</v>
      </c>
      <c r="T1034" s="113">
        <f t="shared" si="557"/>
        <v>8.5000000000000006E-2</v>
      </c>
      <c r="U1034" s="111">
        <f t="shared" si="563"/>
        <v>7</v>
      </c>
      <c r="V1034" s="111">
        <v>252</v>
      </c>
      <c r="W1034" s="110">
        <f t="shared" ref="W1034:W1097" si="575">ROUND((1+T1034)^TRUNC((U1034/V1034),9),9)</f>
        <v>1.00226868</v>
      </c>
      <c r="X1034" s="103">
        <f t="shared" ref="X1034:X1097" si="576">TRUNC((P1034*(W1034-1)),8)</f>
        <v>1.5547922199999999</v>
      </c>
      <c r="Y1034" s="103">
        <f t="shared" ref="Y1034:Y1097" si="577">IF(Q1034&gt;0,S1034+X1034,0)</f>
        <v>0</v>
      </c>
      <c r="Z1034" s="114" t="str">
        <f t="shared" si="559"/>
        <v>A+J=</v>
      </c>
      <c r="AA1034" s="108">
        <f t="shared" si="560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8">(A1034+1)</f>
        <v>45057</v>
      </c>
      <c r="B1035" s="103">
        <f t="shared" si="570"/>
        <v>687.34932272999993</v>
      </c>
      <c r="C1035" s="204">
        <f t="shared" si="569"/>
        <v>432.33188455610468</v>
      </c>
      <c r="D1035" s="104">
        <f t="shared" ref="D1035:D1098" si="579">IF(E1035=E1034,D1034,E1034)</f>
        <v>6563.07</v>
      </c>
      <c r="E1035" s="105">
        <f t="shared" si="564"/>
        <v>6609.67</v>
      </c>
      <c r="F1035" s="106">
        <f t="shared" si="565"/>
        <v>45005</v>
      </c>
      <c r="G1035" s="107">
        <f t="shared" si="571"/>
        <v>7.1003356660832573E-3</v>
      </c>
      <c r="H1035" s="108">
        <f t="shared" si="558"/>
        <v>45068</v>
      </c>
      <c r="I1035" s="108">
        <f t="shared" si="572"/>
        <v>45068</v>
      </c>
      <c r="J1035" s="109">
        <f t="shared" ref="J1035:J1098" si="580">IF(I1035=I1034,J1034,NETWORKDAYS(I1034,I1035,$AD$171:$AD$502)-1)</f>
        <v>20</v>
      </c>
      <c r="K1035" s="109">
        <f t="shared" si="568"/>
        <v>13</v>
      </c>
      <c r="L1035" s="8">
        <f t="shared" ref="L1035:L1098" si="581">IF(E1035&lt;D1035,1,TRUNC((E1035/D1035)^TRUNC((K1035/J1035),9),8))</f>
        <v>1.0046094999999999</v>
      </c>
      <c r="M1035" s="110">
        <f t="shared" si="567"/>
        <v>1.0083999100000001</v>
      </c>
      <c r="N1035" s="110">
        <f t="shared" si="562"/>
        <v>1.5784768271531529</v>
      </c>
      <c r="O1035" s="103">
        <f t="shared" si="566"/>
        <v>1.58575281</v>
      </c>
      <c r="P1035" s="103">
        <f t="shared" si="573"/>
        <v>685.57150077999995</v>
      </c>
      <c r="Q1035" s="11">
        <f t="shared" si="561"/>
        <v>0</v>
      </c>
      <c r="R1035" s="30">
        <f t="shared" ref="R1035:R1098" si="582">IF(Q1035&gt;0,VLOOKUP($A1035,$AD$10:$AI$165,6),0)</f>
        <v>0</v>
      </c>
      <c r="S1035" s="103">
        <f t="shared" si="574"/>
        <v>0</v>
      </c>
      <c r="T1035" s="113">
        <f t="shared" ref="T1035:T1098" si="583">(T1034)</f>
        <v>8.5000000000000006E-2</v>
      </c>
      <c r="U1035" s="111">
        <f t="shared" si="563"/>
        <v>8</v>
      </c>
      <c r="V1035" s="111">
        <v>252</v>
      </c>
      <c r="W1035" s="110">
        <f t="shared" si="575"/>
        <v>1.0025931969999999</v>
      </c>
      <c r="X1035" s="103">
        <f t="shared" si="576"/>
        <v>1.7778219500000001</v>
      </c>
      <c r="Y1035" s="103">
        <f t="shared" si="577"/>
        <v>0</v>
      </c>
      <c r="Z1035" s="114" t="str">
        <f t="shared" si="559"/>
        <v>A+J=</v>
      </c>
      <c r="AA1035" s="108">
        <f t="shared" si="560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8"/>
        <v>45058</v>
      </c>
      <c r="B1036" s="103">
        <f t="shared" si="570"/>
        <v>687.81515055</v>
      </c>
      <c r="C1036" s="204">
        <f t="shared" si="569"/>
        <v>432.33188455610468</v>
      </c>
      <c r="D1036" s="104">
        <f t="shared" si="579"/>
        <v>6563.07</v>
      </c>
      <c r="E1036" s="105">
        <f t="shared" si="564"/>
        <v>6609.67</v>
      </c>
      <c r="F1036" s="106">
        <f t="shared" si="565"/>
        <v>45005</v>
      </c>
      <c r="G1036" s="107">
        <f t="shared" si="571"/>
        <v>7.1003356660832573E-3</v>
      </c>
      <c r="H1036" s="108">
        <f t="shared" ref="H1036:H1099" si="584">IF(DAY(A1036)=H$9,VLOOKUP(A1036,AH$118:AN$450,4),H1035)</f>
        <v>45068</v>
      </c>
      <c r="I1036" s="108">
        <f t="shared" si="572"/>
        <v>45068</v>
      </c>
      <c r="J1036" s="109">
        <f t="shared" si="580"/>
        <v>20</v>
      </c>
      <c r="K1036" s="109">
        <f t="shared" si="568"/>
        <v>14</v>
      </c>
      <c r="L1036" s="8">
        <f t="shared" si="581"/>
        <v>1.00496495</v>
      </c>
      <c r="M1036" s="110">
        <f t="shared" si="567"/>
        <v>1.0083999100000001</v>
      </c>
      <c r="N1036" s="110">
        <f t="shared" si="562"/>
        <v>1.5784768271531529</v>
      </c>
      <c r="O1036" s="103">
        <f t="shared" si="566"/>
        <v>1.5863138800000001</v>
      </c>
      <c r="P1036" s="103">
        <f t="shared" si="573"/>
        <v>685.81406922999997</v>
      </c>
      <c r="Q1036" s="11">
        <f t="shared" si="561"/>
        <v>0</v>
      </c>
      <c r="R1036" s="30">
        <f t="shared" si="582"/>
        <v>0</v>
      </c>
      <c r="S1036" s="103">
        <f t="shared" si="574"/>
        <v>0</v>
      </c>
      <c r="T1036" s="113">
        <f t="shared" si="583"/>
        <v>8.5000000000000006E-2</v>
      </c>
      <c r="U1036" s="111">
        <f t="shared" si="563"/>
        <v>9</v>
      </c>
      <c r="V1036" s="111">
        <v>252</v>
      </c>
      <c r="W1036" s="110">
        <f t="shared" si="575"/>
        <v>1.0029178190000001</v>
      </c>
      <c r="X1036" s="103">
        <f t="shared" si="576"/>
        <v>2.0010813199999999</v>
      </c>
      <c r="Y1036" s="103">
        <f t="shared" si="577"/>
        <v>0</v>
      </c>
      <c r="Z1036" s="114" t="str">
        <f t="shared" ref="Z1036:Z1099" si="585">IF($Q1035&gt;0,VLOOKUP($A1035,$AD$10:$AM$165,9),Z1035)</f>
        <v>A+J=</v>
      </c>
      <c r="AA1036" s="108">
        <f t="shared" ref="AA1036:AA1099" si="586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8"/>
        <v>45059</v>
      </c>
      <c r="B1037" s="103">
        <f t="shared" si="570"/>
        <v>688.28129965000005</v>
      </c>
      <c r="C1037" s="204">
        <f t="shared" si="569"/>
        <v>432.33188455610468</v>
      </c>
      <c r="D1037" s="104">
        <f t="shared" si="579"/>
        <v>6563.07</v>
      </c>
      <c r="E1037" s="105">
        <f t="shared" si="564"/>
        <v>6609.67</v>
      </c>
      <c r="F1037" s="106">
        <f t="shared" si="565"/>
        <v>45005</v>
      </c>
      <c r="G1037" s="107">
        <f t="shared" si="571"/>
        <v>7.1003356660832573E-3</v>
      </c>
      <c r="H1037" s="108">
        <f t="shared" si="584"/>
        <v>45068</v>
      </c>
      <c r="I1037" s="108">
        <f t="shared" si="572"/>
        <v>45068</v>
      </c>
      <c r="J1037" s="109">
        <f t="shared" si="580"/>
        <v>20</v>
      </c>
      <c r="K1037" s="109">
        <f t="shared" si="568"/>
        <v>15</v>
      </c>
      <c r="L1037" s="8">
        <f t="shared" si="581"/>
        <v>1.0053205300000001</v>
      </c>
      <c r="M1037" s="110">
        <f t="shared" si="567"/>
        <v>1.0083999100000001</v>
      </c>
      <c r="N1037" s="110">
        <f t="shared" si="562"/>
        <v>1.5784768271531529</v>
      </c>
      <c r="O1037" s="103">
        <f t="shared" si="566"/>
        <v>1.58687516</v>
      </c>
      <c r="P1037" s="103">
        <f t="shared" si="573"/>
        <v>686.05672847000005</v>
      </c>
      <c r="Q1037" s="11">
        <f t="shared" ref="Q1037:Q1100" si="587">IF(VLOOKUP(A1037,AD$10:AK$165,8)=VLOOKUP(A1036,AD$10:AK$165,8),0,VLOOKUP(A1037,AD$10:AK$165,8))</f>
        <v>0</v>
      </c>
      <c r="R1037" s="30">
        <f t="shared" si="582"/>
        <v>0</v>
      </c>
      <c r="S1037" s="103">
        <f t="shared" si="574"/>
        <v>0</v>
      </c>
      <c r="T1037" s="113">
        <f t="shared" si="583"/>
        <v>8.5000000000000006E-2</v>
      </c>
      <c r="U1037" s="111">
        <f t="shared" si="563"/>
        <v>10</v>
      </c>
      <c r="V1037" s="111">
        <v>252</v>
      </c>
      <c r="W1037" s="110">
        <f t="shared" si="575"/>
        <v>1.0032425469999999</v>
      </c>
      <c r="X1037" s="103">
        <f t="shared" si="576"/>
        <v>2.2245711799999999</v>
      </c>
      <c r="Y1037" s="103">
        <f t="shared" si="577"/>
        <v>0</v>
      </c>
      <c r="Z1037" s="114" t="str">
        <f t="shared" si="585"/>
        <v>A+J=</v>
      </c>
      <c r="AA1037" s="108">
        <f t="shared" si="586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8"/>
        <v>45060</v>
      </c>
      <c r="B1038" s="103">
        <f t="shared" si="570"/>
        <v>688.28129965000005</v>
      </c>
      <c r="C1038" s="204">
        <f t="shared" si="569"/>
        <v>432.33188455610468</v>
      </c>
      <c r="D1038" s="104">
        <f t="shared" si="579"/>
        <v>6563.07</v>
      </c>
      <c r="E1038" s="105">
        <f t="shared" si="564"/>
        <v>6609.67</v>
      </c>
      <c r="F1038" s="106">
        <f t="shared" si="565"/>
        <v>45005</v>
      </c>
      <c r="G1038" s="107">
        <f t="shared" si="571"/>
        <v>7.1003356660832573E-3</v>
      </c>
      <c r="H1038" s="108">
        <f t="shared" si="584"/>
        <v>45068</v>
      </c>
      <c r="I1038" s="108">
        <f t="shared" si="572"/>
        <v>45068</v>
      </c>
      <c r="J1038" s="109">
        <f t="shared" si="580"/>
        <v>20</v>
      </c>
      <c r="K1038" s="109">
        <f t="shared" si="568"/>
        <v>15</v>
      </c>
      <c r="L1038" s="8">
        <f t="shared" si="581"/>
        <v>1.0053205300000001</v>
      </c>
      <c r="M1038" s="110">
        <f t="shared" si="567"/>
        <v>1.0083999100000001</v>
      </c>
      <c r="N1038" s="110">
        <f t="shared" si="562"/>
        <v>1.5784768271531529</v>
      </c>
      <c r="O1038" s="103">
        <f t="shared" si="566"/>
        <v>1.58687516</v>
      </c>
      <c r="P1038" s="103">
        <f t="shared" si="573"/>
        <v>686.05672847000005</v>
      </c>
      <c r="Q1038" s="11">
        <f t="shared" si="587"/>
        <v>0</v>
      </c>
      <c r="R1038" s="30">
        <f t="shared" si="582"/>
        <v>0</v>
      </c>
      <c r="S1038" s="103">
        <f t="shared" si="574"/>
        <v>0</v>
      </c>
      <c r="T1038" s="113">
        <f t="shared" si="583"/>
        <v>8.5000000000000006E-2</v>
      </c>
      <c r="U1038" s="111">
        <f t="shared" si="563"/>
        <v>10</v>
      </c>
      <c r="V1038" s="111">
        <v>252</v>
      </c>
      <c r="W1038" s="110">
        <f t="shared" si="575"/>
        <v>1.0032425469999999</v>
      </c>
      <c r="X1038" s="103">
        <f t="shared" si="576"/>
        <v>2.2245711799999999</v>
      </c>
      <c r="Y1038" s="103">
        <f t="shared" si="577"/>
        <v>0</v>
      </c>
      <c r="Z1038" s="114" t="str">
        <f t="shared" si="585"/>
        <v>A+J=</v>
      </c>
      <c r="AA1038" s="108">
        <f t="shared" si="586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8"/>
        <v>45061</v>
      </c>
      <c r="B1039" s="103">
        <f t="shared" si="570"/>
        <v>688.28129965000005</v>
      </c>
      <c r="C1039" s="204">
        <f t="shared" si="569"/>
        <v>432.33188455610468</v>
      </c>
      <c r="D1039" s="104">
        <f t="shared" si="579"/>
        <v>6563.07</v>
      </c>
      <c r="E1039" s="105">
        <f t="shared" si="564"/>
        <v>6609.67</v>
      </c>
      <c r="F1039" s="106">
        <f t="shared" si="565"/>
        <v>45005</v>
      </c>
      <c r="G1039" s="107">
        <f t="shared" si="571"/>
        <v>7.1003356660832573E-3</v>
      </c>
      <c r="H1039" s="108">
        <f t="shared" si="584"/>
        <v>45068</v>
      </c>
      <c r="I1039" s="108">
        <f t="shared" si="572"/>
        <v>45068</v>
      </c>
      <c r="J1039" s="109">
        <f t="shared" si="580"/>
        <v>20</v>
      </c>
      <c r="K1039" s="109">
        <f t="shared" si="568"/>
        <v>15</v>
      </c>
      <c r="L1039" s="8">
        <f t="shared" si="581"/>
        <v>1.0053205300000001</v>
      </c>
      <c r="M1039" s="110">
        <f t="shared" si="567"/>
        <v>1.0083999100000001</v>
      </c>
      <c r="N1039" s="110">
        <f t="shared" si="562"/>
        <v>1.5784768271531529</v>
      </c>
      <c r="O1039" s="103">
        <f t="shared" si="566"/>
        <v>1.58687516</v>
      </c>
      <c r="P1039" s="103">
        <f t="shared" si="573"/>
        <v>686.05672847000005</v>
      </c>
      <c r="Q1039" s="11">
        <f t="shared" si="587"/>
        <v>0</v>
      </c>
      <c r="R1039" s="30">
        <f t="shared" si="582"/>
        <v>0</v>
      </c>
      <c r="S1039" s="103">
        <f t="shared" si="574"/>
        <v>0</v>
      </c>
      <c r="T1039" s="113">
        <f t="shared" si="583"/>
        <v>8.5000000000000006E-2</v>
      </c>
      <c r="U1039" s="111">
        <f t="shared" si="563"/>
        <v>10</v>
      </c>
      <c r="V1039" s="111">
        <v>252</v>
      </c>
      <c r="W1039" s="110">
        <f t="shared" si="575"/>
        <v>1.0032425469999999</v>
      </c>
      <c r="X1039" s="103">
        <f t="shared" si="576"/>
        <v>2.2245711799999999</v>
      </c>
      <c r="Y1039" s="103">
        <f t="shared" si="577"/>
        <v>0</v>
      </c>
      <c r="Z1039" s="114" t="str">
        <f t="shared" si="585"/>
        <v>A+J=</v>
      </c>
      <c r="AA1039" s="108">
        <f t="shared" si="586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8"/>
        <v>45062</v>
      </c>
      <c r="B1040" s="103">
        <f t="shared" si="570"/>
        <v>688.74776450999991</v>
      </c>
      <c r="C1040" s="204">
        <f t="shared" si="569"/>
        <v>432.33188455610468</v>
      </c>
      <c r="D1040" s="104">
        <f t="shared" si="579"/>
        <v>6563.07</v>
      </c>
      <c r="E1040" s="105">
        <f t="shared" si="564"/>
        <v>6609.67</v>
      </c>
      <c r="F1040" s="106">
        <f t="shared" si="565"/>
        <v>45005</v>
      </c>
      <c r="G1040" s="107">
        <f t="shared" si="571"/>
        <v>7.1003356660832573E-3</v>
      </c>
      <c r="H1040" s="108">
        <f t="shared" si="584"/>
        <v>45068</v>
      </c>
      <c r="I1040" s="108">
        <f t="shared" si="572"/>
        <v>45068</v>
      </c>
      <c r="J1040" s="109">
        <f t="shared" si="580"/>
        <v>20</v>
      </c>
      <c r="K1040" s="109">
        <f t="shared" si="568"/>
        <v>16</v>
      </c>
      <c r="L1040" s="8">
        <f t="shared" si="581"/>
        <v>1.0056762400000001</v>
      </c>
      <c r="M1040" s="110">
        <f t="shared" si="567"/>
        <v>1.0083999100000001</v>
      </c>
      <c r="N1040" s="110">
        <f t="shared" si="562"/>
        <v>1.5784768271531529</v>
      </c>
      <c r="O1040" s="103">
        <f t="shared" si="566"/>
        <v>1.58743664</v>
      </c>
      <c r="P1040" s="103">
        <f t="shared" si="573"/>
        <v>686.29947417999995</v>
      </c>
      <c r="Q1040" s="11">
        <f t="shared" si="587"/>
        <v>0</v>
      </c>
      <c r="R1040" s="30">
        <f t="shared" si="582"/>
        <v>0</v>
      </c>
      <c r="S1040" s="103">
        <f t="shared" si="574"/>
        <v>0</v>
      </c>
      <c r="T1040" s="113">
        <f t="shared" si="583"/>
        <v>8.5000000000000006E-2</v>
      </c>
      <c r="U1040" s="111">
        <f t="shared" si="563"/>
        <v>11</v>
      </c>
      <c r="V1040" s="111">
        <v>252</v>
      </c>
      <c r="W1040" s="110">
        <f t="shared" si="575"/>
        <v>1.0035673789999999</v>
      </c>
      <c r="X1040" s="103">
        <f t="shared" si="576"/>
        <v>2.4482903299999998</v>
      </c>
      <c r="Y1040" s="103">
        <f t="shared" si="577"/>
        <v>0</v>
      </c>
      <c r="Z1040" s="114" t="str">
        <f t="shared" si="585"/>
        <v>A+J=</v>
      </c>
      <c r="AA1040" s="108">
        <f t="shared" si="586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8"/>
        <v>45063</v>
      </c>
      <c r="B1041" s="103">
        <f t="shared" si="570"/>
        <v>689.21454663999998</v>
      </c>
      <c r="C1041" s="204">
        <f t="shared" si="569"/>
        <v>432.33188455610468</v>
      </c>
      <c r="D1041" s="104">
        <f t="shared" si="579"/>
        <v>6563.07</v>
      </c>
      <c r="E1041" s="105">
        <f t="shared" si="564"/>
        <v>6609.67</v>
      </c>
      <c r="F1041" s="106">
        <f t="shared" si="565"/>
        <v>45005</v>
      </c>
      <c r="G1041" s="107">
        <f t="shared" si="571"/>
        <v>7.1003356660832573E-3</v>
      </c>
      <c r="H1041" s="108">
        <f t="shared" si="584"/>
        <v>45068</v>
      </c>
      <c r="I1041" s="108">
        <f t="shared" si="572"/>
        <v>45068</v>
      </c>
      <c r="J1041" s="109">
        <f t="shared" si="580"/>
        <v>20</v>
      </c>
      <c r="K1041" s="109">
        <f t="shared" si="568"/>
        <v>17</v>
      </c>
      <c r="L1041" s="8">
        <f t="shared" si="581"/>
        <v>1.00603208</v>
      </c>
      <c r="M1041" s="110">
        <f t="shared" si="567"/>
        <v>1.0083999100000001</v>
      </c>
      <c r="N1041" s="110">
        <f t="shared" si="562"/>
        <v>1.5784768271531529</v>
      </c>
      <c r="O1041" s="103">
        <f t="shared" si="566"/>
        <v>1.5879983200000001</v>
      </c>
      <c r="P1041" s="103">
        <f t="shared" si="573"/>
        <v>686.54230634999999</v>
      </c>
      <c r="Q1041" s="11">
        <f t="shared" si="587"/>
        <v>0</v>
      </c>
      <c r="R1041" s="30">
        <f t="shared" si="582"/>
        <v>0</v>
      </c>
      <c r="S1041" s="103">
        <f t="shared" si="574"/>
        <v>0</v>
      </c>
      <c r="T1041" s="113">
        <f t="shared" si="583"/>
        <v>8.5000000000000006E-2</v>
      </c>
      <c r="U1041" s="111">
        <f t="shared" si="563"/>
        <v>12</v>
      </c>
      <c r="V1041" s="111">
        <v>252</v>
      </c>
      <c r="W1041" s="110">
        <f t="shared" si="575"/>
        <v>1.003892317</v>
      </c>
      <c r="X1041" s="103">
        <f t="shared" si="576"/>
        <v>2.67224029</v>
      </c>
      <c r="Y1041" s="103">
        <f t="shared" si="577"/>
        <v>0</v>
      </c>
      <c r="Z1041" s="114" t="str">
        <f t="shared" si="585"/>
        <v>A+J=</v>
      </c>
      <c r="AA1041" s="108">
        <f t="shared" si="586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8"/>
        <v>45064</v>
      </c>
      <c r="B1042" s="103">
        <f t="shared" si="570"/>
        <v>689.68163616000004</v>
      </c>
      <c r="C1042" s="204">
        <f t="shared" si="569"/>
        <v>432.33188455610468</v>
      </c>
      <c r="D1042" s="104">
        <f t="shared" si="579"/>
        <v>6563.07</v>
      </c>
      <c r="E1042" s="105">
        <f t="shared" si="564"/>
        <v>6609.67</v>
      </c>
      <c r="F1042" s="106">
        <f t="shared" si="565"/>
        <v>45005</v>
      </c>
      <c r="G1042" s="107">
        <f t="shared" si="571"/>
        <v>7.1003356660832573E-3</v>
      </c>
      <c r="H1042" s="108">
        <f t="shared" si="584"/>
        <v>45068</v>
      </c>
      <c r="I1042" s="108">
        <f t="shared" si="572"/>
        <v>45068</v>
      </c>
      <c r="J1042" s="109">
        <f t="shared" si="580"/>
        <v>20</v>
      </c>
      <c r="K1042" s="109">
        <f t="shared" si="568"/>
        <v>18</v>
      </c>
      <c r="L1042" s="8">
        <f t="shared" si="581"/>
        <v>1.0063880300000001</v>
      </c>
      <c r="M1042" s="110">
        <f t="shared" si="567"/>
        <v>1.0083999100000001</v>
      </c>
      <c r="N1042" s="110">
        <f t="shared" si="562"/>
        <v>1.5784768271531529</v>
      </c>
      <c r="O1042" s="103">
        <f t="shared" si="566"/>
        <v>1.58856018</v>
      </c>
      <c r="P1042" s="103">
        <f t="shared" si="573"/>
        <v>686.78521635000004</v>
      </c>
      <c r="Q1042" s="11">
        <f t="shared" si="587"/>
        <v>0</v>
      </c>
      <c r="R1042" s="30">
        <f t="shared" si="582"/>
        <v>0</v>
      </c>
      <c r="S1042" s="103">
        <f t="shared" si="574"/>
        <v>0</v>
      </c>
      <c r="T1042" s="113">
        <f t="shared" si="583"/>
        <v>8.5000000000000006E-2</v>
      </c>
      <c r="U1042" s="111">
        <f t="shared" si="563"/>
        <v>13</v>
      </c>
      <c r="V1042" s="111">
        <v>252</v>
      </c>
      <c r="W1042" s="110">
        <f t="shared" si="575"/>
        <v>1.0042173590000001</v>
      </c>
      <c r="X1042" s="103">
        <f t="shared" si="576"/>
        <v>2.8964198099999998</v>
      </c>
      <c r="Y1042" s="103">
        <f t="shared" si="577"/>
        <v>0</v>
      </c>
      <c r="Z1042" s="114" t="str">
        <f t="shared" si="585"/>
        <v>A+J=</v>
      </c>
      <c r="AA1042" s="108">
        <f t="shared" si="586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8"/>
        <v>45065</v>
      </c>
      <c r="B1043" s="103">
        <f t="shared" si="570"/>
        <v>690.14905264000004</v>
      </c>
      <c r="C1043" s="204">
        <f t="shared" si="569"/>
        <v>432.33188455610468</v>
      </c>
      <c r="D1043" s="104">
        <f t="shared" si="579"/>
        <v>6563.07</v>
      </c>
      <c r="E1043" s="105">
        <f t="shared" si="564"/>
        <v>6609.67</v>
      </c>
      <c r="F1043" s="106">
        <f t="shared" si="565"/>
        <v>45005</v>
      </c>
      <c r="G1043" s="107">
        <f t="shared" si="571"/>
        <v>7.1003356660832573E-3</v>
      </c>
      <c r="H1043" s="108">
        <f t="shared" si="584"/>
        <v>45068</v>
      </c>
      <c r="I1043" s="108">
        <f t="shared" si="572"/>
        <v>45068</v>
      </c>
      <c r="J1043" s="109">
        <f t="shared" si="580"/>
        <v>20</v>
      </c>
      <c r="K1043" s="109">
        <f t="shared" si="568"/>
        <v>19</v>
      </c>
      <c r="L1043" s="8">
        <f t="shared" si="581"/>
        <v>1.00674412</v>
      </c>
      <c r="M1043" s="110">
        <f t="shared" si="567"/>
        <v>1.0083999100000001</v>
      </c>
      <c r="N1043" s="110">
        <f t="shared" si="562"/>
        <v>1.5784768271531529</v>
      </c>
      <c r="O1043" s="103">
        <f t="shared" si="566"/>
        <v>1.5891222599999999</v>
      </c>
      <c r="P1043" s="103">
        <f t="shared" si="573"/>
        <v>687.02822145000005</v>
      </c>
      <c r="Q1043" s="11">
        <f t="shared" si="587"/>
        <v>0</v>
      </c>
      <c r="R1043" s="30">
        <f t="shared" si="582"/>
        <v>0</v>
      </c>
      <c r="S1043" s="103">
        <f t="shared" si="574"/>
        <v>0</v>
      </c>
      <c r="T1043" s="113">
        <f t="shared" si="583"/>
        <v>8.5000000000000006E-2</v>
      </c>
      <c r="U1043" s="111">
        <f t="shared" si="563"/>
        <v>14</v>
      </c>
      <c r="V1043" s="111">
        <v>252</v>
      </c>
      <c r="W1043" s="110">
        <f t="shared" si="575"/>
        <v>1.0045425079999999</v>
      </c>
      <c r="X1043" s="103">
        <f t="shared" si="576"/>
        <v>3.1208311900000001</v>
      </c>
      <c r="Y1043" s="103">
        <f t="shared" si="577"/>
        <v>0</v>
      </c>
      <c r="Z1043" s="114" t="str">
        <f t="shared" si="585"/>
        <v>A+J=</v>
      </c>
      <c r="AA1043" s="108">
        <f t="shared" si="586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8"/>
        <v>45066</v>
      </c>
      <c r="B1044" s="103">
        <f t="shared" si="570"/>
        <v>690.61678116999997</v>
      </c>
      <c r="C1044" s="204">
        <f t="shared" si="569"/>
        <v>432.33188455610468</v>
      </c>
      <c r="D1044" s="104">
        <f t="shared" si="579"/>
        <v>6563.07</v>
      </c>
      <c r="E1044" s="105">
        <f t="shared" si="564"/>
        <v>6609.67</v>
      </c>
      <c r="F1044" s="106">
        <f t="shared" si="565"/>
        <v>45005</v>
      </c>
      <c r="G1044" s="107">
        <f t="shared" si="571"/>
        <v>7.1003356660832573E-3</v>
      </c>
      <c r="H1044" s="108">
        <f t="shared" si="584"/>
        <v>45097</v>
      </c>
      <c r="I1044" s="108">
        <f t="shared" si="572"/>
        <v>45068</v>
      </c>
      <c r="J1044" s="109">
        <f t="shared" si="580"/>
        <v>20</v>
      </c>
      <c r="K1044" s="109">
        <f t="shared" si="568"/>
        <v>20</v>
      </c>
      <c r="L1044" s="8">
        <f t="shared" si="581"/>
        <v>1.0071003300000001</v>
      </c>
      <c r="M1044" s="110">
        <f t="shared" si="567"/>
        <v>1.0083999100000001</v>
      </c>
      <c r="N1044" s="110">
        <f t="shared" si="562"/>
        <v>1.5784768271531529</v>
      </c>
      <c r="O1044" s="103">
        <f t="shared" si="566"/>
        <v>1.58968453</v>
      </c>
      <c r="P1044" s="103">
        <f t="shared" si="573"/>
        <v>687.27130869999996</v>
      </c>
      <c r="Q1044" s="11">
        <f t="shared" si="587"/>
        <v>0</v>
      </c>
      <c r="R1044" s="30">
        <f t="shared" si="582"/>
        <v>0</v>
      </c>
      <c r="S1044" s="103">
        <f t="shared" si="574"/>
        <v>0</v>
      </c>
      <c r="T1044" s="113">
        <f t="shared" si="583"/>
        <v>8.5000000000000006E-2</v>
      </c>
      <c r="U1044" s="111">
        <f t="shared" si="563"/>
        <v>15</v>
      </c>
      <c r="V1044" s="111">
        <v>252</v>
      </c>
      <c r="W1044" s="110">
        <f t="shared" si="575"/>
        <v>1.0048677610000001</v>
      </c>
      <c r="X1044" s="103">
        <f t="shared" si="576"/>
        <v>3.3454724699999998</v>
      </c>
      <c r="Y1044" s="103">
        <f t="shared" si="577"/>
        <v>0</v>
      </c>
      <c r="Z1044" s="114" t="str">
        <f t="shared" si="585"/>
        <v>A+J=</v>
      </c>
      <c r="AA1044" s="108">
        <f t="shared" si="586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8"/>
        <v>45067</v>
      </c>
      <c r="B1045" s="103">
        <f t="shared" si="570"/>
        <v>690.61678116999997</v>
      </c>
      <c r="C1045" s="204">
        <f t="shared" si="569"/>
        <v>432.33188455610468</v>
      </c>
      <c r="D1045" s="104">
        <f t="shared" si="579"/>
        <v>6563.07</v>
      </c>
      <c r="E1045" s="105">
        <f t="shared" si="564"/>
        <v>6609.67</v>
      </c>
      <c r="F1045" s="106">
        <f t="shared" si="565"/>
        <v>45005</v>
      </c>
      <c r="G1045" s="107">
        <f t="shared" si="571"/>
        <v>7.1003356660832573E-3</v>
      </c>
      <c r="H1045" s="108">
        <f t="shared" si="584"/>
        <v>45097</v>
      </c>
      <c r="I1045" s="108">
        <f t="shared" si="572"/>
        <v>45068</v>
      </c>
      <c r="J1045" s="109">
        <f t="shared" si="580"/>
        <v>20</v>
      </c>
      <c r="K1045" s="109">
        <f t="shared" si="568"/>
        <v>20</v>
      </c>
      <c r="L1045" s="8">
        <f t="shared" si="581"/>
        <v>1.0071003300000001</v>
      </c>
      <c r="M1045" s="110">
        <f t="shared" si="567"/>
        <v>1.0083999100000001</v>
      </c>
      <c r="N1045" s="110">
        <f t="shared" si="562"/>
        <v>1.5784768271531529</v>
      </c>
      <c r="O1045" s="103">
        <f t="shared" si="566"/>
        <v>1.58968453</v>
      </c>
      <c r="P1045" s="103">
        <f t="shared" si="573"/>
        <v>687.27130869999996</v>
      </c>
      <c r="Q1045" s="11">
        <f t="shared" si="587"/>
        <v>0</v>
      </c>
      <c r="R1045" s="30">
        <f t="shared" si="582"/>
        <v>0</v>
      </c>
      <c r="S1045" s="103">
        <f t="shared" si="574"/>
        <v>0</v>
      </c>
      <c r="T1045" s="113">
        <f t="shared" si="583"/>
        <v>8.5000000000000006E-2</v>
      </c>
      <c r="U1045" s="111">
        <f t="shared" si="563"/>
        <v>15</v>
      </c>
      <c r="V1045" s="111">
        <v>252</v>
      </c>
      <c r="W1045" s="110">
        <f t="shared" si="575"/>
        <v>1.0048677610000001</v>
      </c>
      <c r="X1045" s="103">
        <f t="shared" si="576"/>
        <v>3.3454724699999998</v>
      </c>
      <c r="Y1045" s="103">
        <f t="shared" si="577"/>
        <v>0</v>
      </c>
      <c r="Z1045" s="114" t="str">
        <f t="shared" si="585"/>
        <v>A+J=</v>
      </c>
      <c r="AA1045" s="108">
        <f t="shared" si="586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8"/>
        <v>45068</v>
      </c>
      <c r="B1046" s="103">
        <f t="shared" si="570"/>
        <v>690.61678116999997</v>
      </c>
      <c r="C1046" s="204">
        <f t="shared" si="569"/>
        <v>432.33188455610468</v>
      </c>
      <c r="D1046" s="104">
        <f t="shared" si="579"/>
        <v>6563.07</v>
      </c>
      <c r="E1046" s="105">
        <f t="shared" si="564"/>
        <v>6609.67</v>
      </c>
      <c r="F1046" s="106">
        <f t="shared" si="565"/>
        <v>45005</v>
      </c>
      <c r="G1046" s="107">
        <f t="shared" si="571"/>
        <v>7.1003356660832573E-3</v>
      </c>
      <c r="H1046" s="108">
        <f t="shared" si="584"/>
        <v>45097</v>
      </c>
      <c r="I1046" s="108">
        <f t="shared" si="572"/>
        <v>45068</v>
      </c>
      <c r="J1046" s="109">
        <f t="shared" si="580"/>
        <v>20</v>
      </c>
      <c r="K1046" s="109">
        <f t="shared" si="568"/>
        <v>20</v>
      </c>
      <c r="L1046" s="8">
        <f t="shared" si="581"/>
        <v>1.0071003300000001</v>
      </c>
      <c r="M1046" s="110">
        <f t="shared" si="567"/>
        <v>1.0083999100000001</v>
      </c>
      <c r="N1046" s="110">
        <f t="shared" si="562"/>
        <v>1.5784768271531529</v>
      </c>
      <c r="O1046" s="103">
        <f t="shared" si="566"/>
        <v>1.58968453</v>
      </c>
      <c r="P1046" s="103">
        <f t="shared" si="573"/>
        <v>687.27130869999996</v>
      </c>
      <c r="Q1046" s="11">
        <f t="shared" si="587"/>
        <v>34</v>
      </c>
      <c r="R1046" s="30">
        <f t="shared" si="582"/>
        <v>2.3002687453814265E-2</v>
      </c>
      <c r="S1046" s="103">
        <f t="shared" si="574"/>
        <v>15.80908711</v>
      </c>
      <c r="T1046" s="113">
        <f t="shared" si="583"/>
        <v>8.5000000000000006E-2</v>
      </c>
      <c r="U1046" s="111">
        <f t="shared" si="563"/>
        <v>15</v>
      </c>
      <c r="V1046" s="111">
        <v>252</v>
      </c>
      <c r="W1046" s="110">
        <f t="shared" si="575"/>
        <v>1.0048677610000001</v>
      </c>
      <c r="X1046" s="103">
        <f t="shared" si="576"/>
        <v>3.3454724699999998</v>
      </c>
      <c r="Y1046" s="103">
        <f t="shared" si="577"/>
        <v>19.154559580000001</v>
      </c>
      <c r="Z1046" s="114" t="str">
        <f t="shared" si="585"/>
        <v>A+J=</v>
      </c>
      <c r="AA1046" s="108">
        <f t="shared" si="586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8"/>
        <v>45069</v>
      </c>
      <c r="B1047" s="103">
        <f t="shared" si="570"/>
        <v>671.88389812000003</v>
      </c>
      <c r="C1047" s="204">
        <f t="shared" si="569"/>
        <v>422.38708933940848</v>
      </c>
      <c r="D1047" s="104">
        <f t="shared" si="579"/>
        <v>6609.67</v>
      </c>
      <c r="E1047" s="105">
        <f t="shared" si="564"/>
        <v>6649.99</v>
      </c>
      <c r="F1047" s="106">
        <f t="shared" si="565"/>
        <v>45038</v>
      </c>
      <c r="G1047" s="107">
        <f t="shared" si="571"/>
        <v>6.1001532602988906E-3</v>
      </c>
      <c r="H1047" s="108">
        <f t="shared" si="584"/>
        <v>45097</v>
      </c>
      <c r="I1047" s="108">
        <f t="shared" si="572"/>
        <v>45097</v>
      </c>
      <c r="J1047" s="109">
        <f t="shared" si="580"/>
        <v>20</v>
      </c>
      <c r="K1047" s="109">
        <f t="shared" si="568"/>
        <v>1</v>
      </c>
      <c r="L1047" s="8">
        <f t="shared" si="581"/>
        <v>1.00030412</v>
      </c>
      <c r="M1047" s="110">
        <f t="shared" si="567"/>
        <v>1.0071003300000001</v>
      </c>
      <c r="N1047" s="110">
        <f t="shared" si="562"/>
        <v>1.5896845335232934</v>
      </c>
      <c r="O1047" s="103">
        <f t="shared" si="566"/>
        <v>1.5901679799999999</v>
      </c>
      <c r="P1047" s="103">
        <f t="shared" si="573"/>
        <v>671.66642463000005</v>
      </c>
      <c r="Q1047" s="11">
        <f t="shared" si="587"/>
        <v>0</v>
      </c>
      <c r="R1047" s="30">
        <f t="shared" si="582"/>
        <v>0</v>
      </c>
      <c r="S1047" s="103">
        <f t="shared" si="574"/>
        <v>0</v>
      </c>
      <c r="T1047" s="113">
        <f t="shared" si="583"/>
        <v>8.5000000000000006E-2</v>
      </c>
      <c r="U1047" s="111">
        <f t="shared" si="563"/>
        <v>1</v>
      </c>
      <c r="V1047" s="111">
        <v>252</v>
      </c>
      <c r="W1047" s="110">
        <f t="shared" si="575"/>
        <v>1.0003237819999999</v>
      </c>
      <c r="X1047" s="103">
        <f t="shared" si="576"/>
        <v>0.21747348999999999</v>
      </c>
      <c r="Y1047" s="103">
        <f t="shared" si="577"/>
        <v>0</v>
      </c>
      <c r="Z1047" s="114" t="str">
        <f t="shared" si="585"/>
        <v>A+J=</v>
      </c>
      <c r="AA1047" s="108">
        <f t="shared" si="586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8"/>
        <v>45070</v>
      </c>
      <c r="B1048" s="103">
        <f t="shared" si="570"/>
        <v>672.30584995999993</v>
      </c>
      <c r="C1048" s="204">
        <f t="shared" si="569"/>
        <v>422.38708933940848</v>
      </c>
      <c r="D1048" s="104">
        <f t="shared" si="579"/>
        <v>6609.67</v>
      </c>
      <c r="E1048" s="105">
        <f t="shared" si="564"/>
        <v>6649.99</v>
      </c>
      <c r="F1048" s="106">
        <f t="shared" si="565"/>
        <v>45038</v>
      </c>
      <c r="G1048" s="107">
        <f t="shared" si="571"/>
        <v>6.1001532602988906E-3</v>
      </c>
      <c r="H1048" s="108">
        <f t="shared" si="584"/>
        <v>45097</v>
      </c>
      <c r="I1048" s="108">
        <f t="shared" si="572"/>
        <v>45097</v>
      </c>
      <c r="J1048" s="109">
        <f t="shared" si="580"/>
        <v>20</v>
      </c>
      <c r="K1048" s="109">
        <f t="shared" si="568"/>
        <v>2</v>
      </c>
      <c r="L1048" s="8">
        <f t="shared" si="581"/>
        <v>1.0006083400000001</v>
      </c>
      <c r="M1048" s="110">
        <f t="shared" si="567"/>
        <v>1.0071003300000001</v>
      </c>
      <c r="N1048" s="110">
        <f t="shared" si="562"/>
        <v>1.5896845335232934</v>
      </c>
      <c r="O1048" s="103">
        <f t="shared" si="566"/>
        <v>1.5906515999999999</v>
      </c>
      <c r="P1048" s="103">
        <f t="shared" si="573"/>
        <v>671.87069946999998</v>
      </c>
      <c r="Q1048" s="11">
        <f t="shared" si="587"/>
        <v>0</v>
      </c>
      <c r="R1048" s="30">
        <f t="shared" si="582"/>
        <v>0</v>
      </c>
      <c r="S1048" s="103">
        <f t="shared" si="574"/>
        <v>0</v>
      </c>
      <c r="T1048" s="113">
        <f t="shared" si="583"/>
        <v>8.5000000000000006E-2</v>
      </c>
      <c r="U1048" s="111">
        <f t="shared" si="563"/>
        <v>2</v>
      </c>
      <c r="V1048" s="111">
        <v>252</v>
      </c>
      <c r="W1048" s="110">
        <f t="shared" si="575"/>
        <v>1.00064767</v>
      </c>
      <c r="X1048" s="103">
        <f t="shared" si="576"/>
        <v>0.43515049</v>
      </c>
      <c r="Y1048" s="103">
        <f t="shared" si="577"/>
        <v>0</v>
      </c>
      <c r="Z1048" s="114" t="str">
        <f t="shared" si="585"/>
        <v>A+J=</v>
      </c>
      <c r="AA1048" s="108">
        <f t="shared" si="586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8"/>
        <v>45071</v>
      </c>
      <c r="B1049" s="103">
        <f t="shared" si="570"/>
        <v>672.72805899000002</v>
      </c>
      <c r="C1049" s="204">
        <f t="shared" si="569"/>
        <v>422.38708933940848</v>
      </c>
      <c r="D1049" s="104">
        <f t="shared" si="579"/>
        <v>6609.67</v>
      </c>
      <c r="E1049" s="105">
        <f t="shared" si="564"/>
        <v>6649.99</v>
      </c>
      <c r="F1049" s="106">
        <f t="shared" si="565"/>
        <v>45038</v>
      </c>
      <c r="G1049" s="107">
        <f t="shared" si="571"/>
        <v>6.1001532602988906E-3</v>
      </c>
      <c r="H1049" s="108">
        <f t="shared" si="584"/>
        <v>45097</v>
      </c>
      <c r="I1049" s="108">
        <f t="shared" si="572"/>
        <v>45097</v>
      </c>
      <c r="J1049" s="109">
        <f t="shared" si="580"/>
        <v>20</v>
      </c>
      <c r="K1049" s="109">
        <f t="shared" si="568"/>
        <v>3</v>
      </c>
      <c r="L1049" s="8">
        <f t="shared" si="581"/>
        <v>1.0009126500000001</v>
      </c>
      <c r="M1049" s="110">
        <f t="shared" si="567"/>
        <v>1.0071003300000001</v>
      </c>
      <c r="N1049" s="110">
        <f t="shared" si="562"/>
        <v>1.5896845335232934</v>
      </c>
      <c r="O1049" s="103">
        <f t="shared" si="566"/>
        <v>1.5911353500000001</v>
      </c>
      <c r="P1049" s="103">
        <f t="shared" si="573"/>
        <v>672.07502923000004</v>
      </c>
      <c r="Q1049" s="11">
        <f t="shared" si="587"/>
        <v>0</v>
      </c>
      <c r="R1049" s="30">
        <f t="shared" si="582"/>
        <v>0</v>
      </c>
      <c r="S1049" s="103">
        <f t="shared" si="574"/>
        <v>0</v>
      </c>
      <c r="T1049" s="113">
        <f t="shared" si="583"/>
        <v>8.5000000000000006E-2</v>
      </c>
      <c r="U1049" s="111">
        <f t="shared" si="563"/>
        <v>3</v>
      </c>
      <c r="V1049" s="111">
        <v>252</v>
      </c>
      <c r="W1049" s="110">
        <f t="shared" si="575"/>
        <v>1.000971662</v>
      </c>
      <c r="X1049" s="103">
        <f t="shared" si="576"/>
        <v>0.65302976000000001</v>
      </c>
      <c r="Y1049" s="103">
        <f t="shared" si="577"/>
        <v>0</v>
      </c>
      <c r="Z1049" s="114" t="str">
        <f t="shared" si="585"/>
        <v>A+J=</v>
      </c>
      <c r="AA1049" s="108">
        <f t="shared" si="586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8"/>
        <v>45072</v>
      </c>
      <c r="B1050" s="103">
        <f t="shared" si="570"/>
        <v>673.15054291000001</v>
      </c>
      <c r="C1050" s="204">
        <f t="shared" si="569"/>
        <v>422.38708933940848</v>
      </c>
      <c r="D1050" s="104">
        <f t="shared" si="579"/>
        <v>6609.67</v>
      </c>
      <c r="E1050" s="105">
        <f t="shared" si="564"/>
        <v>6649.99</v>
      </c>
      <c r="F1050" s="106">
        <f t="shared" si="565"/>
        <v>45038</v>
      </c>
      <c r="G1050" s="107">
        <f t="shared" si="571"/>
        <v>6.1001532602988906E-3</v>
      </c>
      <c r="H1050" s="108">
        <f t="shared" si="584"/>
        <v>45097</v>
      </c>
      <c r="I1050" s="108">
        <f t="shared" si="572"/>
        <v>45097</v>
      </c>
      <c r="J1050" s="109">
        <f t="shared" si="580"/>
        <v>20</v>
      </c>
      <c r="K1050" s="109">
        <f t="shared" si="568"/>
        <v>4</v>
      </c>
      <c r="L1050" s="8">
        <f t="shared" si="581"/>
        <v>1.0012170600000001</v>
      </c>
      <c r="M1050" s="110">
        <f t="shared" si="567"/>
        <v>1.0071003300000001</v>
      </c>
      <c r="N1050" s="110">
        <f t="shared" si="562"/>
        <v>1.5896845335232934</v>
      </c>
      <c r="O1050" s="103">
        <f t="shared" si="566"/>
        <v>1.59161927</v>
      </c>
      <c r="P1050" s="103">
        <f t="shared" si="573"/>
        <v>672.27943078999999</v>
      </c>
      <c r="Q1050" s="11">
        <f t="shared" si="587"/>
        <v>0</v>
      </c>
      <c r="R1050" s="30">
        <f t="shared" si="582"/>
        <v>0</v>
      </c>
      <c r="S1050" s="103">
        <f t="shared" si="574"/>
        <v>0</v>
      </c>
      <c r="T1050" s="113">
        <f t="shared" si="583"/>
        <v>8.5000000000000006E-2</v>
      </c>
      <c r="U1050" s="111">
        <f t="shared" si="563"/>
        <v>4</v>
      </c>
      <c r="V1050" s="111">
        <v>252</v>
      </c>
      <c r="W1050" s="110">
        <f t="shared" si="575"/>
        <v>1.001295759</v>
      </c>
      <c r="X1050" s="103">
        <f t="shared" si="576"/>
        <v>0.87111212000000005</v>
      </c>
      <c r="Y1050" s="103">
        <f t="shared" si="577"/>
        <v>0</v>
      </c>
      <c r="Z1050" s="114" t="str">
        <f t="shared" si="585"/>
        <v>A+J=</v>
      </c>
      <c r="AA1050" s="108">
        <f t="shared" si="586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8"/>
        <v>45073</v>
      </c>
      <c r="B1051" s="103">
        <f t="shared" si="570"/>
        <v>673.57328915000005</v>
      </c>
      <c r="C1051" s="204">
        <f t="shared" si="569"/>
        <v>422.38708933940848</v>
      </c>
      <c r="D1051" s="104">
        <f t="shared" si="579"/>
        <v>6609.67</v>
      </c>
      <c r="E1051" s="105">
        <f t="shared" si="564"/>
        <v>6649.99</v>
      </c>
      <c r="F1051" s="106">
        <f t="shared" si="565"/>
        <v>45038</v>
      </c>
      <c r="G1051" s="107">
        <f t="shared" si="571"/>
        <v>6.1001532602988906E-3</v>
      </c>
      <c r="H1051" s="108">
        <f t="shared" si="584"/>
        <v>45097</v>
      </c>
      <c r="I1051" s="108">
        <f t="shared" si="572"/>
        <v>45097</v>
      </c>
      <c r="J1051" s="109">
        <f t="shared" si="580"/>
        <v>20</v>
      </c>
      <c r="K1051" s="109">
        <f t="shared" si="568"/>
        <v>5</v>
      </c>
      <c r="L1051" s="8">
        <f t="shared" si="581"/>
        <v>1.00152156</v>
      </c>
      <c r="M1051" s="110">
        <f t="shared" si="567"/>
        <v>1.0071003300000001</v>
      </c>
      <c r="N1051" s="110">
        <f t="shared" si="562"/>
        <v>1.5896845335232934</v>
      </c>
      <c r="O1051" s="103">
        <f t="shared" si="566"/>
        <v>1.59210333</v>
      </c>
      <c r="P1051" s="103">
        <f t="shared" si="573"/>
        <v>672.48389148000001</v>
      </c>
      <c r="Q1051" s="11">
        <f t="shared" si="587"/>
        <v>0</v>
      </c>
      <c r="R1051" s="30">
        <f t="shared" si="582"/>
        <v>0</v>
      </c>
      <c r="S1051" s="103">
        <f t="shared" si="574"/>
        <v>0</v>
      </c>
      <c r="T1051" s="113">
        <f t="shared" si="583"/>
        <v>8.5000000000000006E-2</v>
      </c>
      <c r="U1051" s="111">
        <f t="shared" si="563"/>
        <v>5</v>
      </c>
      <c r="V1051" s="111">
        <v>252</v>
      </c>
      <c r="W1051" s="110">
        <f t="shared" si="575"/>
        <v>1.0016199610000001</v>
      </c>
      <c r="X1051" s="103">
        <f t="shared" si="576"/>
        <v>1.0893976700000001</v>
      </c>
      <c r="Y1051" s="103">
        <f t="shared" si="577"/>
        <v>0</v>
      </c>
      <c r="Z1051" s="114" t="str">
        <f t="shared" si="585"/>
        <v>A+J=</v>
      </c>
      <c r="AA1051" s="108">
        <f t="shared" si="586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8"/>
        <v>45074</v>
      </c>
      <c r="B1052" s="103">
        <f t="shared" si="570"/>
        <v>673.57328915000005</v>
      </c>
      <c r="C1052" s="204">
        <f t="shared" si="569"/>
        <v>422.38708933940848</v>
      </c>
      <c r="D1052" s="104">
        <f t="shared" si="579"/>
        <v>6609.67</v>
      </c>
      <c r="E1052" s="105">
        <f t="shared" si="564"/>
        <v>6649.99</v>
      </c>
      <c r="F1052" s="106">
        <f t="shared" si="565"/>
        <v>45038</v>
      </c>
      <c r="G1052" s="107">
        <f t="shared" si="571"/>
        <v>6.1001532602988906E-3</v>
      </c>
      <c r="H1052" s="108">
        <f t="shared" si="584"/>
        <v>45097</v>
      </c>
      <c r="I1052" s="108">
        <f t="shared" si="572"/>
        <v>45097</v>
      </c>
      <c r="J1052" s="109">
        <f t="shared" si="580"/>
        <v>20</v>
      </c>
      <c r="K1052" s="109">
        <f t="shared" si="568"/>
        <v>5</v>
      </c>
      <c r="L1052" s="8">
        <f t="shared" si="581"/>
        <v>1.00152156</v>
      </c>
      <c r="M1052" s="110">
        <f t="shared" si="567"/>
        <v>1.0071003300000001</v>
      </c>
      <c r="N1052" s="110">
        <f t="shared" si="562"/>
        <v>1.5896845335232934</v>
      </c>
      <c r="O1052" s="103">
        <f t="shared" si="566"/>
        <v>1.59210333</v>
      </c>
      <c r="P1052" s="103">
        <f t="shared" si="573"/>
        <v>672.48389148000001</v>
      </c>
      <c r="Q1052" s="11">
        <f t="shared" si="587"/>
        <v>0</v>
      </c>
      <c r="R1052" s="30">
        <f t="shared" si="582"/>
        <v>0</v>
      </c>
      <c r="S1052" s="103">
        <f t="shared" si="574"/>
        <v>0</v>
      </c>
      <c r="T1052" s="113">
        <f t="shared" si="583"/>
        <v>8.5000000000000006E-2</v>
      </c>
      <c r="U1052" s="111">
        <f t="shared" si="563"/>
        <v>5</v>
      </c>
      <c r="V1052" s="111">
        <v>252</v>
      </c>
      <c r="W1052" s="110">
        <f t="shared" si="575"/>
        <v>1.0016199610000001</v>
      </c>
      <c r="X1052" s="103">
        <f t="shared" si="576"/>
        <v>1.0893976700000001</v>
      </c>
      <c r="Y1052" s="103">
        <f t="shared" si="577"/>
        <v>0</v>
      </c>
      <c r="Z1052" s="114" t="str">
        <f t="shared" si="585"/>
        <v>A+J=</v>
      </c>
      <c r="AA1052" s="108">
        <f t="shared" si="586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8"/>
        <v>45075</v>
      </c>
      <c r="B1053" s="103">
        <f t="shared" si="570"/>
        <v>673.57328915000005</v>
      </c>
      <c r="C1053" s="204">
        <f t="shared" si="569"/>
        <v>422.38708933940848</v>
      </c>
      <c r="D1053" s="104">
        <f t="shared" si="579"/>
        <v>6609.67</v>
      </c>
      <c r="E1053" s="105">
        <f t="shared" si="564"/>
        <v>6649.99</v>
      </c>
      <c r="F1053" s="106">
        <f t="shared" si="565"/>
        <v>45038</v>
      </c>
      <c r="G1053" s="107">
        <f t="shared" si="571"/>
        <v>6.1001532602988906E-3</v>
      </c>
      <c r="H1053" s="108">
        <f t="shared" si="584"/>
        <v>45097</v>
      </c>
      <c r="I1053" s="108">
        <f t="shared" si="572"/>
        <v>45097</v>
      </c>
      <c r="J1053" s="109">
        <f t="shared" si="580"/>
        <v>20</v>
      </c>
      <c r="K1053" s="109">
        <f t="shared" si="568"/>
        <v>5</v>
      </c>
      <c r="L1053" s="8">
        <f t="shared" si="581"/>
        <v>1.00152156</v>
      </c>
      <c r="M1053" s="110">
        <f t="shared" si="567"/>
        <v>1.0071003300000001</v>
      </c>
      <c r="N1053" s="110">
        <f t="shared" si="562"/>
        <v>1.5896845335232934</v>
      </c>
      <c r="O1053" s="103">
        <f t="shared" si="566"/>
        <v>1.59210333</v>
      </c>
      <c r="P1053" s="103">
        <f t="shared" si="573"/>
        <v>672.48389148000001</v>
      </c>
      <c r="Q1053" s="11">
        <f t="shared" si="587"/>
        <v>0</v>
      </c>
      <c r="R1053" s="30">
        <f t="shared" si="582"/>
        <v>0</v>
      </c>
      <c r="S1053" s="103">
        <f t="shared" si="574"/>
        <v>0</v>
      </c>
      <c r="T1053" s="113">
        <f t="shared" si="583"/>
        <v>8.5000000000000006E-2</v>
      </c>
      <c r="U1053" s="111">
        <f t="shared" si="563"/>
        <v>5</v>
      </c>
      <c r="V1053" s="111">
        <v>252</v>
      </c>
      <c r="W1053" s="110">
        <f t="shared" si="575"/>
        <v>1.0016199610000001</v>
      </c>
      <c r="X1053" s="103">
        <f t="shared" si="576"/>
        <v>1.0893976700000001</v>
      </c>
      <c r="Y1053" s="103">
        <f t="shared" si="577"/>
        <v>0</v>
      </c>
      <c r="Z1053" s="114" t="str">
        <f t="shared" si="585"/>
        <v>A+J=</v>
      </c>
      <c r="AA1053" s="108">
        <f t="shared" si="586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8"/>
        <v>45076</v>
      </c>
      <c r="B1054" s="103">
        <f t="shared" si="570"/>
        <v>673.99629786000003</v>
      </c>
      <c r="C1054" s="204">
        <f t="shared" si="569"/>
        <v>422.38708933940848</v>
      </c>
      <c r="D1054" s="104">
        <f t="shared" si="579"/>
        <v>6609.67</v>
      </c>
      <c r="E1054" s="105">
        <f t="shared" si="564"/>
        <v>6649.99</v>
      </c>
      <c r="F1054" s="106">
        <f t="shared" si="565"/>
        <v>45038</v>
      </c>
      <c r="G1054" s="107">
        <f t="shared" si="571"/>
        <v>6.1001532602988906E-3</v>
      </c>
      <c r="H1054" s="108">
        <f t="shared" si="584"/>
        <v>45097</v>
      </c>
      <c r="I1054" s="108">
        <f t="shared" si="572"/>
        <v>45097</v>
      </c>
      <c r="J1054" s="109">
        <f t="shared" si="580"/>
        <v>20</v>
      </c>
      <c r="K1054" s="109">
        <f t="shared" si="568"/>
        <v>6</v>
      </c>
      <c r="L1054" s="8">
        <f t="shared" si="581"/>
        <v>1.0018261500000001</v>
      </c>
      <c r="M1054" s="110">
        <f t="shared" si="567"/>
        <v>1.0071003300000001</v>
      </c>
      <c r="N1054" s="110">
        <f t="shared" si="562"/>
        <v>1.5896845335232934</v>
      </c>
      <c r="O1054" s="103">
        <f t="shared" si="566"/>
        <v>1.5925875300000001</v>
      </c>
      <c r="P1054" s="103">
        <f t="shared" si="573"/>
        <v>672.68841130999999</v>
      </c>
      <c r="Q1054" s="11">
        <f t="shared" si="587"/>
        <v>0</v>
      </c>
      <c r="R1054" s="30">
        <f t="shared" si="582"/>
        <v>0</v>
      </c>
      <c r="S1054" s="103">
        <f t="shared" si="574"/>
        <v>0</v>
      </c>
      <c r="T1054" s="113">
        <f t="shared" si="583"/>
        <v>8.5000000000000006E-2</v>
      </c>
      <c r="U1054" s="111">
        <f t="shared" si="563"/>
        <v>6</v>
      </c>
      <c r="V1054" s="111">
        <v>252</v>
      </c>
      <c r="W1054" s="110">
        <f t="shared" si="575"/>
        <v>1.0019442679999999</v>
      </c>
      <c r="X1054" s="103">
        <f t="shared" si="576"/>
        <v>1.3078865500000001</v>
      </c>
      <c r="Y1054" s="103">
        <f t="shared" si="577"/>
        <v>0</v>
      </c>
      <c r="Z1054" s="114" t="str">
        <f t="shared" si="585"/>
        <v>A+J=</v>
      </c>
      <c r="AA1054" s="108">
        <f t="shared" si="586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8"/>
        <v>45077</v>
      </c>
      <c r="B1055" s="103">
        <f t="shared" si="570"/>
        <v>674.41957336999997</v>
      </c>
      <c r="C1055" s="204">
        <f t="shared" si="569"/>
        <v>422.38708933940848</v>
      </c>
      <c r="D1055" s="104">
        <f t="shared" si="579"/>
        <v>6609.67</v>
      </c>
      <c r="E1055" s="105">
        <f t="shared" si="564"/>
        <v>6649.99</v>
      </c>
      <c r="F1055" s="106">
        <f t="shared" si="565"/>
        <v>45038</v>
      </c>
      <c r="G1055" s="107">
        <f t="shared" si="571"/>
        <v>6.1001532602988906E-3</v>
      </c>
      <c r="H1055" s="108">
        <f t="shared" si="584"/>
        <v>45097</v>
      </c>
      <c r="I1055" s="108">
        <f t="shared" si="572"/>
        <v>45097</v>
      </c>
      <c r="J1055" s="109">
        <f t="shared" si="580"/>
        <v>20</v>
      </c>
      <c r="K1055" s="109">
        <f t="shared" si="568"/>
        <v>7</v>
      </c>
      <c r="L1055" s="8">
        <f t="shared" si="581"/>
        <v>1.00213083</v>
      </c>
      <c r="M1055" s="110">
        <f t="shared" si="567"/>
        <v>1.0071003300000001</v>
      </c>
      <c r="N1055" s="110">
        <f t="shared" ref="N1055:N1118" si="588">IF(I1055&gt;I1054,N1054*M1055,N1054)</f>
        <v>1.5896845335232934</v>
      </c>
      <c r="O1055" s="103">
        <f t="shared" si="566"/>
        <v>1.5930718800000001</v>
      </c>
      <c r="P1055" s="103">
        <f t="shared" si="573"/>
        <v>672.89299449999999</v>
      </c>
      <c r="Q1055" s="11">
        <f t="shared" si="587"/>
        <v>0</v>
      </c>
      <c r="R1055" s="30">
        <f t="shared" si="582"/>
        <v>0</v>
      </c>
      <c r="S1055" s="103">
        <f t="shared" si="574"/>
        <v>0</v>
      </c>
      <c r="T1055" s="113">
        <f t="shared" si="583"/>
        <v>8.5000000000000006E-2</v>
      </c>
      <c r="U1055" s="111">
        <f t="shared" si="563"/>
        <v>7</v>
      </c>
      <c r="V1055" s="111">
        <v>252</v>
      </c>
      <c r="W1055" s="110">
        <f t="shared" si="575"/>
        <v>1.00226868</v>
      </c>
      <c r="X1055" s="103">
        <f t="shared" si="576"/>
        <v>1.52657887</v>
      </c>
      <c r="Y1055" s="103">
        <f t="shared" si="577"/>
        <v>0</v>
      </c>
      <c r="Z1055" s="114" t="str">
        <f t="shared" si="585"/>
        <v>A+J=</v>
      </c>
      <c r="AA1055" s="108">
        <f t="shared" si="586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8"/>
        <v>45078</v>
      </c>
      <c r="B1056" s="103">
        <f t="shared" si="570"/>
        <v>674.84311581999998</v>
      </c>
      <c r="C1056" s="204">
        <f t="shared" si="569"/>
        <v>422.38708933940848</v>
      </c>
      <c r="D1056" s="104">
        <f t="shared" si="579"/>
        <v>6609.67</v>
      </c>
      <c r="E1056" s="105">
        <f t="shared" si="564"/>
        <v>6649.99</v>
      </c>
      <c r="F1056" s="106">
        <f t="shared" si="565"/>
        <v>45038</v>
      </c>
      <c r="G1056" s="107">
        <f t="shared" si="571"/>
        <v>6.1001532602988906E-3</v>
      </c>
      <c r="H1056" s="108">
        <f t="shared" si="584"/>
        <v>45097</v>
      </c>
      <c r="I1056" s="108">
        <f t="shared" si="572"/>
        <v>45097</v>
      </c>
      <c r="J1056" s="109">
        <f t="shared" si="580"/>
        <v>20</v>
      </c>
      <c r="K1056" s="109">
        <f t="shared" si="568"/>
        <v>8</v>
      </c>
      <c r="L1056" s="8">
        <f t="shared" si="581"/>
        <v>1.00243561</v>
      </c>
      <c r="M1056" s="110">
        <f t="shared" si="567"/>
        <v>1.0071003300000001</v>
      </c>
      <c r="N1056" s="110">
        <f t="shared" si="588"/>
        <v>1.5896845335232934</v>
      </c>
      <c r="O1056" s="103">
        <f t="shared" si="566"/>
        <v>1.5935563800000001</v>
      </c>
      <c r="P1056" s="103">
        <f t="shared" si="573"/>
        <v>673.09764103999998</v>
      </c>
      <c r="Q1056" s="11">
        <f t="shared" si="587"/>
        <v>0</v>
      </c>
      <c r="R1056" s="30">
        <f t="shared" si="582"/>
        <v>0</v>
      </c>
      <c r="S1056" s="103">
        <f t="shared" si="574"/>
        <v>0</v>
      </c>
      <c r="T1056" s="113">
        <f t="shared" si="583"/>
        <v>8.5000000000000006E-2</v>
      </c>
      <c r="U1056" s="111">
        <f t="shared" si="563"/>
        <v>8</v>
      </c>
      <c r="V1056" s="111">
        <v>252</v>
      </c>
      <c r="W1056" s="110">
        <f t="shared" si="575"/>
        <v>1.0025931969999999</v>
      </c>
      <c r="X1056" s="103">
        <f t="shared" si="576"/>
        <v>1.7454747799999999</v>
      </c>
      <c r="Y1056" s="103">
        <f t="shared" si="577"/>
        <v>0</v>
      </c>
      <c r="Z1056" s="114" t="str">
        <f t="shared" si="585"/>
        <v>A+J=</v>
      </c>
      <c r="AA1056" s="108">
        <f t="shared" si="586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8"/>
        <v>45079</v>
      </c>
      <c r="B1057" s="103">
        <f t="shared" si="570"/>
        <v>675.26691686000004</v>
      </c>
      <c r="C1057" s="204">
        <f t="shared" si="569"/>
        <v>422.38708933940848</v>
      </c>
      <c r="D1057" s="104">
        <f t="shared" si="579"/>
        <v>6609.67</v>
      </c>
      <c r="E1057" s="105">
        <f t="shared" si="564"/>
        <v>6649.99</v>
      </c>
      <c r="F1057" s="106">
        <f t="shared" si="565"/>
        <v>45038</v>
      </c>
      <c r="G1057" s="107">
        <f t="shared" si="571"/>
        <v>6.1001532602988906E-3</v>
      </c>
      <c r="H1057" s="108">
        <f t="shared" si="584"/>
        <v>45097</v>
      </c>
      <c r="I1057" s="108">
        <f t="shared" si="572"/>
        <v>45097</v>
      </c>
      <c r="J1057" s="109">
        <f t="shared" si="580"/>
        <v>20</v>
      </c>
      <c r="K1057" s="109">
        <f t="shared" si="568"/>
        <v>9</v>
      </c>
      <c r="L1057" s="8">
        <f t="shared" si="581"/>
        <v>1.00274047</v>
      </c>
      <c r="M1057" s="110">
        <f t="shared" si="567"/>
        <v>1.0071003300000001</v>
      </c>
      <c r="N1057" s="110">
        <f t="shared" si="588"/>
        <v>1.5896845335232934</v>
      </c>
      <c r="O1057" s="103">
        <f t="shared" si="566"/>
        <v>1.59404101</v>
      </c>
      <c r="P1057" s="103">
        <f t="shared" si="573"/>
        <v>673.30234250000001</v>
      </c>
      <c r="Q1057" s="11">
        <f t="shared" si="587"/>
        <v>0</v>
      </c>
      <c r="R1057" s="30">
        <f t="shared" si="582"/>
        <v>0</v>
      </c>
      <c r="S1057" s="103">
        <f t="shared" si="574"/>
        <v>0</v>
      </c>
      <c r="T1057" s="113">
        <f t="shared" si="583"/>
        <v>8.5000000000000006E-2</v>
      </c>
      <c r="U1057" s="111">
        <f t="shared" si="563"/>
        <v>9</v>
      </c>
      <c r="V1057" s="111">
        <v>252</v>
      </c>
      <c r="W1057" s="110">
        <f t="shared" si="575"/>
        <v>1.0029178190000001</v>
      </c>
      <c r="X1057" s="103">
        <f t="shared" si="576"/>
        <v>1.9645743600000001</v>
      </c>
      <c r="Y1057" s="103">
        <f t="shared" si="577"/>
        <v>0</v>
      </c>
      <c r="Z1057" s="114" t="str">
        <f t="shared" si="585"/>
        <v>A+J=</v>
      </c>
      <c r="AA1057" s="108">
        <f t="shared" si="586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8"/>
        <v>45080</v>
      </c>
      <c r="B1058" s="103">
        <f t="shared" si="570"/>
        <v>675.69098998999993</v>
      </c>
      <c r="C1058" s="204">
        <f t="shared" si="569"/>
        <v>422.38708933940848</v>
      </c>
      <c r="D1058" s="104">
        <f t="shared" si="579"/>
        <v>6609.67</v>
      </c>
      <c r="E1058" s="105">
        <f t="shared" si="564"/>
        <v>6649.99</v>
      </c>
      <c r="F1058" s="106">
        <f t="shared" si="565"/>
        <v>45038</v>
      </c>
      <c r="G1058" s="107">
        <f t="shared" si="571"/>
        <v>6.1001532602988906E-3</v>
      </c>
      <c r="H1058" s="108">
        <f t="shared" si="584"/>
        <v>45097</v>
      </c>
      <c r="I1058" s="108">
        <f t="shared" si="572"/>
        <v>45097</v>
      </c>
      <c r="J1058" s="109">
        <f t="shared" si="580"/>
        <v>20</v>
      </c>
      <c r="K1058" s="109">
        <f t="shared" si="568"/>
        <v>10</v>
      </c>
      <c r="L1058" s="8">
        <f t="shared" si="581"/>
        <v>1.00304543</v>
      </c>
      <c r="M1058" s="110">
        <f t="shared" si="567"/>
        <v>1.0071003300000001</v>
      </c>
      <c r="N1058" s="110">
        <f t="shared" si="588"/>
        <v>1.5896845335232934</v>
      </c>
      <c r="O1058" s="103">
        <f t="shared" si="566"/>
        <v>1.5945258</v>
      </c>
      <c r="P1058" s="103">
        <f t="shared" si="573"/>
        <v>673.50711152999997</v>
      </c>
      <c r="Q1058" s="11">
        <f t="shared" si="587"/>
        <v>0</v>
      </c>
      <c r="R1058" s="30">
        <f t="shared" si="582"/>
        <v>0</v>
      </c>
      <c r="S1058" s="103">
        <f t="shared" si="574"/>
        <v>0</v>
      </c>
      <c r="T1058" s="113">
        <f t="shared" si="583"/>
        <v>8.5000000000000006E-2</v>
      </c>
      <c r="U1058" s="111">
        <f t="shared" si="563"/>
        <v>10</v>
      </c>
      <c r="V1058" s="111">
        <v>252</v>
      </c>
      <c r="W1058" s="110">
        <f t="shared" si="575"/>
        <v>1.0032425469999999</v>
      </c>
      <c r="X1058" s="103">
        <f t="shared" si="576"/>
        <v>2.1838784599999999</v>
      </c>
      <c r="Y1058" s="103">
        <f t="shared" si="577"/>
        <v>0</v>
      </c>
      <c r="Z1058" s="114" t="str">
        <f t="shared" si="585"/>
        <v>A+J=</v>
      </c>
      <c r="AA1058" s="108">
        <f t="shared" si="586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8"/>
        <v>45081</v>
      </c>
      <c r="B1059" s="103">
        <f t="shared" si="570"/>
        <v>675.69098998999993</v>
      </c>
      <c r="C1059" s="204">
        <f t="shared" si="569"/>
        <v>422.38708933940848</v>
      </c>
      <c r="D1059" s="104">
        <f t="shared" si="579"/>
        <v>6609.67</v>
      </c>
      <c r="E1059" s="105">
        <f t="shared" si="564"/>
        <v>6649.99</v>
      </c>
      <c r="F1059" s="106">
        <f t="shared" si="565"/>
        <v>45038</v>
      </c>
      <c r="G1059" s="107">
        <f t="shared" si="571"/>
        <v>6.1001532602988906E-3</v>
      </c>
      <c r="H1059" s="108">
        <f t="shared" si="584"/>
        <v>45097</v>
      </c>
      <c r="I1059" s="108">
        <f t="shared" si="572"/>
        <v>45097</v>
      </c>
      <c r="J1059" s="109">
        <f t="shared" si="580"/>
        <v>20</v>
      </c>
      <c r="K1059" s="109">
        <f t="shared" si="568"/>
        <v>10</v>
      </c>
      <c r="L1059" s="8">
        <f t="shared" si="581"/>
        <v>1.00304543</v>
      </c>
      <c r="M1059" s="110">
        <f t="shared" si="567"/>
        <v>1.0071003300000001</v>
      </c>
      <c r="N1059" s="110">
        <f t="shared" si="588"/>
        <v>1.5896845335232934</v>
      </c>
      <c r="O1059" s="103">
        <f t="shared" si="566"/>
        <v>1.5945258</v>
      </c>
      <c r="P1059" s="103">
        <f t="shared" si="573"/>
        <v>673.50711152999997</v>
      </c>
      <c r="Q1059" s="11">
        <f t="shared" si="587"/>
        <v>0</v>
      </c>
      <c r="R1059" s="30">
        <f t="shared" si="582"/>
        <v>0</v>
      </c>
      <c r="S1059" s="103">
        <f t="shared" si="574"/>
        <v>0</v>
      </c>
      <c r="T1059" s="113">
        <f t="shared" si="583"/>
        <v>8.5000000000000006E-2</v>
      </c>
      <c r="U1059" s="111">
        <f t="shared" si="563"/>
        <v>10</v>
      </c>
      <c r="V1059" s="111">
        <v>252</v>
      </c>
      <c r="W1059" s="110">
        <f t="shared" si="575"/>
        <v>1.0032425469999999</v>
      </c>
      <c r="X1059" s="103">
        <f t="shared" si="576"/>
        <v>2.1838784599999999</v>
      </c>
      <c r="Y1059" s="103">
        <f t="shared" si="577"/>
        <v>0</v>
      </c>
      <c r="Z1059" s="114" t="str">
        <f t="shared" si="585"/>
        <v>A+J=</v>
      </c>
      <c r="AA1059" s="108">
        <f t="shared" si="586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8"/>
        <v>45082</v>
      </c>
      <c r="B1060" s="103">
        <f t="shared" si="570"/>
        <v>675.69098998999993</v>
      </c>
      <c r="C1060" s="204">
        <f t="shared" si="569"/>
        <v>422.38708933940848</v>
      </c>
      <c r="D1060" s="104">
        <f t="shared" si="579"/>
        <v>6609.67</v>
      </c>
      <c r="E1060" s="105">
        <f t="shared" si="564"/>
        <v>6649.99</v>
      </c>
      <c r="F1060" s="106">
        <f t="shared" si="565"/>
        <v>45038</v>
      </c>
      <c r="G1060" s="107">
        <f t="shared" si="571"/>
        <v>6.1001532602988906E-3</v>
      </c>
      <c r="H1060" s="108">
        <f t="shared" si="584"/>
        <v>45097</v>
      </c>
      <c r="I1060" s="108">
        <f t="shared" si="572"/>
        <v>45097</v>
      </c>
      <c r="J1060" s="109">
        <f t="shared" si="580"/>
        <v>20</v>
      </c>
      <c r="K1060" s="109">
        <f t="shared" si="568"/>
        <v>10</v>
      </c>
      <c r="L1060" s="8">
        <f t="shared" si="581"/>
        <v>1.00304543</v>
      </c>
      <c r="M1060" s="110">
        <f t="shared" si="567"/>
        <v>1.0071003300000001</v>
      </c>
      <c r="N1060" s="110">
        <f t="shared" si="588"/>
        <v>1.5896845335232934</v>
      </c>
      <c r="O1060" s="103">
        <f t="shared" si="566"/>
        <v>1.5945258</v>
      </c>
      <c r="P1060" s="103">
        <f t="shared" si="573"/>
        <v>673.50711152999997</v>
      </c>
      <c r="Q1060" s="11">
        <f t="shared" si="587"/>
        <v>0</v>
      </c>
      <c r="R1060" s="30">
        <f t="shared" si="582"/>
        <v>0</v>
      </c>
      <c r="S1060" s="103">
        <f t="shared" si="574"/>
        <v>0</v>
      </c>
      <c r="T1060" s="113">
        <f t="shared" si="583"/>
        <v>8.5000000000000006E-2</v>
      </c>
      <c r="U1060" s="111">
        <f t="shared" si="563"/>
        <v>10</v>
      </c>
      <c r="V1060" s="111">
        <v>252</v>
      </c>
      <c r="W1060" s="110">
        <f t="shared" si="575"/>
        <v>1.0032425469999999</v>
      </c>
      <c r="X1060" s="103">
        <f t="shared" si="576"/>
        <v>2.1838784599999999</v>
      </c>
      <c r="Y1060" s="103">
        <f t="shared" si="577"/>
        <v>0</v>
      </c>
      <c r="Z1060" s="114" t="str">
        <f t="shared" si="585"/>
        <v>A+J=</v>
      </c>
      <c r="AA1060" s="108">
        <f t="shared" si="586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8"/>
        <v>45083</v>
      </c>
      <c r="B1061" s="103">
        <f t="shared" si="570"/>
        <v>676.11533399999996</v>
      </c>
      <c r="C1061" s="204">
        <f t="shared" si="569"/>
        <v>422.38708933940848</v>
      </c>
      <c r="D1061" s="104">
        <f t="shared" si="579"/>
        <v>6609.67</v>
      </c>
      <c r="E1061" s="105">
        <f t="shared" si="564"/>
        <v>6649.99</v>
      </c>
      <c r="F1061" s="106">
        <f t="shared" si="565"/>
        <v>45038</v>
      </c>
      <c r="G1061" s="107">
        <f t="shared" si="571"/>
        <v>6.1001532602988906E-3</v>
      </c>
      <c r="H1061" s="108">
        <f t="shared" si="584"/>
        <v>45097</v>
      </c>
      <c r="I1061" s="108">
        <f t="shared" si="572"/>
        <v>45097</v>
      </c>
      <c r="J1061" s="109">
        <f t="shared" si="580"/>
        <v>20</v>
      </c>
      <c r="K1061" s="109">
        <f t="shared" si="568"/>
        <v>11</v>
      </c>
      <c r="L1061" s="8">
        <f t="shared" si="581"/>
        <v>1.0033504900000001</v>
      </c>
      <c r="M1061" s="110">
        <f t="shared" si="567"/>
        <v>1.0071003300000001</v>
      </c>
      <c r="N1061" s="110">
        <f t="shared" si="588"/>
        <v>1.5896845335232934</v>
      </c>
      <c r="O1061" s="103">
        <f t="shared" si="566"/>
        <v>1.5950107499999999</v>
      </c>
      <c r="P1061" s="103">
        <f t="shared" si="573"/>
        <v>673.71194815000001</v>
      </c>
      <c r="Q1061" s="11">
        <f t="shared" si="587"/>
        <v>0</v>
      </c>
      <c r="R1061" s="30">
        <f t="shared" si="582"/>
        <v>0</v>
      </c>
      <c r="S1061" s="103">
        <f t="shared" si="574"/>
        <v>0</v>
      </c>
      <c r="T1061" s="113">
        <f t="shared" si="583"/>
        <v>8.5000000000000006E-2</v>
      </c>
      <c r="U1061" s="111">
        <f t="shared" ref="U1061:U1124" si="589">IF(Q1060&gt;0,1,IF(K1061=K1060,U1060,U1060+1))</f>
        <v>11</v>
      </c>
      <c r="V1061" s="111">
        <v>252</v>
      </c>
      <c r="W1061" s="110">
        <f t="shared" si="575"/>
        <v>1.0035673789999999</v>
      </c>
      <c r="X1061" s="103">
        <f t="shared" si="576"/>
        <v>2.4033858499999998</v>
      </c>
      <c r="Y1061" s="103">
        <f t="shared" si="577"/>
        <v>0</v>
      </c>
      <c r="Z1061" s="114" t="str">
        <f t="shared" si="585"/>
        <v>A+J=</v>
      </c>
      <c r="AA1061" s="108">
        <f t="shared" si="586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8"/>
        <v>45084</v>
      </c>
      <c r="B1062" s="103">
        <f t="shared" si="570"/>
        <v>676.53993764999996</v>
      </c>
      <c r="C1062" s="204">
        <f t="shared" si="569"/>
        <v>422.38708933940848</v>
      </c>
      <c r="D1062" s="104">
        <f t="shared" si="579"/>
        <v>6609.67</v>
      </c>
      <c r="E1062" s="105">
        <f t="shared" si="564"/>
        <v>6649.99</v>
      </c>
      <c r="F1062" s="106">
        <f t="shared" si="565"/>
        <v>45038</v>
      </c>
      <c r="G1062" s="107">
        <f t="shared" si="571"/>
        <v>6.1001532602988906E-3</v>
      </c>
      <c r="H1062" s="108">
        <f t="shared" si="584"/>
        <v>45097</v>
      </c>
      <c r="I1062" s="108">
        <f t="shared" si="572"/>
        <v>45097</v>
      </c>
      <c r="J1062" s="109">
        <f t="shared" si="580"/>
        <v>20</v>
      </c>
      <c r="K1062" s="109">
        <f t="shared" si="568"/>
        <v>12</v>
      </c>
      <c r="L1062" s="8">
        <f t="shared" si="581"/>
        <v>1.0036556299999999</v>
      </c>
      <c r="M1062" s="110">
        <f t="shared" si="567"/>
        <v>1.0071003300000001</v>
      </c>
      <c r="N1062" s="110">
        <f t="shared" si="588"/>
        <v>1.5896845335232934</v>
      </c>
      <c r="O1062" s="103">
        <f t="shared" si="566"/>
        <v>1.5954958299999999</v>
      </c>
      <c r="P1062" s="103">
        <f t="shared" si="573"/>
        <v>673.91683967999995</v>
      </c>
      <c r="Q1062" s="11">
        <f t="shared" si="587"/>
        <v>0</v>
      </c>
      <c r="R1062" s="30">
        <f t="shared" si="582"/>
        <v>0</v>
      </c>
      <c r="S1062" s="103">
        <f t="shared" si="574"/>
        <v>0</v>
      </c>
      <c r="T1062" s="113">
        <f t="shared" si="583"/>
        <v>8.5000000000000006E-2</v>
      </c>
      <c r="U1062" s="111">
        <f t="shared" si="589"/>
        <v>12</v>
      </c>
      <c r="V1062" s="111">
        <v>252</v>
      </c>
      <c r="W1062" s="110">
        <f t="shared" si="575"/>
        <v>1.003892317</v>
      </c>
      <c r="X1062" s="103">
        <f t="shared" si="576"/>
        <v>2.6230979699999999</v>
      </c>
      <c r="Y1062" s="103">
        <f t="shared" si="577"/>
        <v>0</v>
      </c>
      <c r="Z1062" s="114" t="str">
        <f t="shared" si="585"/>
        <v>A+J=</v>
      </c>
      <c r="AA1062" s="108">
        <f t="shared" si="586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8"/>
        <v>45085</v>
      </c>
      <c r="B1063" s="103">
        <f t="shared" si="570"/>
        <v>676.96480817999998</v>
      </c>
      <c r="C1063" s="204">
        <f t="shared" si="569"/>
        <v>422.38708933940848</v>
      </c>
      <c r="D1063" s="104">
        <f t="shared" si="579"/>
        <v>6609.67</v>
      </c>
      <c r="E1063" s="105">
        <f t="shared" si="564"/>
        <v>6649.99</v>
      </c>
      <c r="F1063" s="106">
        <f t="shared" si="565"/>
        <v>45038</v>
      </c>
      <c r="G1063" s="107">
        <f t="shared" si="571"/>
        <v>6.1001532602988906E-3</v>
      </c>
      <c r="H1063" s="108">
        <f t="shared" si="584"/>
        <v>45097</v>
      </c>
      <c r="I1063" s="108">
        <f t="shared" si="572"/>
        <v>45097</v>
      </c>
      <c r="J1063" s="109">
        <f t="shared" si="580"/>
        <v>20</v>
      </c>
      <c r="K1063" s="109">
        <f t="shared" si="568"/>
        <v>13</v>
      </c>
      <c r="L1063" s="8">
        <f t="shared" si="581"/>
        <v>1.00396087</v>
      </c>
      <c r="M1063" s="110">
        <f t="shared" si="567"/>
        <v>1.0071003300000001</v>
      </c>
      <c r="N1063" s="110">
        <f t="shared" si="588"/>
        <v>1.5896845335232934</v>
      </c>
      <c r="O1063" s="103">
        <f t="shared" si="566"/>
        <v>1.59598106</v>
      </c>
      <c r="P1063" s="103">
        <f t="shared" si="573"/>
        <v>674.12179457000002</v>
      </c>
      <c r="Q1063" s="11">
        <f t="shared" si="587"/>
        <v>0</v>
      </c>
      <c r="R1063" s="30">
        <f t="shared" si="582"/>
        <v>0</v>
      </c>
      <c r="S1063" s="103">
        <f t="shared" si="574"/>
        <v>0</v>
      </c>
      <c r="T1063" s="113">
        <f t="shared" si="583"/>
        <v>8.5000000000000006E-2</v>
      </c>
      <c r="U1063" s="111">
        <f t="shared" si="589"/>
        <v>13</v>
      </c>
      <c r="V1063" s="111">
        <v>252</v>
      </c>
      <c r="W1063" s="110">
        <f t="shared" si="575"/>
        <v>1.0042173590000001</v>
      </c>
      <c r="X1063" s="103">
        <f t="shared" si="576"/>
        <v>2.8430136099999999</v>
      </c>
      <c r="Y1063" s="103">
        <f t="shared" si="577"/>
        <v>0</v>
      </c>
      <c r="Z1063" s="114" t="str">
        <f t="shared" si="585"/>
        <v>A+J=</v>
      </c>
      <c r="AA1063" s="108">
        <f t="shared" si="586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8"/>
        <v>45086</v>
      </c>
      <c r="B1064" s="103">
        <f t="shared" si="570"/>
        <v>676.96480817999998</v>
      </c>
      <c r="C1064" s="204">
        <f t="shared" si="569"/>
        <v>422.38708933940848</v>
      </c>
      <c r="D1064" s="104">
        <f t="shared" si="579"/>
        <v>6609.67</v>
      </c>
      <c r="E1064" s="105">
        <f t="shared" ref="E1064:E1127" si="590">IF($K1064=1,VLOOKUP($A1063,$AO$10:$AS$165,4),E1063)</f>
        <v>6649.99</v>
      </c>
      <c r="F1064" s="106">
        <f t="shared" ref="F1064:F1127" si="591">IF($K1064=1,VLOOKUP($A1063,$AO$10:$AS$165,5),F1063)</f>
        <v>45038</v>
      </c>
      <c r="G1064" s="107">
        <f t="shared" si="571"/>
        <v>6.1001532602988906E-3</v>
      </c>
      <c r="H1064" s="108">
        <f t="shared" si="584"/>
        <v>45097</v>
      </c>
      <c r="I1064" s="108">
        <f t="shared" si="572"/>
        <v>45097</v>
      </c>
      <c r="J1064" s="109">
        <f t="shared" si="580"/>
        <v>20</v>
      </c>
      <c r="K1064" s="109">
        <f t="shared" si="568"/>
        <v>13</v>
      </c>
      <c r="L1064" s="8">
        <f t="shared" si="581"/>
        <v>1.00396087</v>
      </c>
      <c r="M1064" s="110">
        <f t="shared" si="567"/>
        <v>1.0071003300000001</v>
      </c>
      <c r="N1064" s="110">
        <f t="shared" si="588"/>
        <v>1.5896845335232934</v>
      </c>
      <c r="O1064" s="103">
        <f t="shared" si="566"/>
        <v>1.59598106</v>
      </c>
      <c r="P1064" s="103">
        <f t="shared" si="573"/>
        <v>674.12179457000002</v>
      </c>
      <c r="Q1064" s="11">
        <f t="shared" si="587"/>
        <v>0</v>
      </c>
      <c r="R1064" s="30">
        <f t="shared" si="582"/>
        <v>0</v>
      </c>
      <c r="S1064" s="103">
        <f t="shared" si="574"/>
        <v>0</v>
      </c>
      <c r="T1064" s="113">
        <f t="shared" si="583"/>
        <v>8.5000000000000006E-2</v>
      </c>
      <c r="U1064" s="111">
        <f t="shared" si="589"/>
        <v>13</v>
      </c>
      <c r="V1064" s="111">
        <v>252</v>
      </c>
      <c r="W1064" s="110">
        <f t="shared" si="575"/>
        <v>1.0042173590000001</v>
      </c>
      <c r="X1064" s="103">
        <f t="shared" si="576"/>
        <v>2.8430136099999999</v>
      </c>
      <c r="Y1064" s="103">
        <f t="shared" si="577"/>
        <v>0</v>
      </c>
      <c r="Z1064" s="114" t="str">
        <f t="shared" si="585"/>
        <v>A+J=</v>
      </c>
      <c r="AA1064" s="108">
        <f t="shared" si="586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8"/>
        <v>45087</v>
      </c>
      <c r="B1065" s="103">
        <f t="shared" si="570"/>
        <v>677.38995623999995</v>
      </c>
      <c r="C1065" s="204">
        <f t="shared" si="569"/>
        <v>422.38708933940848</v>
      </c>
      <c r="D1065" s="104">
        <f t="shared" si="579"/>
        <v>6609.67</v>
      </c>
      <c r="E1065" s="105">
        <f t="shared" si="590"/>
        <v>6649.99</v>
      </c>
      <c r="F1065" s="106">
        <f t="shared" si="591"/>
        <v>45038</v>
      </c>
      <c r="G1065" s="107">
        <f t="shared" si="571"/>
        <v>6.1001532602988906E-3</v>
      </c>
      <c r="H1065" s="108">
        <f t="shared" si="584"/>
        <v>45097</v>
      </c>
      <c r="I1065" s="108">
        <f t="shared" si="572"/>
        <v>45097</v>
      </c>
      <c r="J1065" s="109">
        <f t="shared" si="580"/>
        <v>20</v>
      </c>
      <c r="K1065" s="109">
        <f t="shared" si="568"/>
        <v>14</v>
      </c>
      <c r="L1065" s="8">
        <f t="shared" si="581"/>
        <v>1.0042662099999999</v>
      </c>
      <c r="M1065" s="110">
        <f t="shared" si="567"/>
        <v>1.0071003300000001</v>
      </c>
      <c r="N1065" s="110">
        <f t="shared" si="588"/>
        <v>1.5896845335232934</v>
      </c>
      <c r="O1065" s="103">
        <f t="shared" ref="O1065:O1128" si="592">TRUNC(TRUNC((L1065*N1065),15),8)</f>
        <v>1.59646646</v>
      </c>
      <c r="P1065" s="103">
        <f t="shared" si="573"/>
        <v>674.32682125999997</v>
      </c>
      <c r="Q1065" s="11">
        <f t="shared" si="587"/>
        <v>0</v>
      </c>
      <c r="R1065" s="30">
        <f t="shared" si="582"/>
        <v>0</v>
      </c>
      <c r="S1065" s="103">
        <f t="shared" si="574"/>
        <v>0</v>
      </c>
      <c r="T1065" s="113">
        <f t="shared" si="583"/>
        <v>8.5000000000000006E-2</v>
      </c>
      <c r="U1065" s="111">
        <f t="shared" si="589"/>
        <v>14</v>
      </c>
      <c r="V1065" s="111">
        <v>252</v>
      </c>
      <c r="W1065" s="110">
        <f t="shared" si="575"/>
        <v>1.0045425079999999</v>
      </c>
      <c r="X1065" s="103">
        <f t="shared" si="576"/>
        <v>3.0631349800000001</v>
      </c>
      <c r="Y1065" s="103">
        <f t="shared" si="577"/>
        <v>0</v>
      </c>
      <c r="Z1065" s="114" t="str">
        <f t="shared" si="585"/>
        <v>A+J=</v>
      </c>
      <c r="AA1065" s="108">
        <f t="shared" si="586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8"/>
        <v>45088</v>
      </c>
      <c r="B1066" s="103">
        <f t="shared" si="570"/>
        <v>677.38995623999995</v>
      </c>
      <c r="C1066" s="204">
        <f t="shared" si="569"/>
        <v>422.38708933940848</v>
      </c>
      <c r="D1066" s="104">
        <f t="shared" si="579"/>
        <v>6609.67</v>
      </c>
      <c r="E1066" s="105">
        <f t="shared" si="590"/>
        <v>6649.99</v>
      </c>
      <c r="F1066" s="106">
        <f t="shared" si="591"/>
        <v>45038</v>
      </c>
      <c r="G1066" s="107">
        <f t="shared" si="571"/>
        <v>6.1001532602988906E-3</v>
      </c>
      <c r="H1066" s="108">
        <f t="shared" si="584"/>
        <v>45097</v>
      </c>
      <c r="I1066" s="108">
        <f t="shared" si="572"/>
        <v>45097</v>
      </c>
      <c r="J1066" s="109">
        <f t="shared" si="580"/>
        <v>20</v>
      </c>
      <c r="K1066" s="109">
        <f t="shared" si="568"/>
        <v>14</v>
      </c>
      <c r="L1066" s="8">
        <f t="shared" si="581"/>
        <v>1.0042662099999999</v>
      </c>
      <c r="M1066" s="110">
        <f t="shared" ref="M1066:M1129" si="593">IF(I1066&gt;I1065,L1065,M1065)</f>
        <v>1.0071003300000001</v>
      </c>
      <c r="N1066" s="110">
        <f t="shared" si="588"/>
        <v>1.5896845335232934</v>
      </c>
      <c r="O1066" s="103">
        <f t="shared" si="592"/>
        <v>1.59646646</v>
      </c>
      <c r="P1066" s="103">
        <f t="shared" si="573"/>
        <v>674.32682125999997</v>
      </c>
      <c r="Q1066" s="11">
        <f t="shared" si="587"/>
        <v>0</v>
      </c>
      <c r="R1066" s="30">
        <f t="shared" si="582"/>
        <v>0</v>
      </c>
      <c r="S1066" s="103">
        <f t="shared" si="574"/>
        <v>0</v>
      </c>
      <c r="T1066" s="113">
        <f t="shared" si="583"/>
        <v>8.5000000000000006E-2</v>
      </c>
      <c r="U1066" s="111">
        <f t="shared" si="589"/>
        <v>14</v>
      </c>
      <c r="V1066" s="111">
        <v>252</v>
      </c>
      <c r="W1066" s="110">
        <f t="shared" si="575"/>
        <v>1.0045425079999999</v>
      </c>
      <c r="X1066" s="103">
        <f t="shared" si="576"/>
        <v>3.0631349800000001</v>
      </c>
      <c r="Y1066" s="103">
        <f t="shared" si="577"/>
        <v>0</v>
      </c>
      <c r="Z1066" s="114" t="str">
        <f t="shared" si="585"/>
        <v>A+J=</v>
      </c>
      <c r="AA1066" s="108">
        <f t="shared" si="586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8"/>
        <v>45089</v>
      </c>
      <c r="B1067" s="103">
        <f t="shared" si="570"/>
        <v>677.38995623999995</v>
      </c>
      <c r="C1067" s="204">
        <f t="shared" si="569"/>
        <v>422.38708933940848</v>
      </c>
      <c r="D1067" s="104">
        <f t="shared" si="579"/>
        <v>6609.67</v>
      </c>
      <c r="E1067" s="105">
        <f t="shared" si="590"/>
        <v>6649.99</v>
      </c>
      <c r="F1067" s="106">
        <f t="shared" si="591"/>
        <v>45038</v>
      </c>
      <c r="G1067" s="107">
        <f t="shared" si="571"/>
        <v>6.1001532602988906E-3</v>
      </c>
      <c r="H1067" s="108">
        <f t="shared" si="584"/>
        <v>45097</v>
      </c>
      <c r="I1067" s="108">
        <f t="shared" si="572"/>
        <v>45097</v>
      </c>
      <c r="J1067" s="109">
        <f t="shared" si="580"/>
        <v>20</v>
      </c>
      <c r="K1067" s="109">
        <f t="shared" si="568"/>
        <v>14</v>
      </c>
      <c r="L1067" s="8">
        <f t="shared" si="581"/>
        <v>1.0042662099999999</v>
      </c>
      <c r="M1067" s="110">
        <f t="shared" si="593"/>
        <v>1.0071003300000001</v>
      </c>
      <c r="N1067" s="110">
        <f t="shared" si="588"/>
        <v>1.5896845335232934</v>
      </c>
      <c r="O1067" s="103">
        <f t="shared" si="592"/>
        <v>1.59646646</v>
      </c>
      <c r="P1067" s="103">
        <f t="shared" si="573"/>
        <v>674.32682125999997</v>
      </c>
      <c r="Q1067" s="11">
        <f t="shared" si="587"/>
        <v>0</v>
      </c>
      <c r="R1067" s="30">
        <f t="shared" si="582"/>
        <v>0</v>
      </c>
      <c r="S1067" s="103">
        <f t="shared" si="574"/>
        <v>0</v>
      </c>
      <c r="T1067" s="113">
        <f t="shared" si="583"/>
        <v>8.5000000000000006E-2</v>
      </c>
      <c r="U1067" s="111">
        <f t="shared" si="589"/>
        <v>14</v>
      </c>
      <c r="V1067" s="111">
        <v>252</v>
      </c>
      <c r="W1067" s="110">
        <f t="shared" si="575"/>
        <v>1.0045425079999999</v>
      </c>
      <c r="X1067" s="103">
        <f t="shared" si="576"/>
        <v>3.0631349800000001</v>
      </c>
      <c r="Y1067" s="103">
        <f t="shared" si="577"/>
        <v>0</v>
      </c>
      <c r="Z1067" s="114" t="str">
        <f t="shared" si="585"/>
        <v>A+J=</v>
      </c>
      <c r="AA1067" s="108">
        <f t="shared" si="586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8"/>
        <v>45090</v>
      </c>
      <c r="B1068" s="103">
        <f t="shared" si="570"/>
        <v>677.81535870000005</v>
      </c>
      <c r="C1068" s="204">
        <f t="shared" si="569"/>
        <v>422.38708933940848</v>
      </c>
      <c r="D1068" s="104">
        <f t="shared" si="579"/>
        <v>6609.67</v>
      </c>
      <c r="E1068" s="105">
        <f t="shared" si="590"/>
        <v>6649.99</v>
      </c>
      <c r="F1068" s="106">
        <f t="shared" si="591"/>
        <v>45038</v>
      </c>
      <c r="G1068" s="107">
        <f t="shared" si="571"/>
        <v>6.1001532602988906E-3</v>
      </c>
      <c r="H1068" s="108">
        <f t="shared" si="584"/>
        <v>45097</v>
      </c>
      <c r="I1068" s="108">
        <f t="shared" si="572"/>
        <v>45097</v>
      </c>
      <c r="J1068" s="109">
        <f t="shared" si="580"/>
        <v>20</v>
      </c>
      <c r="K1068" s="109">
        <f t="shared" ref="K1068:K1131" si="594">(J1068-(NETWORKDAYS(A1068,I1068,AD$171:AD$502)-1))</f>
        <v>15</v>
      </c>
      <c r="L1068" s="8">
        <f t="shared" si="581"/>
        <v>1.00457163</v>
      </c>
      <c r="M1068" s="110">
        <f t="shared" si="593"/>
        <v>1.0071003300000001</v>
      </c>
      <c r="N1068" s="110">
        <f t="shared" si="588"/>
        <v>1.5896845335232934</v>
      </c>
      <c r="O1068" s="103">
        <f t="shared" si="592"/>
        <v>1.59695198</v>
      </c>
      <c r="P1068" s="103">
        <f t="shared" si="573"/>
        <v>674.53189864000001</v>
      </c>
      <c r="Q1068" s="11">
        <f t="shared" si="587"/>
        <v>0</v>
      </c>
      <c r="R1068" s="30">
        <f t="shared" si="582"/>
        <v>0</v>
      </c>
      <c r="S1068" s="103">
        <f t="shared" si="574"/>
        <v>0</v>
      </c>
      <c r="T1068" s="113">
        <f t="shared" si="583"/>
        <v>8.5000000000000006E-2</v>
      </c>
      <c r="U1068" s="111">
        <f t="shared" si="589"/>
        <v>15</v>
      </c>
      <c r="V1068" s="111">
        <v>252</v>
      </c>
      <c r="W1068" s="110">
        <f t="shared" si="575"/>
        <v>1.0048677610000001</v>
      </c>
      <c r="X1068" s="103">
        <f t="shared" si="576"/>
        <v>3.2834600599999999</v>
      </c>
      <c r="Y1068" s="103">
        <f t="shared" si="577"/>
        <v>0</v>
      </c>
      <c r="Z1068" s="114" t="str">
        <f t="shared" si="585"/>
        <v>A+J=</v>
      </c>
      <c r="AA1068" s="108">
        <f t="shared" si="586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8"/>
        <v>45091</v>
      </c>
      <c r="B1069" s="103">
        <f t="shared" si="570"/>
        <v>678.24103335999996</v>
      </c>
      <c r="C1069" s="204">
        <f t="shared" si="569"/>
        <v>422.38708933940848</v>
      </c>
      <c r="D1069" s="104">
        <f t="shared" si="579"/>
        <v>6609.67</v>
      </c>
      <c r="E1069" s="105">
        <f t="shared" si="590"/>
        <v>6649.99</v>
      </c>
      <c r="F1069" s="106">
        <f t="shared" si="591"/>
        <v>45038</v>
      </c>
      <c r="G1069" s="107">
        <f t="shared" si="571"/>
        <v>6.1001532602988906E-3</v>
      </c>
      <c r="H1069" s="108">
        <f t="shared" si="584"/>
        <v>45097</v>
      </c>
      <c r="I1069" s="108">
        <f t="shared" si="572"/>
        <v>45097</v>
      </c>
      <c r="J1069" s="109">
        <f t="shared" si="580"/>
        <v>20</v>
      </c>
      <c r="K1069" s="109">
        <f t="shared" si="594"/>
        <v>16</v>
      </c>
      <c r="L1069" s="8">
        <f t="shared" si="581"/>
        <v>1.00487715</v>
      </c>
      <c r="M1069" s="110">
        <f t="shared" si="593"/>
        <v>1.0071003300000001</v>
      </c>
      <c r="N1069" s="110">
        <f t="shared" si="588"/>
        <v>1.5896845335232934</v>
      </c>
      <c r="O1069" s="103">
        <f t="shared" si="592"/>
        <v>1.59743766</v>
      </c>
      <c r="P1069" s="103">
        <f t="shared" si="573"/>
        <v>674.73704359999999</v>
      </c>
      <c r="Q1069" s="11">
        <f t="shared" si="587"/>
        <v>0</v>
      </c>
      <c r="R1069" s="30">
        <f t="shared" si="582"/>
        <v>0</v>
      </c>
      <c r="S1069" s="103">
        <f t="shared" si="574"/>
        <v>0</v>
      </c>
      <c r="T1069" s="113">
        <f t="shared" si="583"/>
        <v>8.5000000000000006E-2</v>
      </c>
      <c r="U1069" s="111">
        <f t="shared" si="589"/>
        <v>16</v>
      </c>
      <c r="V1069" s="111">
        <v>252</v>
      </c>
      <c r="W1069" s="110">
        <f t="shared" si="575"/>
        <v>1.0051931190000001</v>
      </c>
      <c r="X1069" s="103">
        <f t="shared" si="576"/>
        <v>3.5039897600000001</v>
      </c>
      <c r="Y1069" s="103">
        <f t="shared" si="577"/>
        <v>0</v>
      </c>
      <c r="Z1069" s="114" t="str">
        <f t="shared" si="585"/>
        <v>A+J=</v>
      </c>
      <c r="AA1069" s="108">
        <f t="shared" si="586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8"/>
        <v>45092</v>
      </c>
      <c r="B1070" s="103">
        <f t="shared" si="570"/>
        <v>678.66697251000005</v>
      </c>
      <c r="C1070" s="204">
        <f t="shared" si="569"/>
        <v>422.38708933940848</v>
      </c>
      <c r="D1070" s="104">
        <f t="shared" si="579"/>
        <v>6609.67</v>
      </c>
      <c r="E1070" s="105">
        <f t="shared" si="590"/>
        <v>6649.99</v>
      </c>
      <c r="F1070" s="106">
        <f t="shared" si="591"/>
        <v>45038</v>
      </c>
      <c r="G1070" s="107">
        <f t="shared" si="571"/>
        <v>6.1001532602988906E-3</v>
      </c>
      <c r="H1070" s="108">
        <f t="shared" si="584"/>
        <v>45097</v>
      </c>
      <c r="I1070" s="108">
        <f t="shared" si="572"/>
        <v>45097</v>
      </c>
      <c r="J1070" s="109">
        <f t="shared" si="580"/>
        <v>20</v>
      </c>
      <c r="K1070" s="109">
        <f t="shared" si="594"/>
        <v>17</v>
      </c>
      <c r="L1070" s="8">
        <f t="shared" si="581"/>
        <v>1.0051827600000001</v>
      </c>
      <c r="M1070" s="110">
        <f t="shared" si="593"/>
        <v>1.0071003300000001</v>
      </c>
      <c r="N1070" s="110">
        <f t="shared" si="588"/>
        <v>1.5896845335232934</v>
      </c>
      <c r="O1070" s="103">
        <f t="shared" si="592"/>
        <v>1.59792348</v>
      </c>
      <c r="P1070" s="103">
        <f t="shared" si="573"/>
        <v>674.94224770000005</v>
      </c>
      <c r="Q1070" s="11">
        <f t="shared" si="587"/>
        <v>0</v>
      </c>
      <c r="R1070" s="30">
        <f t="shared" si="582"/>
        <v>0</v>
      </c>
      <c r="S1070" s="103">
        <f t="shared" si="574"/>
        <v>0</v>
      </c>
      <c r="T1070" s="113">
        <f t="shared" si="583"/>
        <v>8.5000000000000006E-2</v>
      </c>
      <c r="U1070" s="111">
        <f t="shared" si="589"/>
        <v>17</v>
      </c>
      <c r="V1070" s="111">
        <v>252</v>
      </c>
      <c r="W1070" s="110">
        <f t="shared" si="575"/>
        <v>1.005518583</v>
      </c>
      <c r="X1070" s="103">
        <f t="shared" si="576"/>
        <v>3.7247248100000001</v>
      </c>
      <c r="Y1070" s="103">
        <f t="shared" si="577"/>
        <v>0</v>
      </c>
      <c r="Z1070" s="114" t="str">
        <f t="shared" si="585"/>
        <v>A+J=</v>
      </c>
      <c r="AA1070" s="108">
        <f t="shared" si="586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8"/>
        <v>45093</v>
      </c>
      <c r="B1071" s="103">
        <f t="shared" si="570"/>
        <v>679.09318052000003</v>
      </c>
      <c r="C1071" s="204">
        <f t="shared" si="569"/>
        <v>422.38708933940848</v>
      </c>
      <c r="D1071" s="104">
        <f t="shared" si="579"/>
        <v>6609.67</v>
      </c>
      <c r="E1071" s="105">
        <f t="shared" si="590"/>
        <v>6649.99</v>
      </c>
      <c r="F1071" s="106">
        <f t="shared" si="591"/>
        <v>45038</v>
      </c>
      <c r="G1071" s="107">
        <f t="shared" si="571"/>
        <v>6.1001532602988906E-3</v>
      </c>
      <c r="H1071" s="108">
        <f t="shared" si="584"/>
        <v>45097</v>
      </c>
      <c r="I1071" s="108">
        <f t="shared" si="572"/>
        <v>45097</v>
      </c>
      <c r="J1071" s="109">
        <f t="shared" si="580"/>
        <v>20</v>
      </c>
      <c r="K1071" s="109">
        <f t="shared" si="594"/>
        <v>18</v>
      </c>
      <c r="L1071" s="8">
        <f t="shared" si="581"/>
        <v>1.00548846</v>
      </c>
      <c r="M1071" s="110">
        <f t="shared" si="593"/>
        <v>1.0071003300000001</v>
      </c>
      <c r="N1071" s="110">
        <f t="shared" si="588"/>
        <v>1.5896845335232934</v>
      </c>
      <c r="O1071" s="103">
        <f t="shared" si="592"/>
        <v>1.5984094499999999</v>
      </c>
      <c r="P1071" s="103">
        <f t="shared" si="573"/>
        <v>675.14751515</v>
      </c>
      <c r="Q1071" s="11">
        <f t="shared" si="587"/>
        <v>0</v>
      </c>
      <c r="R1071" s="30">
        <f t="shared" si="582"/>
        <v>0</v>
      </c>
      <c r="S1071" s="103">
        <f t="shared" si="574"/>
        <v>0</v>
      </c>
      <c r="T1071" s="113">
        <f t="shared" si="583"/>
        <v>8.5000000000000006E-2</v>
      </c>
      <c r="U1071" s="111">
        <f t="shared" si="589"/>
        <v>18</v>
      </c>
      <c r="V1071" s="111">
        <v>252</v>
      </c>
      <c r="W1071" s="110">
        <f t="shared" si="575"/>
        <v>1.005844153</v>
      </c>
      <c r="X1071" s="103">
        <f t="shared" si="576"/>
        <v>3.9456653699999999</v>
      </c>
      <c r="Y1071" s="103">
        <f t="shared" si="577"/>
        <v>0</v>
      </c>
      <c r="Z1071" s="114" t="str">
        <f t="shared" si="585"/>
        <v>A+J=</v>
      </c>
      <c r="AA1071" s="108">
        <f t="shared" si="586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8"/>
        <v>45094</v>
      </c>
      <c r="B1072" s="103">
        <f t="shared" si="570"/>
        <v>679.51965617999997</v>
      </c>
      <c r="C1072" s="204">
        <f t="shared" si="569"/>
        <v>422.38708933940848</v>
      </c>
      <c r="D1072" s="104">
        <f t="shared" si="579"/>
        <v>6609.67</v>
      </c>
      <c r="E1072" s="105">
        <f t="shared" si="590"/>
        <v>6649.99</v>
      </c>
      <c r="F1072" s="106">
        <f t="shared" si="591"/>
        <v>45038</v>
      </c>
      <c r="G1072" s="107">
        <f t="shared" si="571"/>
        <v>6.1001532602988906E-3</v>
      </c>
      <c r="H1072" s="108">
        <f t="shared" si="584"/>
        <v>45097</v>
      </c>
      <c r="I1072" s="108">
        <f t="shared" si="572"/>
        <v>45097</v>
      </c>
      <c r="J1072" s="109">
        <f t="shared" si="580"/>
        <v>20</v>
      </c>
      <c r="K1072" s="109">
        <f t="shared" si="594"/>
        <v>19</v>
      </c>
      <c r="L1072" s="8">
        <f t="shared" si="581"/>
        <v>1.0057942600000001</v>
      </c>
      <c r="M1072" s="110">
        <f t="shared" si="593"/>
        <v>1.0071003300000001</v>
      </c>
      <c r="N1072" s="110">
        <f t="shared" si="588"/>
        <v>1.5896845335232934</v>
      </c>
      <c r="O1072" s="103">
        <f t="shared" si="592"/>
        <v>1.59889557</v>
      </c>
      <c r="P1072" s="103">
        <f t="shared" si="573"/>
        <v>675.35284595999997</v>
      </c>
      <c r="Q1072" s="11">
        <f t="shared" si="587"/>
        <v>0</v>
      </c>
      <c r="R1072" s="30">
        <f t="shared" si="582"/>
        <v>0</v>
      </c>
      <c r="S1072" s="103">
        <f t="shared" si="574"/>
        <v>0</v>
      </c>
      <c r="T1072" s="113">
        <f t="shared" si="583"/>
        <v>8.5000000000000006E-2</v>
      </c>
      <c r="U1072" s="111">
        <f t="shared" si="589"/>
        <v>19</v>
      </c>
      <c r="V1072" s="111">
        <v>252</v>
      </c>
      <c r="W1072" s="110">
        <f t="shared" si="575"/>
        <v>1.0061698269999999</v>
      </c>
      <c r="X1072" s="103">
        <f t="shared" si="576"/>
        <v>4.1668102200000003</v>
      </c>
      <c r="Y1072" s="103">
        <f t="shared" si="577"/>
        <v>0</v>
      </c>
      <c r="Z1072" s="114" t="str">
        <f t="shared" si="585"/>
        <v>A+J=</v>
      </c>
      <c r="AA1072" s="108">
        <f t="shared" si="586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8"/>
        <v>45095</v>
      </c>
      <c r="B1073" s="103">
        <f t="shared" si="570"/>
        <v>679.51965617999997</v>
      </c>
      <c r="C1073" s="204">
        <f t="shared" si="569"/>
        <v>422.38708933940848</v>
      </c>
      <c r="D1073" s="104">
        <f t="shared" si="579"/>
        <v>6609.67</v>
      </c>
      <c r="E1073" s="105">
        <f t="shared" si="590"/>
        <v>6649.99</v>
      </c>
      <c r="F1073" s="106">
        <f t="shared" si="591"/>
        <v>45038</v>
      </c>
      <c r="G1073" s="107">
        <f t="shared" si="571"/>
        <v>6.1001532602988906E-3</v>
      </c>
      <c r="H1073" s="108">
        <f t="shared" si="584"/>
        <v>45097</v>
      </c>
      <c r="I1073" s="108">
        <f t="shared" si="572"/>
        <v>45097</v>
      </c>
      <c r="J1073" s="109">
        <f t="shared" si="580"/>
        <v>20</v>
      </c>
      <c r="K1073" s="109">
        <f t="shared" si="594"/>
        <v>19</v>
      </c>
      <c r="L1073" s="8">
        <f t="shared" si="581"/>
        <v>1.0057942600000001</v>
      </c>
      <c r="M1073" s="110">
        <f t="shared" si="593"/>
        <v>1.0071003300000001</v>
      </c>
      <c r="N1073" s="110">
        <f t="shared" si="588"/>
        <v>1.5896845335232934</v>
      </c>
      <c r="O1073" s="103">
        <f t="shared" si="592"/>
        <v>1.59889557</v>
      </c>
      <c r="P1073" s="103">
        <f t="shared" si="573"/>
        <v>675.35284595999997</v>
      </c>
      <c r="Q1073" s="11">
        <f t="shared" si="587"/>
        <v>0</v>
      </c>
      <c r="R1073" s="30">
        <f t="shared" si="582"/>
        <v>0</v>
      </c>
      <c r="S1073" s="103">
        <f t="shared" si="574"/>
        <v>0</v>
      </c>
      <c r="T1073" s="113">
        <f t="shared" si="583"/>
        <v>8.5000000000000006E-2</v>
      </c>
      <c r="U1073" s="111">
        <f t="shared" si="589"/>
        <v>19</v>
      </c>
      <c r="V1073" s="111">
        <v>252</v>
      </c>
      <c r="W1073" s="110">
        <f t="shared" si="575"/>
        <v>1.0061698269999999</v>
      </c>
      <c r="X1073" s="103">
        <f t="shared" si="576"/>
        <v>4.1668102200000003</v>
      </c>
      <c r="Y1073" s="103">
        <f t="shared" si="577"/>
        <v>0</v>
      </c>
      <c r="Z1073" s="114" t="str">
        <f t="shared" si="585"/>
        <v>A+J=</v>
      </c>
      <c r="AA1073" s="108">
        <f t="shared" si="586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8"/>
        <v>45096</v>
      </c>
      <c r="B1074" s="103">
        <f t="shared" si="570"/>
        <v>679.51965617999997</v>
      </c>
      <c r="C1074" s="204">
        <f t="shared" si="569"/>
        <v>422.38708933940848</v>
      </c>
      <c r="D1074" s="104">
        <f t="shared" si="579"/>
        <v>6609.67</v>
      </c>
      <c r="E1074" s="105">
        <f t="shared" si="590"/>
        <v>6649.99</v>
      </c>
      <c r="F1074" s="106">
        <f t="shared" si="591"/>
        <v>45038</v>
      </c>
      <c r="G1074" s="107">
        <f t="shared" si="571"/>
        <v>6.1001532602988906E-3</v>
      </c>
      <c r="H1074" s="108">
        <f t="shared" si="584"/>
        <v>45097</v>
      </c>
      <c r="I1074" s="108">
        <f t="shared" si="572"/>
        <v>45097</v>
      </c>
      <c r="J1074" s="109">
        <f t="shared" si="580"/>
        <v>20</v>
      </c>
      <c r="K1074" s="109">
        <f t="shared" si="594"/>
        <v>19</v>
      </c>
      <c r="L1074" s="8">
        <f t="shared" si="581"/>
        <v>1.0057942600000001</v>
      </c>
      <c r="M1074" s="110">
        <f t="shared" si="593"/>
        <v>1.0071003300000001</v>
      </c>
      <c r="N1074" s="110">
        <f t="shared" si="588"/>
        <v>1.5896845335232934</v>
      </c>
      <c r="O1074" s="103">
        <f t="shared" si="592"/>
        <v>1.59889557</v>
      </c>
      <c r="P1074" s="103">
        <f t="shared" si="573"/>
        <v>675.35284595999997</v>
      </c>
      <c r="Q1074" s="11">
        <f t="shared" si="587"/>
        <v>0</v>
      </c>
      <c r="R1074" s="30">
        <f t="shared" si="582"/>
        <v>0</v>
      </c>
      <c r="S1074" s="103">
        <f t="shared" si="574"/>
        <v>0</v>
      </c>
      <c r="T1074" s="113">
        <f t="shared" si="583"/>
        <v>8.5000000000000006E-2</v>
      </c>
      <c r="U1074" s="111">
        <f t="shared" si="589"/>
        <v>19</v>
      </c>
      <c r="V1074" s="111">
        <v>252</v>
      </c>
      <c r="W1074" s="110">
        <f t="shared" si="575"/>
        <v>1.0061698269999999</v>
      </c>
      <c r="X1074" s="103">
        <f t="shared" si="576"/>
        <v>4.1668102200000003</v>
      </c>
      <c r="Y1074" s="103">
        <f t="shared" si="577"/>
        <v>0</v>
      </c>
      <c r="Z1074" s="114" t="str">
        <f t="shared" si="585"/>
        <v>A+J=</v>
      </c>
      <c r="AA1074" s="108">
        <f t="shared" si="586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8"/>
        <v>45097</v>
      </c>
      <c r="B1075" s="103">
        <f t="shared" si="570"/>
        <v>679.94640162999997</v>
      </c>
      <c r="C1075" s="204">
        <f t="shared" si="569"/>
        <v>422.38708933940848</v>
      </c>
      <c r="D1075" s="104">
        <f t="shared" si="579"/>
        <v>6609.67</v>
      </c>
      <c r="E1075" s="105">
        <f t="shared" si="590"/>
        <v>6649.99</v>
      </c>
      <c r="F1075" s="106">
        <f t="shared" si="591"/>
        <v>45038</v>
      </c>
      <c r="G1075" s="107">
        <f t="shared" si="571"/>
        <v>6.1001532602988906E-3</v>
      </c>
      <c r="H1075" s="108">
        <f t="shared" si="584"/>
        <v>45127</v>
      </c>
      <c r="I1075" s="108">
        <f t="shared" si="572"/>
        <v>45097</v>
      </c>
      <c r="J1075" s="109">
        <f t="shared" si="580"/>
        <v>20</v>
      </c>
      <c r="K1075" s="109">
        <f t="shared" si="594"/>
        <v>20</v>
      </c>
      <c r="L1075" s="8">
        <f t="shared" si="581"/>
        <v>1.00610015</v>
      </c>
      <c r="M1075" s="110">
        <f t="shared" si="593"/>
        <v>1.0071003300000001</v>
      </c>
      <c r="N1075" s="110">
        <f t="shared" si="588"/>
        <v>1.5896845335232934</v>
      </c>
      <c r="O1075" s="103">
        <f t="shared" si="592"/>
        <v>1.5993818399999999</v>
      </c>
      <c r="P1075" s="103">
        <f t="shared" si="573"/>
        <v>675.55824012999994</v>
      </c>
      <c r="Q1075" s="11">
        <f t="shared" si="587"/>
        <v>35</v>
      </c>
      <c r="R1075" s="30">
        <f t="shared" si="582"/>
        <v>2.4439779961566051E-2</v>
      </c>
      <c r="S1075" s="103">
        <f t="shared" si="574"/>
        <v>16.510494739999999</v>
      </c>
      <c r="T1075" s="113">
        <f t="shared" si="583"/>
        <v>8.5000000000000006E-2</v>
      </c>
      <c r="U1075" s="111">
        <f t="shared" si="589"/>
        <v>20</v>
      </c>
      <c r="V1075" s="111">
        <v>252</v>
      </c>
      <c r="W1075" s="110">
        <f t="shared" si="575"/>
        <v>1.006495608</v>
      </c>
      <c r="X1075" s="103">
        <f t="shared" si="576"/>
        <v>4.3881614999999998</v>
      </c>
      <c r="Y1075" s="103">
        <f t="shared" si="577"/>
        <v>20.898656239999998</v>
      </c>
      <c r="Z1075" s="114" t="str">
        <f t="shared" si="585"/>
        <v>A+J=</v>
      </c>
      <c r="AA1075" s="108">
        <f t="shared" si="586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8"/>
        <v>45098</v>
      </c>
      <c r="B1076" s="103">
        <f t="shared" si="570"/>
        <v>659.32995368000002</v>
      </c>
      <c r="C1076" s="204">
        <f t="shared" si="569"/>
        <v>412.06404181749838</v>
      </c>
      <c r="D1076" s="104">
        <f t="shared" si="579"/>
        <v>6649.99</v>
      </c>
      <c r="E1076" s="105">
        <f t="shared" si="590"/>
        <v>6665.28</v>
      </c>
      <c r="F1076" s="106">
        <f t="shared" si="591"/>
        <v>45066</v>
      </c>
      <c r="G1076" s="107">
        <f t="shared" si="571"/>
        <v>2.2992515778219591E-3</v>
      </c>
      <c r="H1076" s="108">
        <f t="shared" si="584"/>
        <v>45127</v>
      </c>
      <c r="I1076" s="108">
        <f t="shared" si="572"/>
        <v>45127</v>
      </c>
      <c r="J1076" s="109">
        <f t="shared" si="580"/>
        <v>22</v>
      </c>
      <c r="K1076" s="109">
        <f t="shared" si="594"/>
        <v>1</v>
      </c>
      <c r="L1076" s="8">
        <f t="shared" si="581"/>
        <v>1.00010439</v>
      </c>
      <c r="M1076" s="110">
        <f t="shared" si="593"/>
        <v>1.00610015</v>
      </c>
      <c r="N1076" s="110">
        <f t="shared" si="588"/>
        <v>1.5993818476304655</v>
      </c>
      <c r="O1076" s="103">
        <f t="shared" si="592"/>
        <v>1.5995488</v>
      </c>
      <c r="P1076" s="103">
        <f t="shared" si="573"/>
        <v>659.11654361000001</v>
      </c>
      <c r="Q1076" s="11">
        <f t="shared" si="587"/>
        <v>0</v>
      </c>
      <c r="R1076" s="30">
        <f t="shared" si="582"/>
        <v>0</v>
      </c>
      <c r="S1076" s="103">
        <f t="shared" si="574"/>
        <v>0</v>
      </c>
      <c r="T1076" s="113">
        <f t="shared" si="583"/>
        <v>8.5000000000000006E-2</v>
      </c>
      <c r="U1076" s="111">
        <f t="shared" si="589"/>
        <v>1</v>
      </c>
      <c r="V1076" s="111">
        <v>252</v>
      </c>
      <c r="W1076" s="110">
        <f t="shared" si="575"/>
        <v>1.0003237819999999</v>
      </c>
      <c r="X1076" s="103">
        <f t="shared" si="576"/>
        <v>0.21341007000000001</v>
      </c>
      <c r="Y1076" s="103">
        <f t="shared" si="577"/>
        <v>0</v>
      </c>
      <c r="Z1076" s="114" t="str">
        <f t="shared" si="585"/>
        <v>A+J=</v>
      </c>
      <c r="AA1076" s="108">
        <f t="shared" si="586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8"/>
        <v>45099</v>
      </c>
      <c r="B1077" s="103">
        <f t="shared" si="570"/>
        <v>659.61228874999995</v>
      </c>
      <c r="C1077" s="204">
        <f t="shared" si="569"/>
        <v>412.06404181749838</v>
      </c>
      <c r="D1077" s="104">
        <f t="shared" si="579"/>
        <v>6649.99</v>
      </c>
      <c r="E1077" s="105">
        <f t="shared" si="590"/>
        <v>6665.28</v>
      </c>
      <c r="F1077" s="106">
        <f t="shared" si="591"/>
        <v>45066</v>
      </c>
      <c r="G1077" s="107">
        <f t="shared" si="571"/>
        <v>2.2992515778219591E-3</v>
      </c>
      <c r="H1077" s="108">
        <f t="shared" si="584"/>
        <v>45127</v>
      </c>
      <c r="I1077" s="108">
        <f t="shared" si="572"/>
        <v>45127</v>
      </c>
      <c r="J1077" s="109">
        <f t="shared" si="580"/>
        <v>22</v>
      </c>
      <c r="K1077" s="109">
        <f t="shared" si="594"/>
        <v>2</v>
      </c>
      <c r="L1077" s="8">
        <f t="shared" si="581"/>
        <v>1.0002088</v>
      </c>
      <c r="M1077" s="110">
        <f t="shared" si="593"/>
        <v>1.00610015</v>
      </c>
      <c r="N1077" s="110">
        <f t="shared" si="588"/>
        <v>1.5993818476304655</v>
      </c>
      <c r="O1077" s="103">
        <f t="shared" si="592"/>
        <v>1.5997157900000001</v>
      </c>
      <c r="P1077" s="103">
        <f t="shared" si="573"/>
        <v>659.18535417999999</v>
      </c>
      <c r="Q1077" s="11">
        <f t="shared" si="587"/>
        <v>0</v>
      </c>
      <c r="R1077" s="30">
        <f t="shared" si="582"/>
        <v>0</v>
      </c>
      <c r="S1077" s="103">
        <f t="shared" si="574"/>
        <v>0</v>
      </c>
      <c r="T1077" s="113">
        <f t="shared" si="583"/>
        <v>8.5000000000000006E-2</v>
      </c>
      <c r="U1077" s="111">
        <f t="shared" si="589"/>
        <v>2</v>
      </c>
      <c r="V1077" s="111">
        <v>252</v>
      </c>
      <c r="W1077" s="110">
        <f t="shared" si="575"/>
        <v>1.00064767</v>
      </c>
      <c r="X1077" s="103">
        <f t="shared" si="576"/>
        <v>0.42693457000000001</v>
      </c>
      <c r="Y1077" s="103">
        <f t="shared" si="577"/>
        <v>0</v>
      </c>
      <c r="Z1077" s="114" t="str">
        <f t="shared" si="585"/>
        <v>A+J=</v>
      </c>
      <c r="AA1077" s="108">
        <f t="shared" si="586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8"/>
        <v>45100</v>
      </c>
      <c r="B1078" s="103">
        <f t="shared" si="570"/>
        <v>659.89474522</v>
      </c>
      <c r="C1078" s="204">
        <f t="shared" si="569"/>
        <v>412.06404181749838</v>
      </c>
      <c r="D1078" s="104">
        <f t="shared" si="579"/>
        <v>6649.99</v>
      </c>
      <c r="E1078" s="105">
        <f t="shared" si="590"/>
        <v>6665.28</v>
      </c>
      <c r="F1078" s="106">
        <f t="shared" si="591"/>
        <v>45066</v>
      </c>
      <c r="G1078" s="107">
        <f t="shared" si="571"/>
        <v>2.2992515778219591E-3</v>
      </c>
      <c r="H1078" s="108">
        <f t="shared" si="584"/>
        <v>45127</v>
      </c>
      <c r="I1078" s="108">
        <f t="shared" si="572"/>
        <v>45127</v>
      </c>
      <c r="J1078" s="109">
        <f t="shared" si="580"/>
        <v>22</v>
      </c>
      <c r="K1078" s="109">
        <f t="shared" si="594"/>
        <v>3</v>
      </c>
      <c r="L1078" s="8">
        <f t="shared" si="581"/>
        <v>1.00031322</v>
      </c>
      <c r="M1078" s="110">
        <f t="shared" si="593"/>
        <v>1.00610015</v>
      </c>
      <c r="N1078" s="110">
        <f t="shared" si="588"/>
        <v>1.5993818476304655</v>
      </c>
      <c r="O1078" s="103">
        <f t="shared" si="592"/>
        <v>1.5998828</v>
      </c>
      <c r="P1078" s="103">
        <f t="shared" si="573"/>
        <v>659.25417300000004</v>
      </c>
      <c r="Q1078" s="11">
        <f t="shared" si="587"/>
        <v>0</v>
      </c>
      <c r="R1078" s="30">
        <f t="shared" si="582"/>
        <v>0</v>
      </c>
      <c r="S1078" s="103">
        <f t="shared" si="574"/>
        <v>0</v>
      </c>
      <c r="T1078" s="113">
        <f t="shared" si="583"/>
        <v>8.5000000000000006E-2</v>
      </c>
      <c r="U1078" s="111">
        <f t="shared" si="589"/>
        <v>3</v>
      </c>
      <c r="V1078" s="111">
        <v>252</v>
      </c>
      <c r="W1078" s="110">
        <f t="shared" si="575"/>
        <v>1.000971662</v>
      </c>
      <c r="X1078" s="103">
        <f t="shared" si="576"/>
        <v>0.64057222000000003</v>
      </c>
      <c r="Y1078" s="103">
        <f t="shared" si="577"/>
        <v>0</v>
      </c>
      <c r="Z1078" s="114" t="str">
        <f t="shared" si="585"/>
        <v>A+J=</v>
      </c>
      <c r="AA1078" s="108">
        <f t="shared" si="586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8"/>
        <v>45101</v>
      </c>
      <c r="B1079" s="103">
        <f t="shared" si="570"/>
        <v>660.17731963000006</v>
      </c>
      <c r="C1079" s="204">
        <f t="shared" si="569"/>
        <v>412.06404181749838</v>
      </c>
      <c r="D1079" s="104">
        <f t="shared" si="579"/>
        <v>6649.99</v>
      </c>
      <c r="E1079" s="105">
        <f t="shared" si="590"/>
        <v>6665.28</v>
      </c>
      <c r="F1079" s="106">
        <f t="shared" si="591"/>
        <v>45066</v>
      </c>
      <c r="G1079" s="107">
        <f t="shared" si="571"/>
        <v>2.2992515778219591E-3</v>
      </c>
      <c r="H1079" s="108">
        <f t="shared" si="584"/>
        <v>45127</v>
      </c>
      <c r="I1079" s="108">
        <f t="shared" si="572"/>
        <v>45127</v>
      </c>
      <c r="J1079" s="109">
        <f t="shared" si="580"/>
        <v>22</v>
      </c>
      <c r="K1079" s="109">
        <f t="shared" si="594"/>
        <v>4</v>
      </c>
      <c r="L1079" s="8">
        <f t="shared" si="581"/>
        <v>1.0004176499999999</v>
      </c>
      <c r="M1079" s="110">
        <f t="shared" si="593"/>
        <v>1.00610015</v>
      </c>
      <c r="N1079" s="110">
        <f t="shared" si="588"/>
        <v>1.5993818476304655</v>
      </c>
      <c r="O1079" s="103">
        <f t="shared" si="592"/>
        <v>1.60004982</v>
      </c>
      <c r="P1079" s="103">
        <f t="shared" si="573"/>
        <v>659.32299593000005</v>
      </c>
      <c r="Q1079" s="11">
        <f t="shared" si="587"/>
        <v>0</v>
      </c>
      <c r="R1079" s="30">
        <f t="shared" si="582"/>
        <v>0</v>
      </c>
      <c r="S1079" s="103">
        <f t="shared" si="574"/>
        <v>0</v>
      </c>
      <c r="T1079" s="113">
        <f t="shared" si="583"/>
        <v>8.5000000000000006E-2</v>
      </c>
      <c r="U1079" s="111">
        <f t="shared" si="589"/>
        <v>4</v>
      </c>
      <c r="V1079" s="111">
        <v>252</v>
      </c>
      <c r="W1079" s="110">
        <f t="shared" si="575"/>
        <v>1.001295759</v>
      </c>
      <c r="X1079" s="103">
        <f t="shared" si="576"/>
        <v>0.85432370000000002</v>
      </c>
      <c r="Y1079" s="103">
        <f t="shared" si="577"/>
        <v>0</v>
      </c>
      <c r="Z1079" s="114" t="str">
        <f t="shared" si="585"/>
        <v>A+J=</v>
      </c>
      <c r="AA1079" s="108">
        <f t="shared" si="586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8"/>
        <v>45102</v>
      </c>
      <c r="B1080" s="103">
        <f t="shared" si="570"/>
        <v>660.17731963000006</v>
      </c>
      <c r="C1080" s="204">
        <f t="shared" si="569"/>
        <v>412.06404181749838</v>
      </c>
      <c r="D1080" s="104">
        <f t="shared" si="579"/>
        <v>6649.99</v>
      </c>
      <c r="E1080" s="105">
        <f t="shared" si="590"/>
        <v>6665.28</v>
      </c>
      <c r="F1080" s="106">
        <f t="shared" si="591"/>
        <v>45066</v>
      </c>
      <c r="G1080" s="107">
        <f t="shared" si="571"/>
        <v>2.2992515778219591E-3</v>
      </c>
      <c r="H1080" s="108">
        <f t="shared" si="584"/>
        <v>45127</v>
      </c>
      <c r="I1080" s="108">
        <f t="shared" si="572"/>
        <v>45127</v>
      </c>
      <c r="J1080" s="109">
        <f t="shared" si="580"/>
        <v>22</v>
      </c>
      <c r="K1080" s="109">
        <f t="shared" si="594"/>
        <v>4</v>
      </c>
      <c r="L1080" s="8">
        <f t="shared" si="581"/>
        <v>1.0004176499999999</v>
      </c>
      <c r="M1080" s="110">
        <f t="shared" si="593"/>
        <v>1.00610015</v>
      </c>
      <c r="N1080" s="110">
        <f t="shared" si="588"/>
        <v>1.5993818476304655</v>
      </c>
      <c r="O1080" s="103">
        <f t="shared" si="592"/>
        <v>1.60004982</v>
      </c>
      <c r="P1080" s="103">
        <f t="shared" si="573"/>
        <v>659.32299593000005</v>
      </c>
      <c r="Q1080" s="11">
        <f t="shared" si="587"/>
        <v>0</v>
      </c>
      <c r="R1080" s="30">
        <f t="shared" si="582"/>
        <v>0</v>
      </c>
      <c r="S1080" s="103">
        <f t="shared" si="574"/>
        <v>0</v>
      </c>
      <c r="T1080" s="113">
        <f t="shared" si="583"/>
        <v>8.5000000000000006E-2</v>
      </c>
      <c r="U1080" s="111">
        <f t="shared" si="589"/>
        <v>4</v>
      </c>
      <c r="V1080" s="111">
        <v>252</v>
      </c>
      <c r="W1080" s="110">
        <f t="shared" si="575"/>
        <v>1.001295759</v>
      </c>
      <c r="X1080" s="103">
        <f t="shared" si="576"/>
        <v>0.85432370000000002</v>
      </c>
      <c r="Y1080" s="103">
        <f t="shared" si="577"/>
        <v>0</v>
      </c>
      <c r="Z1080" s="114" t="str">
        <f t="shared" si="585"/>
        <v>A+J=</v>
      </c>
      <c r="AA1080" s="108">
        <f t="shared" si="586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8"/>
        <v>45103</v>
      </c>
      <c r="B1081" s="103">
        <f t="shared" si="570"/>
        <v>660.17731963000006</v>
      </c>
      <c r="C1081" s="204">
        <f t="shared" si="569"/>
        <v>412.06404181749838</v>
      </c>
      <c r="D1081" s="104">
        <f t="shared" si="579"/>
        <v>6649.99</v>
      </c>
      <c r="E1081" s="105">
        <f t="shared" si="590"/>
        <v>6665.28</v>
      </c>
      <c r="F1081" s="106">
        <f t="shared" si="591"/>
        <v>45066</v>
      </c>
      <c r="G1081" s="107">
        <f t="shared" si="571"/>
        <v>2.2992515778219591E-3</v>
      </c>
      <c r="H1081" s="108">
        <f t="shared" si="584"/>
        <v>45127</v>
      </c>
      <c r="I1081" s="108">
        <f t="shared" si="572"/>
        <v>45127</v>
      </c>
      <c r="J1081" s="109">
        <f t="shared" si="580"/>
        <v>22</v>
      </c>
      <c r="K1081" s="109">
        <f t="shared" si="594"/>
        <v>4</v>
      </c>
      <c r="L1081" s="8">
        <f t="shared" si="581"/>
        <v>1.0004176499999999</v>
      </c>
      <c r="M1081" s="110">
        <f t="shared" si="593"/>
        <v>1.00610015</v>
      </c>
      <c r="N1081" s="110">
        <f t="shared" si="588"/>
        <v>1.5993818476304655</v>
      </c>
      <c r="O1081" s="103">
        <f t="shared" si="592"/>
        <v>1.60004982</v>
      </c>
      <c r="P1081" s="103">
        <f t="shared" si="573"/>
        <v>659.32299593000005</v>
      </c>
      <c r="Q1081" s="11">
        <f t="shared" si="587"/>
        <v>0</v>
      </c>
      <c r="R1081" s="30">
        <f t="shared" si="582"/>
        <v>0</v>
      </c>
      <c r="S1081" s="103">
        <f t="shared" si="574"/>
        <v>0</v>
      </c>
      <c r="T1081" s="113">
        <f t="shared" si="583"/>
        <v>8.5000000000000006E-2</v>
      </c>
      <c r="U1081" s="111">
        <f t="shared" si="589"/>
        <v>4</v>
      </c>
      <c r="V1081" s="111">
        <v>252</v>
      </c>
      <c r="W1081" s="110">
        <f t="shared" si="575"/>
        <v>1.001295759</v>
      </c>
      <c r="X1081" s="103">
        <f t="shared" si="576"/>
        <v>0.85432370000000002</v>
      </c>
      <c r="Y1081" s="103">
        <f t="shared" si="577"/>
        <v>0</v>
      </c>
      <c r="Z1081" s="114" t="str">
        <f t="shared" si="585"/>
        <v>A+J=</v>
      </c>
      <c r="AA1081" s="108">
        <f t="shared" si="586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8"/>
        <v>45104</v>
      </c>
      <c r="B1082" s="103">
        <f t="shared" si="570"/>
        <v>660.46001615</v>
      </c>
      <c r="C1082" s="204">
        <f t="shared" si="569"/>
        <v>412.06404181749838</v>
      </c>
      <c r="D1082" s="104">
        <f t="shared" si="579"/>
        <v>6649.99</v>
      </c>
      <c r="E1082" s="105">
        <f t="shared" si="590"/>
        <v>6665.28</v>
      </c>
      <c r="F1082" s="106">
        <f t="shared" si="591"/>
        <v>45066</v>
      </c>
      <c r="G1082" s="107">
        <f t="shared" si="571"/>
        <v>2.2992515778219591E-3</v>
      </c>
      <c r="H1082" s="108">
        <f t="shared" si="584"/>
        <v>45127</v>
      </c>
      <c r="I1082" s="108">
        <f t="shared" si="572"/>
        <v>45127</v>
      </c>
      <c r="J1082" s="109">
        <f t="shared" si="580"/>
        <v>22</v>
      </c>
      <c r="K1082" s="109">
        <f t="shared" si="594"/>
        <v>5</v>
      </c>
      <c r="L1082" s="8">
        <f t="shared" si="581"/>
        <v>1.00052209</v>
      </c>
      <c r="M1082" s="110">
        <f t="shared" si="593"/>
        <v>1.00610015</v>
      </c>
      <c r="N1082" s="110">
        <f t="shared" si="588"/>
        <v>1.5993818476304655</v>
      </c>
      <c r="O1082" s="103">
        <f t="shared" si="592"/>
        <v>1.60021686</v>
      </c>
      <c r="P1082" s="103">
        <f t="shared" si="573"/>
        <v>659.39182711000001</v>
      </c>
      <c r="Q1082" s="11">
        <f t="shared" si="587"/>
        <v>0</v>
      </c>
      <c r="R1082" s="30">
        <f t="shared" si="582"/>
        <v>0</v>
      </c>
      <c r="S1082" s="103">
        <f t="shared" si="574"/>
        <v>0</v>
      </c>
      <c r="T1082" s="113">
        <f t="shared" si="583"/>
        <v>8.5000000000000006E-2</v>
      </c>
      <c r="U1082" s="111">
        <f t="shared" si="589"/>
        <v>5</v>
      </c>
      <c r="V1082" s="111">
        <v>252</v>
      </c>
      <c r="W1082" s="110">
        <f t="shared" si="575"/>
        <v>1.0016199610000001</v>
      </c>
      <c r="X1082" s="103">
        <f t="shared" si="576"/>
        <v>1.06818904</v>
      </c>
      <c r="Y1082" s="103">
        <f t="shared" si="577"/>
        <v>0</v>
      </c>
      <c r="Z1082" s="114" t="str">
        <f t="shared" si="585"/>
        <v>A+J=</v>
      </c>
      <c r="AA1082" s="108">
        <f t="shared" si="586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8"/>
        <v>45105</v>
      </c>
      <c r="B1083" s="103">
        <f t="shared" si="570"/>
        <v>660.74283480000008</v>
      </c>
      <c r="C1083" s="204">
        <f t="shared" si="569"/>
        <v>412.06404181749838</v>
      </c>
      <c r="D1083" s="104">
        <f t="shared" si="579"/>
        <v>6649.99</v>
      </c>
      <c r="E1083" s="105">
        <f t="shared" si="590"/>
        <v>6665.28</v>
      </c>
      <c r="F1083" s="106">
        <f t="shared" si="591"/>
        <v>45066</v>
      </c>
      <c r="G1083" s="107">
        <f t="shared" si="571"/>
        <v>2.2992515778219591E-3</v>
      </c>
      <c r="H1083" s="108">
        <f t="shared" si="584"/>
        <v>45127</v>
      </c>
      <c r="I1083" s="108">
        <f t="shared" si="572"/>
        <v>45127</v>
      </c>
      <c r="J1083" s="109">
        <f t="shared" si="580"/>
        <v>22</v>
      </c>
      <c r="K1083" s="109">
        <f t="shared" si="594"/>
        <v>6</v>
      </c>
      <c r="L1083" s="8">
        <f t="shared" si="581"/>
        <v>1.0006265400000001</v>
      </c>
      <c r="M1083" s="110">
        <f t="shared" si="593"/>
        <v>1.00610015</v>
      </c>
      <c r="N1083" s="110">
        <f t="shared" si="588"/>
        <v>1.5993818476304655</v>
      </c>
      <c r="O1083" s="103">
        <f t="shared" si="592"/>
        <v>1.6003839200000001</v>
      </c>
      <c r="P1083" s="103">
        <f t="shared" si="573"/>
        <v>659.46066653000003</v>
      </c>
      <c r="Q1083" s="11">
        <f t="shared" si="587"/>
        <v>0</v>
      </c>
      <c r="R1083" s="30">
        <f t="shared" si="582"/>
        <v>0</v>
      </c>
      <c r="S1083" s="103">
        <f t="shared" si="574"/>
        <v>0</v>
      </c>
      <c r="T1083" s="113">
        <f t="shared" si="583"/>
        <v>8.5000000000000006E-2</v>
      </c>
      <c r="U1083" s="111">
        <f t="shared" si="589"/>
        <v>6</v>
      </c>
      <c r="V1083" s="111">
        <v>252</v>
      </c>
      <c r="W1083" s="110">
        <f t="shared" si="575"/>
        <v>1.0019442679999999</v>
      </c>
      <c r="X1083" s="103">
        <f t="shared" si="576"/>
        <v>1.2821682700000001</v>
      </c>
      <c r="Y1083" s="103">
        <f t="shared" si="577"/>
        <v>0</v>
      </c>
      <c r="Z1083" s="114" t="str">
        <f t="shared" si="585"/>
        <v>A+J=</v>
      </c>
      <c r="AA1083" s="108">
        <f t="shared" si="586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8"/>
        <v>45106</v>
      </c>
      <c r="B1084" s="103">
        <f t="shared" si="570"/>
        <v>661.02577147</v>
      </c>
      <c r="C1084" s="204">
        <f t="shared" si="569"/>
        <v>412.06404181749838</v>
      </c>
      <c r="D1084" s="104">
        <f t="shared" si="579"/>
        <v>6649.99</v>
      </c>
      <c r="E1084" s="105">
        <f t="shared" si="590"/>
        <v>6665.28</v>
      </c>
      <c r="F1084" s="106">
        <f t="shared" si="591"/>
        <v>45066</v>
      </c>
      <c r="G1084" s="107">
        <f t="shared" si="571"/>
        <v>2.2992515778219591E-3</v>
      </c>
      <c r="H1084" s="108">
        <f t="shared" si="584"/>
        <v>45127</v>
      </c>
      <c r="I1084" s="108">
        <f t="shared" si="572"/>
        <v>45127</v>
      </c>
      <c r="J1084" s="109">
        <f t="shared" si="580"/>
        <v>22</v>
      </c>
      <c r="K1084" s="109">
        <f t="shared" si="594"/>
        <v>7</v>
      </c>
      <c r="L1084" s="8">
        <f t="shared" si="581"/>
        <v>1.000731</v>
      </c>
      <c r="M1084" s="110">
        <f t="shared" si="593"/>
        <v>1.00610015</v>
      </c>
      <c r="N1084" s="110">
        <f t="shared" si="588"/>
        <v>1.5993818476304655</v>
      </c>
      <c r="O1084" s="103">
        <f t="shared" si="592"/>
        <v>1.6005509899999999</v>
      </c>
      <c r="P1084" s="103">
        <f t="shared" si="573"/>
        <v>659.52951007000001</v>
      </c>
      <c r="Q1084" s="11">
        <f t="shared" si="587"/>
        <v>0</v>
      </c>
      <c r="R1084" s="30">
        <f t="shared" si="582"/>
        <v>0</v>
      </c>
      <c r="S1084" s="103">
        <f t="shared" si="574"/>
        <v>0</v>
      </c>
      <c r="T1084" s="113">
        <f t="shared" si="583"/>
        <v>8.5000000000000006E-2</v>
      </c>
      <c r="U1084" s="111">
        <f t="shared" si="589"/>
        <v>7</v>
      </c>
      <c r="V1084" s="111">
        <v>252</v>
      </c>
      <c r="W1084" s="110">
        <f t="shared" si="575"/>
        <v>1.00226868</v>
      </c>
      <c r="X1084" s="103">
        <f t="shared" si="576"/>
        <v>1.4962614000000001</v>
      </c>
      <c r="Y1084" s="103">
        <f t="shared" si="577"/>
        <v>0</v>
      </c>
      <c r="Z1084" s="114" t="str">
        <f t="shared" si="585"/>
        <v>A+J=</v>
      </c>
      <c r="AA1084" s="108">
        <f t="shared" si="586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8"/>
        <v>45107</v>
      </c>
      <c r="B1085" s="103">
        <f t="shared" si="570"/>
        <v>661.30883447000008</v>
      </c>
      <c r="C1085" s="204">
        <f t="shared" si="569"/>
        <v>412.06404181749838</v>
      </c>
      <c r="D1085" s="104">
        <f t="shared" si="579"/>
        <v>6649.99</v>
      </c>
      <c r="E1085" s="105">
        <f t="shared" si="590"/>
        <v>6665.28</v>
      </c>
      <c r="F1085" s="106">
        <f t="shared" si="591"/>
        <v>45066</v>
      </c>
      <c r="G1085" s="107">
        <f t="shared" si="571"/>
        <v>2.2992515778219591E-3</v>
      </c>
      <c r="H1085" s="108">
        <f t="shared" si="584"/>
        <v>45127</v>
      </c>
      <c r="I1085" s="108">
        <f t="shared" si="572"/>
        <v>45127</v>
      </c>
      <c r="J1085" s="109">
        <f t="shared" si="580"/>
        <v>22</v>
      </c>
      <c r="K1085" s="109">
        <f t="shared" si="594"/>
        <v>8</v>
      </c>
      <c r="L1085" s="8">
        <f t="shared" si="581"/>
        <v>1.0008354800000001</v>
      </c>
      <c r="M1085" s="110">
        <f t="shared" si="593"/>
        <v>1.00610015</v>
      </c>
      <c r="N1085" s="110">
        <f t="shared" si="588"/>
        <v>1.5993818476304655</v>
      </c>
      <c r="O1085" s="103">
        <f t="shared" si="592"/>
        <v>1.60071809</v>
      </c>
      <c r="P1085" s="103">
        <f t="shared" si="573"/>
        <v>659.59836597000003</v>
      </c>
      <c r="Q1085" s="11">
        <f t="shared" si="587"/>
        <v>0</v>
      </c>
      <c r="R1085" s="30">
        <f t="shared" si="582"/>
        <v>0</v>
      </c>
      <c r="S1085" s="103">
        <f t="shared" si="574"/>
        <v>0</v>
      </c>
      <c r="T1085" s="113">
        <f t="shared" si="583"/>
        <v>8.5000000000000006E-2</v>
      </c>
      <c r="U1085" s="111">
        <f t="shared" si="589"/>
        <v>8</v>
      </c>
      <c r="V1085" s="111">
        <v>252</v>
      </c>
      <c r="W1085" s="110">
        <f t="shared" si="575"/>
        <v>1.0025931969999999</v>
      </c>
      <c r="X1085" s="103">
        <f t="shared" si="576"/>
        <v>1.7104684999999999</v>
      </c>
      <c r="Y1085" s="103">
        <f t="shared" si="577"/>
        <v>0</v>
      </c>
      <c r="Z1085" s="114" t="str">
        <f t="shared" si="585"/>
        <v>A+J=</v>
      </c>
      <c r="AA1085" s="108">
        <f t="shared" si="586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8"/>
        <v>45108</v>
      </c>
      <c r="B1086" s="103">
        <f t="shared" si="570"/>
        <v>661.59201555000004</v>
      </c>
      <c r="C1086" s="204">
        <f t="shared" si="569"/>
        <v>412.06404181749838</v>
      </c>
      <c r="D1086" s="104">
        <f t="shared" si="579"/>
        <v>6649.99</v>
      </c>
      <c r="E1086" s="105">
        <f t="shared" si="590"/>
        <v>6665.28</v>
      </c>
      <c r="F1086" s="106">
        <f t="shared" si="591"/>
        <v>45066</v>
      </c>
      <c r="G1086" s="107">
        <f t="shared" si="571"/>
        <v>2.2992515778219591E-3</v>
      </c>
      <c r="H1086" s="108">
        <f t="shared" si="584"/>
        <v>45127</v>
      </c>
      <c r="I1086" s="108">
        <f t="shared" si="572"/>
        <v>45127</v>
      </c>
      <c r="J1086" s="109">
        <f t="shared" si="580"/>
        <v>22</v>
      </c>
      <c r="K1086" s="109">
        <f t="shared" si="594"/>
        <v>9</v>
      </c>
      <c r="L1086" s="8">
        <f t="shared" si="581"/>
        <v>1.00093996</v>
      </c>
      <c r="M1086" s="110">
        <f t="shared" si="593"/>
        <v>1.00610015</v>
      </c>
      <c r="N1086" s="110">
        <f t="shared" si="588"/>
        <v>1.5993818476304655</v>
      </c>
      <c r="O1086" s="103">
        <f t="shared" si="592"/>
        <v>1.6008852</v>
      </c>
      <c r="P1086" s="103">
        <f t="shared" si="573"/>
        <v>659.66722599000002</v>
      </c>
      <c r="Q1086" s="11">
        <f t="shared" si="587"/>
        <v>0</v>
      </c>
      <c r="R1086" s="30">
        <f t="shared" si="582"/>
        <v>0</v>
      </c>
      <c r="S1086" s="103">
        <f t="shared" si="574"/>
        <v>0</v>
      </c>
      <c r="T1086" s="113">
        <f t="shared" si="583"/>
        <v>8.5000000000000006E-2</v>
      </c>
      <c r="U1086" s="111">
        <f t="shared" si="589"/>
        <v>9</v>
      </c>
      <c r="V1086" s="111">
        <v>252</v>
      </c>
      <c r="W1086" s="110">
        <f t="shared" si="575"/>
        <v>1.0029178190000001</v>
      </c>
      <c r="X1086" s="103">
        <f t="shared" si="576"/>
        <v>1.92478956</v>
      </c>
      <c r="Y1086" s="103">
        <f t="shared" si="577"/>
        <v>0</v>
      </c>
      <c r="Z1086" s="114" t="str">
        <f t="shared" si="585"/>
        <v>A+J=</v>
      </c>
      <c r="AA1086" s="108">
        <f t="shared" si="586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8"/>
        <v>45109</v>
      </c>
      <c r="B1087" s="103">
        <f t="shared" si="570"/>
        <v>661.59201555000004</v>
      </c>
      <c r="C1087" s="204">
        <f t="shared" si="569"/>
        <v>412.06404181749838</v>
      </c>
      <c r="D1087" s="104">
        <f t="shared" si="579"/>
        <v>6649.99</v>
      </c>
      <c r="E1087" s="105">
        <f t="shared" si="590"/>
        <v>6665.28</v>
      </c>
      <c r="F1087" s="106">
        <f t="shared" si="591"/>
        <v>45066</v>
      </c>
      <c r="G1087" s="107">
        <f t="shared" si="571"/>
        <v>2.2992515778219591E-3</v>
      </c>
      <c r="H1087" s="108">
        <f t="shared" si="584"/>
        <v>45127</v>
      </c>
      <c r="I1087" s="108">
        <f t="shared" si="572"/>
        <v>45127</v>
      </c>
      <c r="J1087" s="109">
        <f t="shared" si="580"/>
        <v>22</v>
      </c>
      <c r="K1087" s="109">
        <f t="shared" si="594"/>
        <v>9</v>
      </c>
      <c r="L1087" s="8">
        <f t="shared" si="581"/>
        <v>1.00093996</v>
      </c>
      <c r="M1087" s="110">
        <f t="shared" si="593"/>
        <v>1.00610015</v>
      </c>
      <c r="N1087" s="110">
        <f t="shared" si="588"/>
        <v>1.5993818476304655</v>
      </c>
      <c r="O1087" s="103">
        <f t="shared" si="592"/>
        <v>1.6008852</v>
      </c>
      <c r="P1087" s="103">
        <f t="shared" si="573"/>
        <v>659.66722599000002</v>
      </c>
      <c r="Q1087" s="11">
        <f t="shared" si="587"/>
        <v>0</v>
      </c>
      <c r="R1087" s="30">
        <f t="shared" si="582"/>
        <v>0</v>
      </c>
      <c r="S1087" s="103">
        <f t="shared" si="574"/>
        <v>0</v>
      </c>
      <c r="T1087" s="113">
        <f t="shared" si="583"/>
        <v>8.5000000000000006E-2</v>
      </c>
      <c r="U1087" s="111">
        <f t="shared" si="589"/>
        <v>9</v>
      </c>
      <c r="V1087" s="111">
        <v>252</v>
      </c>
      <c r="W1087" s="110">
        <f t="shared" si="575"/>
        <v>1.0029178190000001</v>
      </c>
      <c r="X1087" s="103">
        <f t="shared" si="576"/>
        <v>1.92478956</v>
      </c>
      <c r="Y1087" s="103">
        <f t="shared" si="577"/>
        <v>0</v>
      </c>
      <c r="Z1087" s="114" t="str">
        <f t="shared" si="585"/>
        <v>A+J=</v>
      </c>
      <c r="AA1087" s="108">
        <f t="shared" si="586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8"/>
        <v>45110</v>
      </c>
      <c r="B1088" s="103">
        <f t="shared" si="570"/>
        <v>661.59201555000004</v>
      </c>
      <c r="C1088" s="204">
        <f t="shared" si="569"/>
        <v>412.06404181749838</v>
      </c>
      <c r="D1088" s="104">
        <f t="shared" si="579"/>
        <v>6649.99</v>
      </c>
      <c r="E1088" s="105">
        <f t="shared" si="590"/>
        <v>6665.28</v>
      </c>
      <c r="F1088" s="106">
        <f t="shared" si="591"/>
        <v>45066</v>
      </c>
      <c r="G1088" s="107">
        <f t="shared" si="571"/>
        <v>2.2992515778219591E-3</v>
      </c>
      <c r="H1088" s="108">
        <f t="shared" si="584"/>
        <v>45127</v>
      </c>
      <c r="I1088" s="108">
        <f t="shared" si="572"/>
        <v>45127</v>
      </c>
      <c r="J1088" s="109">
        <f t="shared" si="580"/>
        <v>22</v>
      </c>
      <c r="K1088" s="109">
        <f t="shared" si="594"/>
        <v>9</v>
      </c>
      <c r="L1088" s="8">
        <f t="shared" si="581"/>
        <v>1.00093996</v>
      </c>
      <c r="M1088" s="110">
        <f t="shared" si="593"/>
        <v>1.00610015</v>
      </c>
      <c r="N1088" s="110">
        <f t="shared" si="588"/>
        <v>1.5993818476304655</v>
      </c>
      <c r="O1088" s="103">
        <f t="shared" si="592"/>
        <v>1.6008852</v>
      </c>
      <c r="P1088" s="103">
        <f t="shared" si="573"/>
        <v>659.66722599000002</v>
      </c>
      <c r="Q1088" s="11">
        <f t="shared" si="587"/>
        <v>0</v>
      </c>
      <c r="R1088" s="30">
        <f t="shared" si="582"/>
        <v>0</v>
      </c>
      <c r="S1088" s="103">
        <f t="shared" si="574"/>
        <v>0</v>
      </c>
      <c r="T1088" s="113">
        <f t="shared" si="583"/>
        <v>8.5000000000000006E-2</v>
      </c>
      <c r="U1088" s="111">
        <f t="shared" si="589"/>
        <v>9</v>
      </c>
      <c r="V1088" s="111">
        <v>252</v>
      </c>
      <c r="W1088" s="110">
        <f t="shared" si="575"/>
        <v>1.0029178190000001</v>
      </c>
      <c r="X1088" s="103">
        <f t="shared" si="576"/>
        <v>1.92478956</v>
      </c>
      <c r="Y1088" s="103">
        <f t="shared" si="577"/>
        <v>0</v>
      </c>
      <c r="Z1088" s="114" t="str">
        <f t="shared" si="585"/>
        <v>A+J=</v>
      </c>
      <c r="AA1088" s="108">
        <f t="shared" si="586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8"/>
        <v>45111</v>
      </c>
      <c r="B1089" s="103">
        <f t="shared" si="570"/>
        <v>661.87531540999998</v>
      </c>
      <c r="C1089" s="204">
        <f t="shared" si="569"/>
        <v>412.06404181749838</v>
      </c>
      <c r="D1089" s="104">
        <f t="shared" si="579"/>
        <v>6649.99</v>
      </c>
      <c r="E1089" s="105">
        <f t="shared" si="590"/>
        <v>6665.28</v>
      </c>
      <c r="F1089" s="106">
        <f t="shared" si="591"/>
        <v>45066</v>
      </c>
      <c r="G1089" s="107">
        <f t="shared" si="571"/>
        <v>2.2992515778219591E-3</v>
      </c>
      <c r="H1089" s="108">
        <f t="shared" si="584"/>
        <v>45127</v>
      </c>
      <c r="I1089" s="108">
        <f t="shared" si="572"/>
        <v>45127</v>
      </c>
      <c r="J1089" s="109">
        <f t="shared" si="580"/>
        <v>22</v>
      </c>
      <c r="K1089" s="109">
        <f t="shared" si="594"/>
        <v>10</v>
      </c>
      <c r="L1089" s="8">
        <f t="shared" si="581"/>
        <v>1.00104445</v>
      </c>
      <c r="M1089" s="110">
        <f t="shared" si="593"/>
        <v>1.00610015</v>
      </c>
      <c r="N1089" s="110">
        <f t="shared" si="588"/>
        <v>1.5993818476304655</v>
      </c>
      <c r="O1089" s="103">
        <f t="shared" si="592"/>
        <v>1.60105232</v>
      </c>
      <c r="P1089" s="103">
        <f t="shared" si="573"/>
        <v>659.73609013999999</v>
      </c>
      <c r="Q1089" s="11">
        <f t="shared" si="587"/>
        <v>0</v>
      </c>
      <c r="R1089" s="30">
        <f t="shared" si="582"/>
        <v>0</v>
      </c>
      <c r="S1089" s="103">
        <f t="shared" si="574"/>
        <v>0</v>
      </c>
      <c r="T1089" s="113">
        <f t="shared" si="583"/>
        <v>8.5000000000000006E-2</v>
      </c>
      <c r="U1089" s="111">
        <f t="shared" si="589"/>
        <v>10</v>
      </c>
      <c r="V1089" s="111">
        <v>252</v>
      </c>
      <c r="W1089" s="110">
        <f t="shared" si="575"/>
        <v>1.0032425469999999</v>
      </c>
      <c r="X1089" s="103">
        <f t="shared" si="576"/>
        <v>2.1392252699999998</v>
      </c>
      <c r="Y1089" s="103">
        <f t="shared" si="577"/>
        <v>0</v>
      </c>
      <c r="Z1089" s="114" t="str">
        <f t="shared" si="585"/>
        <v>A+J=</v>
      </c>
      <c r="AA1089" s="108">
        <f t="shared" si="586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8"/>
        <v>45112</v>
      </c>
      <c r="B1090" s="103">
        <f t="shared" si="570"/>
        <v>662.15874101999998</v>
      </c>
      <c r="C1090" s="204">
        <f t="shared" si="569"/>
        <v>412.06404181749838</v>
      </c>
      <c r="D1090" s="104">
        <f t="shared" si="579"/>
        <v>6649.99</v>
      </c>
      <c r="E1090" s="105">
        <f t="shared" si="590"/>
        <v>6665.28</v>
      </c>
      <c r="F1090" s="106">
        <f t="shared" si="591"/>
        <v>45066</v>
      </c>
      <c r="G1090" s="107">
        <f t="shared" si="571"/>
        <v>2.2992515778219591E-3</v>
      </c>
      <c r="H1090" s="108">
        <f t="shared" si="584"/>
        <v>45127</v>
      </c>
      <c r="I1090" s="108">
        <f t="shared" si="572"/>
        <v>45127</v>
      </c>
      <c r="J1090" s="109">
        <f t="shared" si="580"/>
        <v>22</v>
      </c>
      <c r="K1090" s="109">
        <f t="shared" si="594"/>
        <v>11</v>
      </c>
      <c r="L1090" s="8">
        <f t="shared" si="581"/>
        <v>1.0011489600000001</v>
      </c>
      <c r="M1090" s="110">
        <f t="shared" si="593"/>
        <v>1.00610015</v>
      </c>
      <c r="N1090" s="110">
        <f t="shared" si="588"/>
        <v>1.5993818476304655</v>
      </c>
      <c r="O1090" s="103">
        <f t="shared" si="592"/>
        <v>1.60121947</v>
      </c>
      <c r="P1090" s="103">
        <f t="shared" si="573"/>
        <v>659.80496663999998</v>
      </c>
      <c r="Q1090" s="11">
        <f t="shared" si="587"/>
        <v>0</v>
      </c>
      <c r="R1090" s="30">
        <f t="shared" si="582"/>
        <v>0</v>
      </c>
      <c r="S1090" s="103">
        <f t="shared" si="574"/>
        <v>0</v>
      </c>
      <c r="T1090" s="113">
        <f t="shared" si="583"/>
        <v>8.5000000000000006E-2</v>
      </c>
      <c r="U1090" s="111">
        <f t="shared" si="589"/>
        <v>11</v>
      </c>
      <c r="V1090" s="111">
        <v>252</v>
      </c>
      <c r="W1090" s="110">
        <f t="shared" si="575"/>
        <v>1.0035673789999999</v>
      </c>
      <c r="X1090" s="103">
        <f t="shared" si="576"/>
        <v>2.3537743799999999</v>
      </c>
      <c r="Y1090" s="103">
        <f t="shared" si="577"/>
        <v>0</v>
      </c>
      <c r="Z1090" s="114" t="str">
        <f t="shared" si="585"/>
        <v>A+J=</v>
      </c>
      <c r="AA1090" s="108">
        <f t="shared" si="586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8"/>
        <v>45113</v>
      </c>
      <c r="B1091" s="103">
        <f t="shared" si="570"/>
        <v>662.44228958999997</v>
      </c>
      <c r="C1091" s="204">
        <f t="shared" si="569"/>
        <v>412.06404181749838</v>
      </c>
      <c r="D1091" s="104">
        <f t="shared" si="579"/>
        <v>6649.99</v>
      </c>
      <c r="E1091" s="105">
        <f t="shared" si="590"/>
        <v>6665.28</v>
      </c>
      <c r="F1091" s="106">
        <f t="shared" si="591"/>
        <v>45066</v>
      </c>
      <c r="G1091" s="107">
        <f t="shared" si="571"/>
        <v>2.2992515778219591E-3</v>
      </c>
      <c r="H1091" s="108">
        <f t="shared" si="584"/>
        <v>45127</v>
      </c>
      <c r="I1091" s="108">
        <f t="shared" si="572"/>
        <v>45127</v>
      </c>
      <c r="J1091" s="109">
        <f t="shared" si="580"/>
        <v>22</v>
      </c>
      <c r="K1091" s="109">
        <f t="shared" si="594"/>
        <v>12</v>
      </c>
      <c r="L1091" s="8">
        <f t="shared" si="581"/>
        <v>1.0012534799999999</v>
      </c>
      <c r="M1091" s="110">
        <f t="shared" si="593"/>
        <v>1.00610015</v>
      </c>
      <c r="N1091" s="110">
        <f t="shared" si="588"/>
        <v>1.5993818476304655</v>
      </c>
      <c r="O1091" s="103">
        <f t="shared" si="592"/>
        <v>1.6013866400000001</v>
      </c>
      <c r="P1091" s="103">
        <f t="shared" si="573"/>
        <v>659.87385139000003</v>
      </c>
      <c r="Q1091" s="11">
        <f t="shared" si="587"/>
        <v>0</v>
      </c>
      <c r="R1091" s="30">
        <f t="shared" si="582"/>
        <v>0</v>
      </c>
      <c r="S1091" s="103">
        <f t="shared" si="574"/>
        <v>0</v>
      </c>
      <c r="T1091" s="113">
        <f t="shared" si="583"/>
        <v>8.5000000000000006E-2</v>
      </c>
      <c r="U1091" s="111">
        <f t="shared" si="589"/>
        <v>12</v>
      </c>
      <c r="V1091" s="111">
        <v>252</v>
      </c>
      <c r="W1091" s="110">
        <f t="shared" si="575"/>
        <v>1.003892317</v>
      </c>
      <c r="X1091" s="103">
        <f t="shared" si="576"/>
        <v>2.5684382000000001</v>
      </c>
      <c r="Y1091" s="103">
        <f t="shared" si="577"/>
        <v>0</v>
      </c>
      <c r="Z1091" s="114" t="str">
        <f t="shared" si="585"/>
        <v>A+J=</v>
      </c>
      <c r="AA1091" s="108">
        <f t="shared" si="586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8"/>
        <v>45114</v>
      </c>
      <c r="B1092" s="103">
        <f t="shared" si="570"/>
        <v>662.72595569999999</v>
      </c>
      <c r="C1092" s="204">
        <f t="shared" si="569"/>
        <v>412.06404181749838</v>
      </c>
      <c r="D1092" s="104">
        <f t="shared" si="579"/>
        <v>6649.99</v>
      </c>
      <c r="E1092" s="105">
        <f t="shared" si="590"/>
        <v>6665.28</v>
      </c>
      <c r="F1092" s="106">
        <f t="shared" si="591"/>
        <v>45066</v>
      </c>
      <c r="G1092" s="107">
        <f t="shared" si="571"/>
        <v>2.2992515778219591E-3</v>
      </c>
      <c r="H1092" s="108">
        <f t="shared" si="584"/>
        <v>45127</v>
      </c>
      <c r="I1092" s="108">
        <f t="shared" si="572"/>
        <v>45127</v>
      </c>
      <c r="J1092" s="109">
        <f t="shared" si="580"/>
        <v>22</v>
      </c>
      <c r="K1092" s="109">
        <f t="shared" si="594"/>
        <v>13</v>
      </c>
      <c r="L1092" s="8">
        <f t="shared" si="581"/>
        <v>1.0013580099999999</v>
      </c>
      <c r="M1092" s="110">
        <f t="shared" si="593"/>
        <v>1.00610015</v>
      </c>
      <c r="N1092" s="110">
        <f t="shared" si="588"/>
        <v>1.5993818476304655</v>
      </c>
      <c r="O1092" s="103">
        <f t="shared" si="592"/>
        <v>1.6015538199999999</v>
      </c>
      <c r="P1092" s="103">
        <f t="shared" si="573"/>
        <v>659.94274025000004</v>
      </c>
      <c r="Q1092" s="11">
        <f t="shared" si="587"/>
        <v>0</v>
      </c>
      <c r="R1092" s="30">
        <f t="shared" si="582"/>
        <v>0</v>
      </c>
      <c r="S1092" s="103">
        <f t="shared" si="574"/>
        <v>0</v>
      </c>
      <c r="T1092" s="113">
        <f t="shared" si="583"/>
        <v>8.5000000000000006E-2</v>
      </c>
      <c r="U1092" s="111">
        <f t="shared" si="589"/>
        <v>13</v>
      </c>
      <c r="V1092" s="111">
        <v>252</v>
      </c>
      <c r="W1092" s="110">
        <f t="shared" si="575"/>
        <v>1.0042173590000001</v>
      </c>
      <c r="X1092" s="103">
        <f t="shared" si="576"/>
        <v>2.7832154500000001</v>
      </c>
      <c r="Y1092" s="103">
        <f t="shared" si="577"/>
        <v>0</v>
      </c>
      <c r="Z1092" s="114" t="str">
        <f t="shared" si="585"/>
        <v>A+J=</v>
      </c>
      <c r="AA1092" s="108">
        <f t="shared" si="586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8"/>
        <v>45115</v>
      </c>
      <c r="B1093" s="103">
        <f t="shared" si="570"/>
        <v>663.00973721999992</v>
      </c>
      <c r="C1093" s="204">
        <f t="shared" si="569"/>
        <v>412.06404181749838</v>
      </c>
      <c r="D1093" s="104">
        <f t="shared" si="579"/>
        <v>6649.99</v>
      </c>
      <c r="E1093" s="105">
        <f t="shared" si="590"/>
        <v>6665.28</v>
      </c>
      <c r="F1093" s="106">
        <f t="shared" si="591"/>
        <v>45066</v>
      </c>
      <c r="G1093" s="107">
        <f t="shared" si="571"/>
        <v>2.2992515778219591E-3</v>
      </c>
      <c r="H1093" s="108">
        <f t="shared" si="584"/>
        <v>45127</v>
      </c>
      <c r="I1093" s="108">
        <f t="shared" si="572"/>
        <v>45127</v>
      </c>
      <c r="J1093" s="109">
        <f t="shared" si="580"/>
        <v>22</v>
      </c>
      <c r="K1093" s="109">
        <f t="shared" si="594"/>
        <v>14</v>
      </c>
      <c r="L1093" s="8">
        <f t="shared" si="581"/>
        <v>1.0014625399999999</v>
      </c>
      <c r="M1093" s="110">
        <f t="shared" si="593"/>
        <v>1.00610015</v>
      </c>
      <c r="N1093" s="110">
        <f t="shared" si="588"/>
        <v>1.5993818476304655</v>
      </c>
      <c r="O1093" s="103">
        <f t="shared" si="592"/>
        <v>1.601721</v>
      </c>
      <c r="P1093" s="103">
        <f t="shared" si="573"/>
        <v>660.01162911999995</v>
      </c>
      <c r="Q1093" s="11">
        <f t="shared" si="587"/>
        <v>0</v>
      </c>
      <c r="R1093" s="30">
        <f t="shared" si="582"/>
        <v>0</v>
      </c>
      <c r="S1093" s="103">
        <f t="shared" si="574"/>
        <v>0</v>
      </c>
      <c r="T1093" s="113">
        <f t="shared" si="583"/>
        <v>8.5000000000000006E-2</v>
      </c>
      <c r="U1093" s="111">
        <f t="shared" si="589"/>
        <v>14</v>
      </c>
      <c r="V1093" s="111">
        <v>252</v>
      </c>
      <c r="W1093" s="110">
        <f t="shared" si="575"/>
        <v>1.0045425079999999</v>
      </c>
      <c r="X1093" s="103">
        <f t="shared" si="576"/>
        <v>2.9981081000000001</v>
      </c>
      <c r="Y1093" s="103">
        <f t="shared" si="577"/>
        <v>0</v>
      </c>
      <c r="Z1093" s="114" t="str">
        <f t="shared" si="585"/>
        <v>A+J=</v>
      </c>
      <c r="AA1093" s="108">
        <f t="shared" si="586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8"/>
        <v>45116</v>
      </c>
      <c r="B1094" s="103">
        <f t="shared" si="570"/>
        <v>663.00973721999992</v>
      </c>
      <c r="C1094" s="204">
        <f t="shared" ref="C1094:C1157" si="595">(C1093-(S1093/O1093))</f>
        <v>412.06404181749838</v>
      </c>
      <c r="D1094" s="104">
        <f t="shared" si="579"/>
        <v>6649.99</v>
      </c>
      <c r="E1094" s="105">
        <f t="shared" si="590"/>
        <v>6665.28</v>
      </c>
      <c r="F1094" s="106">
        <f t="shared" si="591"/>
        <v>45066</v>
      </c>
      <c r="G1094" s="107">
        <f t="shared" si="571"/>
        <v>2.2992515778219591E-3</v>
      </c>
      <c r="H1094" s="108">
        <f t="shared" si="584"/>
        <v>45127</v>
      </c>
      <c r="I1094" s="108">
        <f t="shared" si="572"/>
        <v>45127</v>
      </c>
      <c r="J1094" s="109">
        <f t="shared" si="580"/>
        <v>22</v>
      </c>
      <c r="K1094" s="109">
        <f t="shared" si="594"/>
        <v>14</v>
      </c>
      <c r="L1094" s="8">
        <f t="shared" si="581"/>
        <v>1.0014625399999999</v>
      </c>
      <c r="M1094" s="110">
        <f t="shared" si="593"/>
        <v>1.00610015</v>
      </c>
      <c r="N1094" s="110">
        <f t="shared" si="588"/>
        <v>1.5993818476304655</v>
      </c>
      <c r="O1094" s="103">
        <f t="shared" si="592"/>
        <v>1.601721</v>
      </c>
      <c r="P1094" s="103">
        <f t="shared" si="573"/>
        <v>660.01162911999995</v>
      </c>
      <c r="Q1094" s="11">
        <f t="shared" si="587"/>
        <v>0</v>
      </c>
      <c r="R1094" s="30">
        <f t="shared" si="582"/>
        <v>0</v>
      </c>
      <c r="S1094" s="103">
        <f t="shared" si="574"/>
        <v>0</v>
      </c>
      <c r="T1094" s="113">
        <f t="shared" si="583"/>
        <v>8.5000000000000006E-2</v>
      </c>
      <c r="U1094" s="111">
        <f t="shared" si="589"/>
        <v>14</v>
      </c>
      <c r="V1094" s="111">
        <v>252</v>
      </c>
      <c r="W1094" s="110">
        <f t="shared" si="575"/>
        <v>1.0045425079999999</v>
      </c>
      <c r="X1094" s="103">
        <f t="shared" si="576"/>
        <v>2.9981081000000001</v>
      </c>
      <c r="Y1094" s="103">
        <f t="shared" si="577"/>
        <v>0</v>
      </c>
      <c r="Z1094" s="114" t="str">
        <f t="shared" si="585"/>
        <v>A+J=</v>
      </c>
      <c r="AA1094" s="108">
        <f t="shared" si="586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8"/>
        <v>45117</v>
      </c>
      <c r="B1095" s="103">
        <f t="shared" si="570"/>
        <v>663.00973721999992</v>
      </c>
      <c r="C1095" s="204">
        <f t="shared" si="595"/>
        <v>412.06404181749838</v>
      </c>
      <c r="D1095" s="104">
        <f t="shared" si="579"/>
        <v>6649.99</v>
      </c>
      <c r="E1095" s="105">
        <f t="shared" si="590"/>
        <v>6665.28</v>
      </c>
      <c r="F1095" s="106">
        <f t="shared" si="591"/>
        <v>45066</v>
      </c>
      <c r="G1095" s="107">
        <f t="shared" si="571"/>
        <v>2.2992515778219591E-3</v>
      </c>
      <c r="H1095" s="108">
        <f t="shared" si="584"/>
        <v>45127</v>
      </c>
      <c r="I1095" s="108">
        <f t="shared" si="572"/>
        <v>45127</v>
      </c>
      <c r="J1095" s="109">
        <f t="shared" si="580"/>
        <v>22</v>
      </c>
      <c r="K1095" s="109">
        <f t="shared" si="594"/>
        <v>14</v>
      </c>
      <c r="L1095" s="8">
        <f t="shared" si="581"/>
        <v>1.0014625399999999</v>
      </c>
      <c r="M1095" s="110">
        <f t="shared" si="593"/>
        <v>1.00610015</v>
      </c>
      <c r="N1095" s="110">
        <f t="shared" si="588"/>
        <v>1.5993818476304655</v>
      </c>
      <c r="O1095" s="103">
        <f t="shared" si="592"/>
        <v>1.601721</v>
      </c>
      <c r="P1095" s="103">
        <f t="shared" si="573"/>
        <v>660.01162911999995</v>
      </c>
      <c r="Q1095" s="11">
        <f t="shared" si="587"/>
        <v>0</v>
      </c>
      <c r="R1095" s="30">
        <f t="shared" si="582"/>
        <v>0</v>
      </c>
      <c r="S1095" s="103">
        <f t="shared" si="574"/>
        <v>0</v>
      </c>
      <c r="T1095" s="113">
        <f t="shared" si="583"/>
        <v>8.5000000000000006E-2</v>
      </c>
      <c r="U1095" s="111">
        <f t="shared" si="589"/>
        <v>14</v>
      </c>
      <c r="V1095" s="111">
        <v>252</v>
      </c>
      <c r="W1095" s="110">
        <f t="shared" si="575"/>
        <v>1.0045425079999999</v>
      </c>
      <c r="X1095" s="103">
        <f t="shared" si="576"/>
        <v>2.9981081000000001</v>
      </c>
      <c r="Y1095" s="103">
        <f t="shared" si="577"/>
        <v>0</v>
      </c>
      <c r="Z1095" s="114" t="str">
        <f t="shared" si="585"/>
        <v>A+J=</v>
      </c>
      <c r="AA1095" s="108">
        <f t="shared" si="586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8"/>
        <v>45118</v>
      </c>
      <c r="B1096" s="103">
        <f t="shared" si="570"/>
        <v>663.29364874999999</v>
      </c>
      <c r="C1096" s="204">
        <f t="shared" si="595"/>
        <v>412.06404181749838</v>
      </c>
      <c r="D1096" s="104">
        <f t="shared" si="579"/>
        <v>6649.99</v>
      </c>
      <c r="E1096" s="105">
        <f t="shared" si="590"/>
        <v>6665.28</v>
      </c>
      <c r="F1096" s="106">
        <f t="shared" si="591"/>
        <v>45066</v>
      </c>
      <c r="G1096" s="107">
        <f t="shared" si="571"/>
        <v>2.2992515778219591E-3</v>
      </c>
      <c r="H1096" s="108">
        <f t="shared" si="584"/>
        <v>45127</v>
      </c>
      <c r="I1096" s="108">
        <f t="shared" si="572"/>
        <v>45127</v>
      </c>
      <c r="J1096" s="109">
        <f t="shared" si="580"/>
        <v>22</v>
      </c>
      <c r="K1096" s="109">
        <f t="shared" si="594"/>
        <v>15</v>
      </c>
      <c r="L1096" s="8">
        <f t="shared" si="581"/>
        <v>1.00156709</v>
      </c>
      <c r="M1096" s="110">
        <f t="shared" si="593"/>
        <v>1.00610015</v>
      </c>
      <c r="N1096" s="110">
        <f t="shared" si="588"/>
        <v>1.5993818476304655</v>
      </c>
      <c r="O1096" s="103">
        <f t="shared" si="592"/>
        <v>1.60188822</v>
      </c>
      <c r="P1096" s="103">
        <f t="shared" si="573"/>
        <v>660.08053446999998</v>
      </c>
      <c r="Q1096" s="11">
        <f t="shared" si="587"/>
        <v>0</v>
      </c>
      <c r="R1096" s="30">
        <f t="shared" si="582"/>
        <v>0</v>
      </c>
      <c r="S1096" s="103">
        <f t="shared" si="574"/>
        <v>0</v>
      </c>
      <c r="T1096" s="113">
        <f t="shared" si="583"/>
        <v>8.5000000000000006E-2</v>
      </c>
      <c r="U1096" s="111">
        <f t="shared" si="589"/>
        <v>15</v>
      </c>
      <c r="V1096" s="111">
        <v>252</v>
      </c>
      <c r="W1096" s="110">
        <f t="shared" si="575"/>
        <v>1.0048677610000001</v>
      </c>
      <c r="X1096" s="103">
        <f t="shared" si="576"/>
        <v>3.2131142800000001</v>
      </c>
      <c r="Y1096" s="103">
        <f t="shared" si="577"/>
        <v>0</v>
      </c>
      <c r="Z1096" s="114" t="str">
        <f t="shared" si="585"/>
        <v>A+J=</v>
      </c>
      <c r="AA1096" s="108">
        <f t="shared" si="586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8"/>
        <v>45119</v>
      </c>
      <c r="B1097" s="103">
        <f t="shared" si="570"/>
        <v>663.57767855999998</v>
      </c>
      <c r="C1097" s="204">
        <f t="shared" si="595"/>
        <v>412.06404181749838</v>
      </c>
      <c r="D1097" s="104">
        <f t="shared" si="579"/>
        <v>6649.99</v>
      </c>
      <c r="E1097" s="105">
        <f t="shared" si="590"/>
        <v>6665.28</v>
      </c>
      <c r="F1097" s="106">
        <f t="shared" si="591"/>
        <v>45066</v>
      </c>
      <c r="G1097" s="107">
        <f t="shared" si="571"/>
        <v>2.2992515778219591E-3</v>
      </c>
      <c r="H1097" s="108">
        <f t="shared" si="584"/>
        <v>45127</v>
      </c>
      <c r="I1097" s="108">
        <f t="shared" si="572"/>
        <v>45127</v>
      </c>
      <c r="J1097" s="109">
        <f t="shared" si="580"/>
        <v>22</v>
      </c>
      <c r="K1097" s="109">
        <f t="shared" si="594"/>
        <v>16</v>
      </c>
      <c r="L1097" s="8">
        <f t="shared" si="581"/>
        <v>1.00167165</v>
      </c>
      <c r="M1097" s="110">
        <f t="shared" si="593"/>
        <v>1.00610015</v>
      </c>
      <c r="N1097" s="110">
        <f t="shared" si="588"/>
        <v>1.5993818476304655</v>
      </c>
      <c r="O1097" s="103">
        <f t="shared" si="592"/>
        <v>1.6020554499999999</v>
      </c>
      <c r="P1097" s="103">
        <f t="shared" si="573"/>
        <v>660.14944393999997</v>
      </c>
      <c r="Q1097" s="11">
        <f t="shared" si="587"/>
        <v>0</v>
      </c>
      <c r="R1097" s="30">
        <f t="shared" si="582"/>
        <v>0</v>
      </c>
      <c r="S1097" s="103">
        <f t="shared" si="574"/>
        <v>0</v>
      </c>
      <c r="T1097" s="113">
        <f t="shared" si="583"/>
        <v>8.5000000000000006E-2</v>
      </c>
      <c r="U1097" s="111">
        <f t="shared" si="589"/>
        <v>16</v>
      </c>
      <c r="V1097" s="111">
        <v>252</v>
      </c>
      <c r="W1097" s="110">
        <f t="shared" si="575"/>
        <v>1.0051931190000001</v>
      </c>
      <c r="X1097" s="103">
        <f t="shared" si="576"/>
        <v>3.42823462</v>
      </c>
      <c r="Y1097" s="103">
        <f t="shared" si="577"/>
        <v>0</v>
      </c>
      <c r="Z1097" s="114" t="str">
        <f t="shared" si="585"/>
        <v>A+J=</v>
      </c>
      <c r="AA1097" s="108">
        <f t="shared" si="586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8"/>
        <v>45120</v>
      </c>
      <c r="B1098" s="103">
        <f t="shared" ref="B1098:B1161" si="596">(P1098+X1098)</f>
        <v>663.86183560999996</v>
      </c>
      <c r="C1098" s="204">
        <f t="shared" si="595"/>
        <v>412.06404181749838</v>
      </c>
      <c r="D1098" s="104">
        <f t="shared" si="579"/>
        <v>6649.99</v>
      </c>
      <c r="E1098" s="105">
        <f t="shared" si="590"/>
        <v>6665.28</v>
      </c>
      <c r="F1098" s="106">
        <f t="shared" si="591"/>
        <v>45066</v>
      </c>
      <c r="G1098" s="107">
        <f t="shared" ref="G1098:G1161" si="597">(E1098/D1098)-1</f>
        <v>2.2992515778219591E-3</v>
      </c>
      <c r="H1098" s="108">
        <f t="shared" si="584"/>
        <v>45127</v>
      </c>
      <c r="I1098" s="108">
        <f t="shared" ref="I1098:I1161" si="598">IF(A1098&gt;I1097,H1098,I1097)</f>
        <v>45127</v>
      </c>
      <c r="J1098" s="109">
        <f t="shared" si="580"/>
        <v>22</v>
      </c>
      <c r="K1098" s="109">
        <f t="shared" si="594"/>
        <v>17</v>
      </c>
      <c r="L1098" s="8">
        <f t="shared" si="581"/>
        <v>1.0017762299999999</v>
      </c>
      <c r="M1098" s="110">
        <f t="shared" si="593"/>
        <v>1.00610015</v>
      </c>
      <c r="N1098" s="110">
        <f t="shared" si="588"/>
        <v>1.5993818476304655</v>
      </c>
      <c r="O1098" s="103">
        <f t="shared" si="592"/>
        <v>1.6022227099999999</v>
      </c>
      <c r="P1098" s="103">
        <f t="shared" ref="P1098:P1161" si="599">TRUNC(C1098*O1098,8)</f>
        <v>660.21836576999999</v>
      </c>
      <c r="Q1098" s="11">
        <f t="shared" si="587"/>
        <v>0</v>
      </c>
      <c r="R1098" s="30">
        <f t="shared" si="582"/>
        <v>0</v>
      </c>
      <c r="S1098" s="103">
        <f t="shared" ref="S1098:S1161" si="600">IF(R1098&gt;0,TRUNC(R1098*P1098,8),0)</f>
        <v>0</v>
      </c>
      <c r="T1098" s="113">
        <f t="shared" si="583"/>
        <v>8.5000000000000006E-2</v>
      </c>
      <c r="U1098" s="111">
        <f t="shared" si="589"/>
        <v>17</v>
      </c>
      <c r="V1098" s="111">
        <v>252</v>
      </c>
      <c r="W1098" s="110">
        <f t="shared" ref="W1098:W1161" si="601">ROUND((1+T1098)^TRUNC((U1098/V1098),9),9)</f>
        <v>1.005518583</v>
      </c>
      <c r="X1098" s="103">
        <f t="shared" ref="X1098:X1161" si="602">TRUNC((P1098*(W1098-1)),8)</f>
        <v>3.6434698399999998</v>
      </c>
      <c r="Y1098" s="103">
        <f t="shared" ref="Y1098:Y1161" si="603">IF(Q1098&gt;0,S1098+X1098,0)</f>
        <v>0</v>
      </c>
      <c r="Z1098" s="114" t="str">
        <f t="shared" si="585"/>
        <v>A+J=</v>
      </c>
      <c r="AA1098" s="108">
        <f t="shared" si="586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04">(A1098+1)</f>
        <v>45121</v>
      </c>
      <c r="B1099" s="103">
        <f t="shared" si="596"/>
        <v>664.14611166999998</v>
      </c>
      <c r="C1099" s="204">
        <f t="shared" si="595"/>
        <v>412.06404181749838</v>
      </c>
      <c r="D1099" s="104">
        <f t="shared" ref="D1099:D1162" si="605">IF(E1099=E1098,D1098,E1098)</f>
        <v>6649.99</v>
      </c>
      <c r="E1099" s="105">
        <f t="shared" si="590"/>
        <v>6665.28</v>
      </c>
      <c r="F1099" s="106">
        <f t="shared" si="591"/>
        <v>45066</v>
      </c>
      <c r="G1099" s="107">
        <f t="shared" si="597"/>
        <v>2.2992515778219591E-3</v>
      </c>
      <c r="H1099" s="108">
        <f t="shared" si="584"/>
        <v>45127</v>
      </c>
      <c r="I1099" s="108">
        <f t="shared" si="598"/>
        <v>45127</v>
      </c>
      <c r="J1099" s="109">
        <f t="shared" ref="J1099:J1162" si="606">IF(I1099=I1098,J1098,NETWORKDAYS(I1098,I1099,$AD$171:$AD$502)-1)</f>
        <v>22</v>
      </c>
      <c r="K1099" s="109">
        <f t="shared" si="594"/>
        <v>18</v>
      </c>
      <c r="L1099" s="8">
        <f t="shared" ref="L1099:L1162" si="607">IF(E1099&lt;D1099,1,TRUNC((E1099/D1099)^TRUNC((K1099/J1099),9),8))</f>
        <v>1.0018808100000001</v>
      </c>
      <c r="M1099" s="110">
        <f t="shared" si="593"/>
        <v>1.00610015</v>
      </c>
      <c r="N1099" s="110">
        <f t="shared" si="588"/>
        <v>1.5993818476304655</v>
      </c>
      <c r="O1099" s="103">
        <f t="shared" si="592"/>
        <v>1.6023899800000001</v>
      </c>
      <c r="P1099" s="103">
        <f t="shared" si="599"/>
        <v>660.28729171999998</v>
      </c>
      <c r="Q1099" s="11">
        <f t="shared" si="587"/>
        <v>0</v>
      </c>
      <c r="R1099" s="30">
        <f t="shared" ref="R1099:R1162" si="608">IF(Q1099&gt;0,VLOOKUP($A1099,$AD$10:$AI$165,6),0)</f>
        <v>0</v>
      </c>
      <c r="S1099" s="103">
        <f t="shared" si="600"/>
        <v>0</v>
      </c>
      <c r="T1099" s="113">
        <f t="shared" ref="T1099:T1162" si="609">(T1098)</f>
        <v>8.5000000000000006E-2</v>
      </c>
      <c r="U1099" s="111">
        <f t="shared" si="589"/>
        <v>18</v>
      </c>
      <c r="V1099" s="111">
        <v>252</v>
      </c>
      <c r="W1099" s="110">
        <f t="shared" si="601"/>
        <v>1.005844153</v>
      </c>
      <c r="X1099" s="103">
        <f t="shared" si="602"/>
        <v>3.85881995</v>
      </c>
      <c r="Y1099" s="103">
        <f t="shared" si="603"/>
        <v>0</v>
      </c>
      <c r="Z1099" s="114" t="str">
        <f t="shared" si="585"/>
        <v>A+J=</v>
      </c>
      <c r="AA1099" s="108">
        <f t="shared" si="586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04"/>
        <v>45122</v>
      </c>
      <c r="B1100" s="103">
        <f t="shared" si="596"/>
        <v>664.43050542999993</v>
      </c>
      <c r="C1100" s="204">
        <f t="shared" si="595"/>
        <v>412.06404181749838</v>
      </c>
      <c r="D1100" s="104">
        <f t="shared" si="605"/>
        <v>6649.99</v>
      </c>
      <c r="E1100" s="105">
        <f t="shared" si="590"/>
        <v>6665.28</v>
      </c>
      <c r="F1100" s="106">
        <f t="shared" si="591"/>
        <v>45066</v>
      </c>
      <c r="G1100" s="107">
        <f t="shared" si="597"/>
        <v>2.2992515778219591E-3</v>
      </c>
      <c r="H1100" s="108">
        <f t="shared" ref="H1100:H1163" si="610">IF(DAY(A1100)=H$9,VLOOKUP(A1100,AH$118:AN$450,4),H1099)</f>
        <v>45127</v>
      </c>
      <c r="I1100" s="108">
        <f t="shared" si="598"/>
        <v>45127</v>
      </c>
      <c r="J1100" s="109">
        <f t="shared" si="606"/>
        <v>22</v>
      </c>
      <c r="K1100" s="109">
        <f t="shared" si="594"/>
        <v>19</v>
      </c>
      <c r="L1100" s="8">
        <f t="shared" si="607"/>
        <v>1.0019853999999999</v>
      </c>
      <c r="M1100" s="110">
        <f t="shared" si="593"/>
        <v>1.00610015</v>
      </c>
      <c r="N1100" s="110">
        <f t="shared" si="588"/>
        <v>1.5993818476304655</v>
      </c>
      <c r="O1100" s="103">
        <f t="shared" si="592"/>
        <v>1.60255726</v>
      </c>
      <c r="P1100" s="103">
        <f t="shared" si="599"/>
        <v>660.35622178999995</v>
      </c>
      <c r="Q1100" s="11">
        <f t="shared" si="587"/>
        <v>0</v>
      </c>
      <c r="R1100" s="30">
        <f t="shared" si="608"/>
        <v>0</v>
      </c>
      <c r="S1100" s="103">
        <f t="shared" si="600"/>
        <v>0</v>
      </c>
      <c r="T1100" s="113">
        <f t="shared" si="609"/>
        <v>8.5000000000000006E-2</v>
      </c>
      <c r="U1100" s="111">
        <f t="shared" si="589"/>
        <v>19</v>
      </c>
      <c r="V1100" s="111">
        <v>252</v>
      </c>
      <c r="W1100" s="110">
        <f t="shared" si="601"/>
        <v>1.0061698269999999</v>
      </c>
      <c r="X1100" s="103">
        <f t="shared" si="602"/>
        <v>4.07428364</v>
      </c>
      <c r="Y1100" s="103">
        <f t="shared" si="603"/>
        <v>0</v>
      </c>
      <c r="Z1100" s="114" t="str">
        <f t="shared" ref="Z1100:Z1163" si="611">IF($Q1099&gt;0,VLOOKUP($A1099,$AD$10:$AM$165,9),Z1099)</f>
        <v>A+J=</v>
      </c>
      <c r="AA1100" s="108">
        <f t="shared" ref="AA1100:AA1163" si="612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04"/>
        <v>45123</v>
      </c>
      <c r="B1101" s="103">
        <f t="shared" si="596"/>
        <v>664.43050542999993</v>
      </c>
      <c r="C1101" s="204">
        <f t="shared" si="595"/>
        <v>412.06404181749838</v>
      </c>
      <c r="D1101" s="104">
        <f t="shared" si="605"/>
        <v>6649.99</v>
      </c>
      <c r="E1101" s="105">
        <f t="shared" si="590"/>
        <v>6665.28</v>
      </c>
      <c r="F1101" s="106">
        <f t="shared" si="591"/>
        <v>45066</v>
      </c>
      <c r="G1101" s="107">
        <f t="shared" si="597"/>
        <v>2.2992515778219591E-3</v>
      </c>
      <c r="H1101" s="108">
        <f t="shared" si="610"/>
        <v>45127</v>
      </c>
      <c r="I1101" s="108">
        <f t="shared" si="598"/>
        <v>45127</v>
      </c>
      <c r="J1101" s="109">
        <f t="shared" si="606"/>
        <v>22</v>
      </c>
      <c r="K1101" s="109">
        <f t="shared" si="594"/>
        <v>19</v>
      </c>
      <c r="L1101" s="8">
        <f t="shared" si="607"/>
        <v>1.0019853999999999</v>
      </c>
      <c r="M1101" s="110">
        <f t="shared" si="593"/>
        <v>1.00610015</v>
      </c>
      <c r="N1101" s="110">
        <f t="shared" si="588"/>
        <v>1.5993818476304655</v>
      </c>
      <c r="O1101" s="103">
        <f t="shared" si="592"/>
        <v>1.60255726</v>
      </c>
      <c r="P1101" s="103">
        <f t="shared" si="599"/>
        <v>660.35622178999995</v>
      </c>
      <c r="Q1101" s="11">
        <f t="shared" ref="Q1101:Q1164" si="613">IF(VLOOKUP(A1101,AD$10:AK$165,8)=VLOOKUP(A1100,AD$10:AK$165,8),0,VLOOKUP(A1101,AD$10:AK$165,8))</f>
        <v>0</v>
      </c>
      <c r="R1101" s="30">
        <f t="shared" si="608"/>
        <v>0</v>
      </c>
      <c r="S1101" s="103">
        <f t="shared" si="600"/>
        <v>0</v>
      </c>
      <c r="T1101" s="113">
        <f t="shared" si="609"/>
        <v>8.5000000000000006E-2</v>
      </c>
      <c r="U1101" s="111">
        <f t="shared" si="589"/>
        <v>19</v>
      </c>
      <c r="V1101" s="111">
        <v>252</v>
      </c>
      <c r="W1101" s="110">
        <f t="shared" si="601"/>
        <v>1.0061698269999999</v>
      </c>
      <c r="X1101" s="103">
        <f t="shared" si="602"/>
        <v>4.07428364</v>
      </c>
      <c r="Y1101" s="103">
        <f t="shared" si="603"/>
        <v>0</v>
      </c>
      <c r="Z1101" s="114" t="str">
        <f t="shared" si="611"/>
        <v>A+J=</v>
      </c>
      <c r="AA1101" s="108">
        <f t="shared" si="612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04"/>
        <v>45124</v>
      </c>
      <c r="B1102" s="103">
        <f t="shared" si="596"/>
        <v>664.43050542999993</v>
      </c>
      <c r="C1102" s="204">
        <f t="shared" si="595"/>
        <v>412.06404181749838</v>
      </c>
      <c r="D1102" s="104">
        <f t="shared" si="605"/>
        <v>6649.99</v>
      </c>
      <c r="E1102" s="105">
        <f t="shared" si="590"/>
        <v>6665.28</v>
      </c>
      <c r="F1102" s="106">
        <f t="shared" si="591"/>
        <v>45066</v>
      </c>
      <c r="G1102" s="107">
        <f t="shared" si="597"/>
        <v>2.2992515778219591E-3</v>
      </c>
      <c r="H1102" s="108">
        <f t="shared" si="610"/>
        <v>45127</v>
      </c>
      <c r="I1102" s="108">
        <f t="shared" si="598"/>
        <v>45127</v>
      </c>
      <c r="J1102" s="109">
        <f t="shared" si="606"/>
        <v>22</v>
      </c>
      <c r="K1102" s="109">
        <f t="shared" si="594"/>
        <v>19</v>
      </c>
      <c r="L1102" s="8">
        <f t="shared" si="607"/>
        <v>1.0019853999999999</v>
      </c>
      <c r="M1102" s="110">
        <f t="shared" si="593"/>
        <v>1.00610015</v>
      </c>
      <c r="N1102" s="110">
        <f t="shared" si="588"/>
        <v>1.5993818476304655</v>
      </c>
      <c r="O1102" s="103">
        <f t="shared" si="592"/>
        <v>1.60255726</v>
      </c>
      <c r="P1102" s="103">
        <f t="shared" si="599"/>
        <v>660.35622178999995</v>
      </c>
      <c r="Q1102" s="11">
        <f t="shared" si="613"/>
        <v>0</v>
      </c>
      <c r="R1102" s="30">
        <f t="shared" si="608"/>
        <v>0</v>
      </c>
      <c r="S1102" s="103">
        <f t="shared" si="600"/>
        <v>0</v>
      </c>
      <c r="T1102" s="113">
        <f t="shared" si="609"/>
        <v>8.5000000000000006E-2</v>
      </c>
      <c r="U1102" s="111">
        <f t="shared" si="589"/>
        <v>19</v>
      </c>
      <c r="V1102" s="111">
        <v>252</v>
      </c>
      <c r="W1102" s="110">
        <f t="shared" si="601"/>
        <v>1.0061698269999999</v>
      </c>
      <c r="X1102" s="103">
        <f t="shared" si="602"/>
        <v>4.07428364</v>
      </c>
      <c r="Y1102" s="103">
        <f t="shared" si="603"/>
        <v>0</v>
      </c>
      <c r="Z1102" s="114" t="str">
        <f t="shared" si="611"/>
        <v>A+J=</v>
      </c>
      <c r="AA1102" s="108">
        <f t="shared" si="612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04"/>
        <v>45125</v>
      </c>
      <c r="B1103" s="103">
        <f t="shared" si="596"/>
        <v>664.7150272099999</v>
      </c>
      <c r="C1103" s="204">
        <f t="shared" si="595"/>
        <v>412.06404181749838</v>
      </c>
      <c r="D1103" s="104">
        <f t="shared" si="605"/>
        <v>6649.99</v>
      </c>
      <c r="E1103" s="105">
        <f t="shared" si="590"/>
        <v>6665.28</v>
      </c>
      <c r="F1103" s="106">
        <f t="shared" si="591"/>
        <v>45066</v>
      </c>
      <c r="G1103" s="107">
        <f t="shared" si="597"/>
        <v>2.2992515778219591E-3</v>
      </c>
      <c r="H1103" s="108">
        <f t="shared" si="610"/>
        <v>45127</v>
      </c>
      <c r="I1103" s="108">
        <f t="shared" si="598"/>
        <v>45127</v>
      </c>
      <c r="J1103" s="109">
        <f t="shared" si="606"/>
        <v>22</v>
      </c>
      <c r="K1103" s="109">
        <f t="shared" si="594"/>
        <v>20</v>
      </c>
      <c r="L1103" s="8">
        <f t="shared" si="607"/>
        <v>1.0020900100000001</v>
      </c>
      <c r="M1103" s="110">
        <f t="shared" si="593"/>
        <v>1.00610015</v>
      </c>
      <c r="N1103" s="110">
        <f t="shared" si="588"/>
        <v>1.5993818476304655</v>
      </c>
      <c r="O1103" s="103">
        <f t="shared" si="592"/>
        <v>1.6027245699999999</v>
      </c>
      <c r="P1103" s="103">
        <f t="shared" si="599"/>
        <v>660.42516422999995</v>
      </c>
      <c r="Q1103" s="11">
        <f t="shared" si="613"/>
        <v>0</v>
      </c>
      <c r="R1103" s="30">
        <f t="shared" si="608"/>
        <v>0</v>
      </c>
      <c r="S1103" s="103">
        <f t="shared" si="600"/>
        <v>0</v>
      </c>
      <c r="T1103" s="113">
        <f t="shared" si="609"/>
        <v>8.5000000000000006E-2</v>
      </c>
      <c r="U1103" s="111">
        <f t="shared" si="589"/>
        <v>20</v>
      </c>
      <c r="V1103" s="111">
        <v>252</v>
      </c>
      <c r="W1103" s="110">
        <f t="shared" si="601"/>
        <v>1.006495608</v>
      </c>
      <c r="X1103" s="103">
        <f t="shared" si="602"/>
        <v>4.2898629799999997</v>
      </c>
      <c r="Y1103" s="103">
        <f t="shared" si="603"/>
        <v>0</v>
      </c>
      <c r="Z1103" s="114" t="str">
        <f t="shared" si="611"/>
        <v>A+J=</v>
      </c>
      <c r="AA1103" s="108">
        <f t="shared" si="612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04"/>
        <v>45126</v>
      </c>
      <c r="B1104" s="103">
        <f t="shared" si="596"/>
        <v>664.99966258000006</v>
      </c>
      <c r="C1104" s="204">
        <f t="shared" si="595"/>
        <v>412.06404181749838</v>
      </c>
      <c r="D1104" s="104">
        <f t="shared" si="605"/>
        <v>6649.99</v>
      </c>
      <c r="E1104" s="105">
        <f t="shared" si="590"/>
        <v>6665.28</v>
      </c>
      <c r="F1104" s="106">
        <f t="shared" si="591"/>
        <v>45066</v>
      </c>
      <c r="G1104" s="107">
        <f t="shared" si="597"/>
        <v>2.2992515778219591E-3</v>
      </c>
      <c r="H1104" s="108">
        <f t="shared" si="610"/>
        <v>45127</v>
      </c>
      <c r="I1104" s="108">
        <f t="shared" si="598"/>
        <v>45127</v>
      </c>
      <c r="J1104" s="109">
        <f t="shared" si="606"/>
        <v>22</v>
      </c>
      <c r="K1104" s="109">
        <f t="shared" si="594"/>
        <v>21</v>
      </c>
      <c r="L1104" s="8">
        <f t="shared" si="607"/>
        <v>1.00219462</v>
      </c>
      <c r="M1104" s="110">
        <f t="shared" si="593"/>
        <v>1.00610015</v>
      </c>
      <c r="N1104" s="110">
        <f t="shared" si="588"/>
        <v>1.5993818476304655</v>
      </c>
      <c r="O1104" s="103">
        <f t="shared" si="592"/>
        <v>1.60289188</v>
      </c>
      <c r="P1104" s="103">
        <f t="shared" si="599"/>
        <v>660.49410666000006</v>
      </c>
      <c r="Q1104" s="11">
        <f t="shared" si="613"/>
        <v>0</v>
      </c>
      <c r="R1104" s="30">
        <f t="shared" si="608"/>
        <v>0</v>
      </c>
      <c r="S1104" s="103">
        <f t="shared" si="600"/>
        <v>0</v>
      </c>
      <c r="T1104" s="113">
        <f t="shared" si="609"/>
        <v>8.5000000000000006E-2</v>
      </c>
      <c r="U1104" s="111">
        <f t="shared" si="589"/>
        <v>21</v>
      </c>
      <c r="V1104" s="111">
        <v>252</v>
      </c>
      <c r="W1104" s="110">
        <f t="shared" si="601"/>
        <v>1.0068214929999999</v>
      </c>
      <c r="X1104" s="103">
        <f t="shared" si="602"/>
        <v>4.5055559199999999</v>
      </c>
      <c r="Y1104" s="103">
        <f t="shared" si="603"/>
        <v>0</v>
      </c>
      <c r="Z1104" s="114" t="str">
        <f t="shared" si="611"/>
        <v>A+J=</v>
      </c>
      <c r="AA1104" s="108">
        <f t="shared" si="612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04"/>
        <v>45127</v>
      </c>
      <c r="B1105" s="103">
        <f t="shared" si="596"/>
        <v>665.28442602999996</v>
      </c>
      <c r="C1105" s="204">
        <f t="shared" si="595"/>
        <v>412.06404181749838</v>
      </c>
      <c r="D1105" s="104">
        <f t="shared" si="605"/>
        <v>6649.99</v>
      </c>
      <c r="E1105" s="105">
        <f t="shared" si="590"/>
        <v>6665.28</v>
      </c>
      <c r="F1105" s="106">
        <f t="shared" si="591"/>
        <v>45066</v>
      </c>
      <c r="G1105" s="107">
        <f t="shared" si="597"/>
        <v>2.2992515778219591E-3</v>
      </c>
      <c r="H1105" s="108">
        <f t="shared" si="610"/>
        <v>45159</v>
      </c>
      <c r="I1105" s="108">
        <f t="shared" si="598"/>
        <v>45127</v>
      </c>
      <c r="J1105" s="109">
        <f t="shared" si="606"/>
        <v>22</v>
      </c>
      <c r="K1105" s="109">
        <f t="shared" si="594"/>
        <v>22</v>
      </c>
      <c r="L1105" s="8">
        <f t="shared" si="607"/>
        <v>1.0022992500000001</v>
      </c>
      <c r="M1105" s="110">
        <f t="shared" si="593"/>
        <v>1.00610015</v>
      </c>
      <c r="N1105" s="110">
        <f t="shared" si="588"/>
        <v>1.5993818476304655</v>
      </c>
      <c r="O1105" s="103">
        <f t="shared" si="592"/>
        <v>1.60305922</v>
      </c>
      <c r="P1105" s="103">
        <f t="shared" si="599"/>
        <v>660.56306145999997</v>
      </c>
      <c r="Q1105" s="11">
        <f t="shared" si="613"/>
        <v>36</v>
      </c>
      <c r="R1105" s="30">
        <f t="shared" si="608"/>
        <v>2.1023800179357975E-2</v>
      </c>
      <c r="S1105" s="103">
        <f t="shared" si="600"/>
        <v>13.887545810000001</v>
      </c>
      <c r="T1105" s="113">
        <f t="shared" si="609"/>
        <v>8.5000000000000006E-2</v>
      </c>
      <c r="U1105" s="111">
        <f t="shared" si="589"/>
        <v>22</v>
      </c>
      <c r="V1105" s="111">
        <v>252</v>
      </c>
      <c r="W1105" s="110">
        <f t="shared" si="601"/>
        <v>1.007147485</v>
      </c>
      <c r="X1105" s="103">
        <f t="shared" si="602"/>
        <v>4.7213645700000004</v>
      </c>
      <c r="Y1105" s="103">
        <f t="shared" si="603"/>
        <v>18.608910380000001</v>
      </c>
      <c r="Z1105" s="114" t="str">
        <f t="shared" si="611"/>
        <v>A+J=</v>
      </c>
      <c r="AA1105" s="108">
        <f t="shared" si="612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04"/>
        <v>45128</v>
      </c>
      <c r="B1106" s="103">
        <f t="shared" si="596"/>
        <v>646.88489754</v>
      </c>
      <c r="C1106" s="204">
        <f t="shared" si="595"/>
        <v>403.40088974130748</v>
      </c>
      <c r="D1106" s="104">
        <f t="shared" si="605"/>
        <v>6665.28</v>
      </c>
      <c r="E1106" s="105">
        <f t="shared" si="590"/>
        <v>6659.95</v>
      </c>
      <c r="F1106" s="106">
        <f t="shared" si="591"/>
        <v>45097</v>
      </c>
      <c r="G1106" s="107">
        <f t="shared" si="597"/>
        <v>-7.9966633059680436E-4</v>
      </c>
      <c r="H1106" s="108">
        <f t="shared" si="610"/>
        <v>45159</v>
      </c>
      <c r="I1106" s="108">
        <f t="shared" si="598"/>
        <v>45159</v>
      </c>
      <c r="J1106" s="109">
        <f t="shared" si="606"/>
        <v>22</v>
      </c>
      <c r="K1106" s="109">
        <f t="shared" si="594"/>
        <v>1</v>
      </c>
      <c r="L1106" s="8">
        <f t="shared" si="607"/>
        <v>1</v>
      </c>
      <c r="M1106" s="110">
        <f t="shared" si="593"/>
        <v>1.0022992500000001</v>
      </c>
      <c r="N1106" s="110">
        <f t="shared" si="588"/>
        <v>1.6030592263436301</v>
      </c>
      <c r="O1106" s="103">
        <f t="shared" si="592"/>
        <v>1.60305922</v>
      </c>
      <c r="P1106" s="103">
        <f t="shared" si="599"/>
        <v>646.67551564999997</v>
      </c>
      <c r="Q1106" s="11">
        <f t="shared" si="613"/>
        <v>0</v>
      </c>
      <c r="R1106" s="30">
        <f t="shared" si="608"/>
        <v>0</v>
      </c>
      <c r="S1106" s="103">
        <f t="shared" si="600"/>
        <v>0</v>
      </c>
      <c r="T1106" s="113">
        <f t="shared" si="609"/>
        <v>8.5000000000000006E-2</v>
      </c>
      <c r="U1106" s="111">
        <f t="shared" si="589"/>
        <v>1</v>
      </c>
      <c r="V1106" s="111">
        <v>252</v>
      </c>
      <c r="W1106" s="110">
        <f t="shared" si="601"/>
        <v>1.0003237819999999</v>
      </c>
      <c r="X1106" s="103">
        <f t="shared" si="602"/>
        <v>0.20938188999999999</v>
      </c>
      <c r="Y1106" s="103">
        <f t="shared" si="603"/>
        <v>0</v>
      </c>
      <c r="Z1106" s="114" t="str">
        <f t="shared" si="611"/>
        <v>A+J=</v>
      </c>
      <c r="AA1106" s="108">
        <f t="shared" si="612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04"/>
        <v>45129</v>
      </c>
      <c r="B1107" s="103">
        <f t="shared" si="596"/>
        <v>647.09434797999995</v>
      </c>
      <c r="C1107" s="204">
        <f t="shared" si="595"/>
        <v>403.40088974130748</v>
      </c>
      <c r="D1107" s="104">
        <f t="shared" si="605"/>
        <v>6665.28</v>
      </c>
      <c r="E1107" s="105">
        <f t="shared" si="590"/>
        <v>6659.95</v>
      </c>
      <c r="F1107" s="106">
        <f t="shared" si="591"/>
        <v>45097</v>
      </c>
      <c r="G1107" s="107">
        <f t="shared" si="597"/>
        <v>-7.9966633059680436E-4</v>
      </c>
      <c r="H1107" s="108">
        <f t="shared" si="610"/>
        <v>45159</v>
      </c>
      <c r="I1107" s="108">
        <f t="shared" si="598"/>
        <v>45159</v>
      </c>
      <c r="J1107" s="109">
        <f t="shared" si="606"/>
        <v>22</v>
      </c>
      <c r="K1107" s="109">
        <f t="shared" si="594"/>
        <v>2</v>
      </c>
      <c r="L1107" s="8">
        <f t="shared" si="607"/>
        <v>1</v>
      </c>
      <c r="M1107" s="110">
        <f t="shared" si="593"/>
        <v>1.0022992500000001</v>
      </c>
      <c r="N1107" s="110">
        <f t="shared" si="588"/>
        <v>1.6030592263436301</v>
      </c>
      <c r="O1107" s="103">
        <f t="shared" si="592"/>
        <v>1.60305922</v>
      </c>
      <c r="P1107" s="103">
        <f t="shared" si="599"/>
        <v>646.67551564999997</v>
      </c>
      <c r="Q1107" s="11">
        <f t="shared" si="613"/>
        <v>0</v>
      </c>
      <c r="R1107" s="30">
        <f t="shared" si="608"/>
        <v>0</v>
      </c>
      <c r="S1107" s="103">
        <f t="shared" si="600"/>
        <v>0</v>
      </c>
      <c r="T1107" s="113">
        <f t="shared" si="609"/>
        <v>8.5000000000000006E-2</v>
      </c>
      <c r="U1107" s="111">
        <f t="shared" si="589"/>
        <v>2</v>
      </c>
      <c r="V1107" s="111">
        <v>252</v>
      </c>
      <c r="W1107" s="110">
        <f t="shared" si="601"/>
        <v>1.00064767</v>
      </c>
      <c r="X1107" s="103">
        <f t="shared" si="602"/>
        <v>0.41883232999999997</v>
      </c>
      <c r="Y1107" s="103">
        <f t="shared" si="603"/>
        <v>0</v>
      </c>
      <c r="Z1107" s="114" t="str">
        <f t="shared" si="611"/>
        <v>A+J=</v>
      </c>
      <c r="AA1107" s="108">
        <f t="shared" si="612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04"/>
        <v>45130</v>
      </c>
      <c r="B1108" s="103">
        <f t="shared" si="596"/>
        <v>647.09434797999995</v>
      </c>
      <c r="C1108" s="204">
        <f t="shared" si="595"/>
        <v>403.40088974130748</v>
      </c>
      <c r="D1108" s="104">
        <f t="shared" si="605"/>
        <v>6665.28</v>
      </c>
      <c r="E1108" s="105">
        <f t="shared" si="590"/>
        <v>6659.95</v>
      </c>
      <c r="F1108" s="106">
        <f t="shared" si="591"/>
        <v>45097</v>
      </c>
      <c r="G1108" s="107">
        <f t="shared" si="597"/>
        <v>-7.9966633059680436E-4</v>
      </c>
      <c r="H1108" s="108">
        <f t="shared" si="610"/>
        <v>45159</v>
      </c>
      <c r="I1108" s="108">
        <f t="shared" si="598"/>
        <v>45159</v>
      </c>
      <c r="J1108" s="109">
        <f t="shared" si="606"/>
        <v>22</v>
      </c>
      <c r="K1108" s="109">
        <f t="shared" si="594"/>
        <v>2</v>
      </c>
      <c r="L1108" s="8">
        <f t="shared" si="607"/>
        <v>1</v>
      </c>
      <c r="M1108" s="110">
        <f t="shared" si="593"/>
        <v>1.0022992500000001</v>
      </c>
      <c r="N1108" s="110">
        <f t="shared" si="588"/>
        <v>1.6030592263436301</v>
      </c>
      <c r="O1108" s="103">
        <f t="shared" si="592"/>
        <v>1.60305922</v>
      </c>
      <c r="P1108" s="103">
        <f t="shared" si="599"/>
        <v>646.67551564999997</v>
      </c>
      <c r="Q1108" s="11">
        <f t="shared" si="613"/>
        <v>0</v>
      </c>
      <c r="R1108" s="30">
        <f t="shared" si="608"/>
        <v>0</v>
      </c>
      <c r="S1108" s="103">
        <f t="shared" si="600"/>
        <v>0</v>
      </c>
      <c r="T1108" s="113">
        <f t="shared" si="609"/>
        <v>8.5000000000000006E-2</v>
      </c>
      <c r="U1108" s="111">
        <f t="shared" si="589"/>
        <v>2</v>
      </c>
      <c r="V1108" s="111">
        <v>252</v>
      </c>
      <c r="W1108" s="110">
        <f t="shared" si="601"/>
        <v>1.00064767</v>
      </c>
      <c r="X1108" s="103">
        <f t="shared" si="602"/>
        <v>0.41883232999999997</v>
      </c>
      <c r="Y1108" s="103">
        <f t="shared" si="603"/>
        <v>0</v>
      </c>
      <c r="Z1108" s="114" t="str">
        <f t="shared" si="611"/>
        <v>A+J=</v>
      </c>
      <c r="AA1108" s="108">
        <f t="shared" si="612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04"/>
        <v>45131</v>
      </c>
      <c r="B1109" s="103">
        <f t="shared" si="596"/>
        <v>647.09434797999995</v>
      </c>
      <c r="C1109" s="204">
        <f t="shared" si="595"/>
        <v>403.40088974130748</v>
      </c>
      <c r="D1109" s="104">
        <f t="shared" si="605"/>
        <v>6665.28</v>
      </c>
      <c r="E1109" s="105">
        <f t="shared" si="590"/>
        <v>6659.95</v>
      </c>
      <c r="F1109" s="106">
        <f t="shared" si="591"/>
        <v>45097</v>
      </c>
      <c r="G1109" s="107">
        <f t="shared" si="597"/>
        <v>-7.9966633059680436E-4</v>
      </c>
      <c r="H1109" s="108">
        <f t="shared" si="610"/>
        <v>45159</v>
      </c>
      <c r="I1109" s="108">
        <f t="shared" si="598"/>
        <v>45159</v>
      </c>
      <c r="J1109" s="109">
        <f t="shared" si="606"/>
        <v>22</v>
      </c>
      <c r="K1109" s="109">
        <f t="shared" si="594"/>
        <v>2</v>
      </c>
      <c r="L1109" s="8">
        <f t="shared" si="607"/>
        <v>1</v>
      </c>
      <c r="M1109" s="110">
        <f t="shared" si="593"/>
        <v>1.0022992500000001</v>
      </c>
      <c r="N1109" s="110">
        <f t="shared" si="588"/>
        <v>1.6030592263436301</v>
      </c>
      <c r="O1109" s="103">
        <f t="shared" si="592"/>
        <v>1.60305922</v>
      </c>
      <c r="P1109" s="103">
        <f t="shared" si="599"/>
        <v>646.67551564999997</v>
      </c>
      <c r="Q1109" s="11">
        <f t="shared" si="613"/>
        <v>0</v>
      </c>
      <c r="R1109" s="30">
        <f t="shared" si="608"/>
        <v>0</v>
      </c>
      <c r="S1109" s="103">
        <f t="shared" si="600"/>
        <v>0</v>
      </c>
      <c r="T1109" s="113">
        <f t="shared" si="609"/>
        <v>8.5000000000000006E-2</v>
      </c>
      <c r="U1109" s="111">
        <f t="shared" si="589"/>
        <v>2</v>
      </c>
      <c r="V1109" s="111">
        <v>252</v>
      </c>
      <c r="W1109" s="110">
        <f t="shared" si="601"/>
        <v>1.00064767</v>
      </c>
      <c r="X1109" s="103">
        <f t="shared" si="602"/>
        <v>0.41883232999999997</v>
      </c>
      <c r="Y1109" s="103">
        <f t="shared" si="603"/>
        <v>0</v>
      </c>
      <c r="Z1109" s="114" t="str">
        <f t="shared" si="611"/>
        <v>A+J=</v>
      </c>
      <c r="AA1109" s="108">
        <f t="shared" si="612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04"/>
        <v>45132</v>
      </c>
      <c r="B1110" s="103">
        <f t="shared" si="596"/>
        <v>647.30386566999994</v>
      </c>
      <c r="C1110" s="204">
        <f t="shared" si="595"/>
        <v>403.40088974130748</v>
      </c>
      <c r="D1110" s="104">
        <f t="shared" si="605"/>
        <v>6665.28</v>
      </c>
      <c r="E1110" s="105">
        <f t="shared" si="590"/>
        <v>6659.95</v>
      </c>
      <c r="F1110" s="106">
        <f t="shared" si="591"/>
        <v>45097</v>
      </c>
      <c r="G1110" s="107">
        <f t="shared" si="597"/>
        <v>-7.9966633059680436E-4</v>
      </c>
      <c r="H1110" s="108">
        <f t="shared" si="610"/>
        <v>45159</v>
      </c>
      <c r="I1110" s="108">
        <f t="shared" si="598"/>
        <v>45159</v>
      </c>
      <c r="J1110" s="109">
        <f t="shared" si="606"/>
        <v>22</v>
      </c>
      <c r="K1110" s="109">
        <f t="shared" si="594"/>
        <v>3</v>
      </c>
      <c r="L1110" s="8">
        <f t="shared" si="607"/>
        <v>1</v>
      </c>
      <c r="M1110" s="110">
        <f t="shared" si="593"/>
        <v>1.0022992500000001</v>
      </c>
      <c r="N1110" s="110">
        <f t="shared" si="588"/>
        <v>1.6030592263436301</v>
      </c>
      <c r="O1110" s="103">
        <f t="shared" si="592"/>
        <v>1.60305922</v>
      </c>
      <c r="P1110" s="103">
        <f t="shared" si="599"/>
        <v>646.67551564999997</v>
      </c>
      <c r="Q1110" s="11">
        <f t="shared" si="613"/>
        <v>0</v>
      </c>
      <c r="R1110" s="30">
        <f t="shared" si="608"/>
        <v>0</v>
      </c>
      <c r="S1110" s="103">
        <f t="shared" si="600"/>
        <v>0</v>
      </c>
      <c r="T1110" s="113">
        <f t="shared" si="609"/>
        <v>8.5000000000000006E-2</v>
      </c>
      <c r="U1110" s="111">
        <f t="shared" si="589"/>
        <v>3</v>
      </c>
      <c r="V1110" s="111">
        <v>252</v>
      </c>
      <c r="W1110" s="110">
        <f t="shared" si="601"/>
        <v>1.000971662</v>
      </c>
      <c r="X1110" s="103">
        <f t="shared" si="602"/>
        <v>0.62835001999999995</v>
      </c>
      <c r="Y1110" s="103">
        <f t="shared" si="603"/>
        <v>0</v>
      </c>
      <c r="Z1110" s="114" t="str">
        <f t="shared" si="611"/>
        <v>A+J=</v>
      </c>
      <c r="AA1110" s="108">
        <f t="shared" si="612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04"/>
        <v>45133</v>
      </c>
      <c r="B1111" s="103">
        <f t="shared" si="596"/>
        <v>647.51345126000001</v>
      </c>
      <c r="C1111" s="204">
        <f t="shared" si="595"/>
        <v>403.40088974130748</v>
      </c>
      <c r="D1111" s="104">
        <f t="shared" si="605"/>
        <v>6665.28</v>
      </c>
      <c r="E1111" s="105">
        <f t="shared" si="590"/>
        <v>6659.95</v>
      </c>
      <c r="F1111" s="106">
        <f t="shared" si="591"/>
        <v>45097</v>
      </c>
      <c r="G1111" s="107">
        <f t="shared" si="597"/>
        <v>-7.9966633059680436E-4</v>
      </c>
      <c r="H1111" s="108">
        <f t="shared" si="610"/>
        <v>45159</v>
      </c>
      <c r="I1111" s="108">
        <f t="shared" si="598"/>
        <v>45159</v>
      </c>
      <c r="J1111" s="109">
        <f t="shared" si="606"/>
        <v>22</v>
      </c>
      <c r="K1111" s="109">
        <f t="shared" si="594"/>
        <v>4</v>
      </c>
      <c r="L1111" s="8">
        <f t="shared" si="607"/>
        <v>1</v>
      </c>
      <c r="M1111" s="110">
        <f t="shared" si="593"/>
        <v>1.0022992500000001</v>
      </c>
      <c r="N1111" s="110">
        <f t="shared" si="588"/>
        <v>1.6030592263436301</v>
      </c>
      <c r="O1111" s="103">
        <f t="shared" si="592"/>
        <v>1.60305922</v>
      </c>
      <c r="P1111" s="103">
        <f t="shared" si="599"/>
        <v>646.67551564999997</v>
      </c>
      <c r="Q1111" s="11">
        <f t="shared" si="613"/>
        <v>0</v>
      </c>
      <c r="R1111" s="30">
        <f t="shared" si="608"/>
        <v>0</v>
      </c>
      <c r="S1111" s="103">
        <f t="shared" si="600"/>
        <v>0</v>
      </c>
      <c r="T1111" s="113">
        <f t="shared" si="609"/>
        <v>8.5000000000000006E-2</v>
      </c>
      <c r="U1111" s="111">
        <f t="shared" si="589"/>
        <v>4</v>
      </c>
      <c r="V1111" s="111">
        <v>252</v>
      </c>
      <c r="W1111" s="110">
        <f t="shared" si="601"/>
        <v>1.001295759</v>
      </c>
      <c r="X1111" s="103">
        <f t="shared" si="602"/>
        <v>0.83793561000000005</v>
      </c>
      <c r="Y1111" s="103">
        <f t="shared" si="603"/>
        <v>0</v>
      </c>
      <c r="Z1111" s="114" t="str">
        <f t="shared" si="611"/>
        <v>A+J=</v>
      </c>
      <c r="AA1111" s="108">
        <f t="shared" si="612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04"/>
        <v>45134</v>
      </c>
      <c r="B1112" s="103">
        <f t="shared" si="596"/>
        <v>647.72310475999996</v>
      </c>
      <c r="C1112" s="204">
        <f t="shared" si="595"/>
        <v>403.40088974130748</v>
      </c>
      <c r="D1112" s="104">
        <f t="shared" si="605"/>
        <v>6665.28</v>
      </c>
      <c r="E1112" s="105">
        <f t="shared" si="590"/>
        <v>6659.95</v>
      </c>
      <c r="F1112" s="106">
        <f t="shared" si="591"/>
        <v>45097</v>
      </c>
      <c r="G1112" s="107">
        <f t="shared" si="597"/>
        <v>-7.9966633059680436E-4</v>
      </c>
      <c r="H1112" s="108">
        <f t="shared" si="610"/>
        <v>45159</v>
      </c>
      <c r="I1112" s="108">
        <f t="shared" si="598"/>
        <v>45159</v>
      </c>
      <c r="J1112" s="109">
        <f t="shared" si="606"/>
        <v>22</v>
      </c>
      <c r="K1112" s="109">
        <f t="shared" si="594"/>
        <v>5</v>
      </c>
      <c r="L1112" s="8">
        <f t="shared" si="607"/>
        <v>1</v>
      </c>
      <c r="M1112" s="110">
        <f t="shared" si="593"/>
        <v>1.0022992500000001</v>
      </c>
      <c r="N1112" s="110">
        <f t="shared" si="588"/>
        <v>1.6030592263436301</v>
      </c>
      <c r="O1112" s="103">
        <f t="shared" si="592"/>
        <v>1.60305922</v>
      </c>
      <c r="P1112" s="103">
        <f t="shared" si="599"/>
        <v>646.67551564999997</v>
      </c>
      <c r="Q1112" s="11">
        <f t="shared" si="613"/>
        <v>0</v>
      </c>
      <c r="R1112" s="30">
        <f t="shared" si="608"/>
        <v>0</v>
      </c>
      <c r="S1112" s="103">
        <f t="shared" si="600"/>
        <v>0</v>
      </c>
      <c r="T1112" s="113">
        <f t="shared" si="609"/>
        <v>8.5000000000000006E-2</v>
      </c>
      <c r="U1112" s="111">
        <f t="shared" si="589"/>
        <v>5</v>
      </c>
      <c r="V1112" s="111">
        <v>252</v>
      </c>
      <c r="W1112" s="110">
        <f t="shared" si="601"/>
        <v>1.0016199610000001</v>
      </c>
      <c r="X1112" s="103">
        <f t="shared" si="602"/>
        <v>1.0475891100000001</v>
      </c>
      <c r="Y1112" s="103">
        <f t="shared" si="603"/>
        <v>0</v>
      </c>
      <c r="Z1112" s="114" t="str">
        <f t="shared" si="611"/>
        <v>A+J=</v>
      </c>
      <c r="AA1112" s="108">
        <f t="shared" si="612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04"/>
        <v>45135</v>
      </c>
      <c r="B1113" s="103">
        <f t="shared" si="596"/>
        <v>647.93282615999999</v>
      </c>
      <c r="C1113" s="204">
        <f t="shared" si="595"/>
        <v>403.40088974130748</v>
      </c>
      <c r="D1113" s="104">
        <f t="shared" si="605"/>
        <v>6665.28</v>
      </c>
      <c r="E1113" s="105">
        <f t="shared" si="590"/>
        <v>6659.95</v>
      </c>
      <c r="F1113" s="106">
        <f t="shared" si="591"/>
        <v>45097</v>
      </c>
      <c r="G1113" s="107">
        <f t="shared" si="597"/>
        <v>-7.9966633059680436E-4</v>
      </c>
      <c r="H1113" s="108">
        <f t="shared" si="610"/>
        <v>45159</v>
      </c>
      <c r="I1113" s="108">
        <f t="shared" si="598"/>
        <v>45159</v>
      </c>
      <c r="J1113" s="109">
        <f t="shared" si="606"/>
        <v>22</v>
      </c>
      <c r="K1113" s="109">
        <f t="shared" si="594"/>
        <v>6</v>
      </c>
      <c r="L1113" s="8">
        <f t="shared" si="607"/>
        <v>1</v>
      </c>
      <c r="M1113" s="110">
        <f t="shared" si="593"/>
        <v>1.0022992500000001</v>
      </c>
      <c r="N1113" s="110">
        <f t="shared" si="588"/>
        <v>1.6030592263436301</v>
      </c>
      <c r="O1113" s="103">
        <f t="shared" si="592"/>
        <v>1.60305922</v>
      </c>
      <c r="P1113" s="103">
        <f t="shared" si="599"/>
        <v>646.67551564999997</v>
      </c>
      <c r="Q1113" s="11">
        <f t="shared" si="613"/>
        <v>0</v>
      </c>
      <c r="R1113" s="30">
        <f t="shared" si="608"/>
        <v>0</v>
      </c>
      <c r="S1113" s="103">
        <f t="shared" si="600"/>
        <v>0</v>
      </c>
      <c r="T1113" s="113">
        <f t="shared" si="609"/>
        <v>8.5000000000000006E-2</v>
      </c>
      <c r="U1113" s="111">
        <f t="shared" si="589"/>
        <v>6</v>
      </c>
      <c r="V1113" s="111">
        <v>252</v>
      </c>
      <c r="W1113" s="110">
        <f t="shared" si="601"/>
        <v>1.0019442679999999</v>
      </c>
      <c r="X1113" s="103">
        <f t="shared" si="602"/>
        <v>1.2573105099999999</v>
      </c>
      <c r="Y1113" s="103">
        <f t="shared" si="603"/>
        <v>0</v>
      </c>
      <c r="Z1113" s="114" t="str">
        <f t="shared" si="611"/>
        <v>A+J=</v>
      </c>
      <c r="AA1113" s="108">
        <f t="shared" si="612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04"/>
        <v>45136</v>
      </c>
      <c r="B1114" s="103">
        <f t="shared" si="596"/>
        <v>648.14261544999999</v>
      </c>
      <c r="C1114" s="204">
        <f t="shared" si="595"/>
        <v>403.40088974130748</v>
      </c>
      <c r="D1114" s="104">
        <f t="shared" si="605"/>
        <v>6665.28</v>
      </c>
      <c r="E1114" s="105">
        <f t="shared" si="590"/>
        <v>6659.95</v>
      </c>
      <c r="F1114" s="106">
        <f t="shared" si="591"/>
        <v>45097</v>
      </c>
      <c r="G1114" s="107">
        <f t="shared" si="597"/>
        <v>-7.9966633059680436E-4</v>
      </c>
      <c r="H1114" s="108">
        <f t="shared" si="610"/>
        <v>45159</v>
      </c>
      <c r="I1114" s="108">
        <f t="shared" si="598"/>
        <v>45159</v>
      </c>
      <c r="J1114" s="109">
        <f t="shared" si="606"/>
        <v>22</v>
      </c>
      <c r="K1114" s="109">
        <f t="shared" si="594"/>
        <v>7</v>
      </c>
      <c r="L1114" s="8">
        <f t="shared" si="607"/>
        <v>1</v>
      </c>
      <c r="M1114" s="110">
        <f t="shared" si="593"/>
        <v>1.0022992500000001</v>
      </c>
      <c r="N1114" s="110">
        <f t="shared" si="588"/>
        <v>1.6030592263436301</v>
      </c>
      <c r="O1114" s="103">
        <f t="shared" si="592"/>
        <v>1.60305922</v>
      </c>
      <c r="P1114" s="103">
        <f t="shared" si="599"/>
        <v>646.67551564999997</v>
      </c>
      <c r="Q1114" s="11">
        <f t="shared" si="613"/>
        <v>0</v>
      </c>
      <c r="R1114" s="30">
        <f t="shared" si="608"/>
        <v>0</v>
      </c>
      <c r="S1114" s="103">
        <f t="shared" si="600"/>
        <v>0</v>
      </c>
      <c r="T1114" s="113">
        <f t="shared" si="609"/>
        <v>8.5000000000000006E-2</v>
      </c>
      <c r="U1114" s="111">
        <f t="shared" si="589"/>
        <v>7</v>
      </c>
      <c r="V1114" s="111">
        <v>252</v>
      </c>
      <c r="W1114" s="110">
        <f t="shared" si="601"/>
        <v>1.00226868</v>
      </c>
      <c r="X1114" s="103">
        <f t="shared" si="602"/>
        <v>1.4670998</v>
      </c>
      <c r="Y1114" s="103">
        <f t="shared" si="603"/>
        <v>0</v>
      </c>
      <c r="Z1114" s="114" t="str">
        <f t="shared" si="611"/>
        <v>A+J=</v>
      </c>
      <c r="AA1114" s="108">
        <f t="shared" si="612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04"/>
        <v>45137</v>
      </c>
      <c r="B1115" s="103">
        <f t="shared" si="596"/>
        <v>648.14261544999999</v>
      </c>
      <c r="C1115" s="204">
        <f t="shared" si="595"/>
        <v>403.40088974130748</v>
      </c>
      <c r="D1115" s="104">
        <f t="shared" si="605"/>
        <v>6665.28</v>
      </c>
      <c r="E1115" s="105">
        <f t="shared" si="590"/>
        <v>6659.95</v>
      </c>
      <c r="F1115" s="106">
        <f t="shared" si="591"/>
        <v>45097</v>
      </c>
      <c r="G1115" s="107">
        <f t="shared" si="597"/>
        <v>-7.9966633059680436E-4</v>
      </c>
      <c r="H1115" s="108">
        <f t="shared" si="610"/>
        <v>45159</v>
      </c>
      <c r="I1115" s="108">
        <f t="shared" si="598"/>
        <v>45159</v>
      </c>
      <c r="J1115" s="109">
        <f t="shared" si="606"/>
        <v>22</v>
      </c>
      <c r="K1115" s="109">
        <f t="shared" si="594"/>
        <v>7</v>
      </c>
      <c r="L1115" s="8">
        <f t="shared" si="607"/>
        <v>1</v>
      </c>
      <c r="M1115" s="110">
        <f t="shared" si="593"/>
        <v>1.0022992500000001</v>
      </c>
      <c r="N1115" s="110">
        <f t="shared" si="588"/>
        <v>1.6030592263436301</v>
      </c>
      <c r="O1115" s="103">
        <f t="shared" si="592"/>
        <v>1.60305922</v>
      </c>
      <c r="P1115" s="103">
        <f t="shared" si="599"/>
        <v>646.67551564999997</v>
      </c>
      <c r="Q1115" s="11">
        <f t="shared" si="613"/>
        <v>0</v>
      </c>
      <c r="R1115" s="30">
        <f t="shared" si="608"/>
        <v>0</v>
      </c>
      <c r="S1115" s="103">
        <f t="shared" si="600"/>
        <v>0</v>
      </c>
      <c r="T1115" s="113">
        <f t="shared" si="609"/>
        <v>8.5000000000000006E-2</v>
      </c>
      <c r="U1115" s="111">
        <f t="shared" si="589"/>
        <v>7</v>
      </c>
      <c r="V1115" s="111">
        <v>252</v>
      </c>
      <c r="W1115" s="110">
        <f t="shared" si="601"/>
        <v>1.00226868</v>
      </c>
      <c r="X1115" s="103">
        <f t="shared" si="602"/>
        <v>1.4670998</v>
      </c>
      <c r="Y1115" s="103">
        <f t="shared" si="603"/>
        <v>0</v>
      </c>
      <c r="Z1115" s="114" t="str">
        <f t="shared" si="611"/>
        <v>A+J=</v>
      </c>
      <c r="AA1115" s="108">
        <f t="shared" si="612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04"/>
        <v>45138</v>
      </c>
      <c r="B1116" s="103">
        <f t="shared" si="596"/>
        <v>648.14261544999999</v>
      </c>
      <c r="C1116" s="204">
        <f t="shared" si="595"/>
        <v>403.40088974130748</v>
      </c>
      <c r="D1116" s="104">
        <f t="shared" si="605"/>
        <v>6665.28</v>
      </c>
      <c r="E1116" s="105">
        <f t="shared" si="590"/>
        <v>6659.95</v>
      </c>
      <c r="F1116" s="106">
        <f t="shared" si="591"/>
        <v>45097</v>
      </c>
      <c r="G1116" s="107">
        <f t="shared" si="597"/>
        <v>-7.9966633059680436E-4</v>
      </c>
      <c r="H1116" s="108">
        <f t="shared" si="610"/>
        <v>45159</v>
      </c>
      <c r="I1116" s="108">
        <f t="shared" si="598"/>
        <v>45159</v>
      </c>
      <c r="J1116" s="109">
        <f t="shared" si="606"/>
        <v>22</v>
      </c>
      <c r="K1116" s="109">
        <f t="shared" si="594"/>
        <v>7</v>
      </c>
      <c r="L1116" s="8">
        <f t="shared" si="607"/>
        <v>1</v>
      </c>
      <c r="M1116" s="110">
        <f t="shared" si="593"/>
        <v>1.0022992500000001</v>
      </c>
      <c r="N1116" s="110">
        <f t="shared" si="588"/>
        <v>1.6030592263436301</v>
      </c>
      <c r="O1116" s="103">
        <f t="shared" si="592"/>
        <v>1.60305922</v>
      </c>
      <c r="P1116" s="103">
        <f t="shared" si="599"/>
        <v>646.67551564999997</v>
      </c>
      <c r="Q1116" s="11">
        <f t="shared" si="613"/>
        <v>0</v>
      </c>
      <c r="R1116" s="30">
        <f t="shared" si="608"/>
        <v>0</v>
      </c>
      <c r="S1116" s="103">
        <f t="shared" si="600"/>
        <v>0</v>
      </c>
      <c r="T1116" s="113">
        <f t="shared" si="609"/>
        <v>8.5000000000000006E-2</v>
      </c>
      <c r="U1116" s="111">
        <f t="shared" si="589"/>
        <v>7</v>
      </c>
      <c r="V1116" s="111">
        <v>252</v>
      </c>
      <c r="W1116" s="110">
        <f t="shared" si="601"/>
        <v>1.00226868</v>
      </c>
      <c r="X1116" s="103">
        <f t="shared" si="602"/>
        <v>1.4670998</v>
      </c>
      <c r="Y1116" s="103">
        <f t="shared" si="603"/>
        <v>0</v>
      </c>
      <c r="Z1116" s="114" t="str">
        <f t="shared" si="611"/>
        <v>A+J=</v>
      </c>
      <c r="AA1116" s="108">
        <f t="shared" si="612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04"/>
        <v>45139</v>
      </c>
      <c r="B1117" s="103">
        <f t="shared" si="596"/>
        <v>648.35247264999998</v>
      </c>
      <c r="C1117" s="204">
        <f t="shared" si="595"/>
        <v>403.40088974130748</v>
      </c>
      <c r="D1117" s="104">
        <f t="shared" si="605"/>
        <v>6665.28</v>
      </c>
      <c r="E1117" s="105">
        <f t="shared" si="590"/>
        <v>6659.95</v>
      </c>
      <c r="F1117" s="106">
        <f t="shared" si="591"/>
        <v>45097</v>
      </c>
      <c r="G1117" s="107">
        <f t="shared" si="597"/>
        <v>-7.9966633059680436E-4</v>
      </c>
      <c r="H1117" s="108">
        <f t="shared" si="610"/>
        <v>45159</v>
      </c>
      <c r="I1117" s="108">
        <f t="shared" si="598"/>
        <v>45159</v>
      </c>
      <c r="J1117" s="109">
        <f t="shared" si="606"/>
        <v>22</v>
      </c>
      <c r="K1117" s="109">
        <f t="shared" si="594"/>
        <v>8</v>
      </c>
      <c r="L1117" s="8">
        <f t="shared" si="607"/>
        <v>1</v>
      </c>
      <c r="M1117" s="110">
        <f t="shared" si="593"/>
        <v>1.0022992500000001</v>
      </c>
      <c r="N1117" s="110">
        <f t="shared" si="588"/>
        <v>1.6030592263436301</v>
      </c>
      <c r="O1117" s="103">
        <f t="shared" si="592"/>
        <v>1.60305922</v>
      </c>
      <c r="P1117" s="103">
        <f t="shared" si="599"/>
        <v>646.67551564999997</v>
      </c>
      <c r="Q1117" s="11">
        <f t="shared" si="613"/>
        <v>0</v>
      </c>
      <c r="R1117" s="30">
        <f t="shared" si="608"/>
        <v>0</v>
      </c>
      <c r="S1117" s="103">
        <f t="shared" si="600"/>
        <v>0</v>
      </c>
      <c r="T1117" s="113">
        <f t="shared" si="609"/>
        <v>8.5000000000000006E-2</v>
      </c>
      <c r="U1117" s="111">
        <f t="shared" si="589"/>
        <v>8</v>
      </c>
      <c r="V1117" s="111">
        <v>252</v>
      </c>
      <c r="W1117" s="110">
        <f t="shared" si="601"/>
        <v>1.0025931969999999</v>
      </c>
      <c r="X1117" s="103">
        <f t="shared" si="602"/>
        <v>1.676957</v>
      </c>
      <c r="Y1117" s="103">
        <f t="shared" si="603"/>
        <v>0</v>
      </c>
      <c r="Z1117" s="114" t="str">
        <f t="shared" si="611"/>
        <v>A+J=</v>
      </c>
      <c r="AA1117" s="108">
        <f t="shared" si="612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04"/>
        <v>45140</v>
      </c>
      <c r="B1118" s="103">
        <f t="shared" si="596"/>
        <v>648.56239774999995</v>
      </c>
      <c r="C1118" s="204">
        <f t="shared" si="595"/>
        <v>403.40088974130748</v>
      </c>
      <c r="D1118" s="104">
        <f t="shared" si="605"/>
        <v>6665.28</v>
      </c>
      <c r="E1118" s="105">
        <f t="shared" si="590"/>
        <v>6659.95</v>
      </c>
      <c r="F1118" s="106">
        <f t="shared" si="591"/>
        <v>45097</v>
      </c>
      <c r="G1118" s="107">
        <f t="shared" si="597"/>
        <v>-7.9966633059680436E-4</v>
      </c>
      <c r="H1118" s="108">
        <f t="shared" si="610"/>
        <v>45159</v>
      </c>
      <c r="I1118" s="108">
        <f t="shared" si="598"/>
        <v>45159</v>
      </c>
      <c r="J1118" s="109">
        <f t="shared" si="606"/>
        <v>22</v>
      </c>
      <c r="K1118" s="109">
        <f t="shared" si="594"/>
        <v>9</v>
      </c>
      <c r="L1118" s="8">
        <f t="shared" si="607"/>
        <v>1</v>
      </c>
      <c r="M1118" s="110">
        <f t="shared" si="593"/>
        <v>1.0022992500000001</v>
      </c>
      <c r="N1118" s="110">
        <f t="shared" si="588"/>
        <v>1.6030592263436301</v>
      </c>
      <c r="O1118" s="103">
        <f t="shared" si="592"/>
        <v>1.60305922</v>
      </c>
      <c r="P1118" s="103">
        <f t="shared" si="599"/>
        <v>646.67551564999997</v>
      </c>
      <c r="Q1118" s="11">
        <f t="shared" si="613"/>
        <v>0</v>
      </c>
      <c r="R1118" s="30">
        <f t="shared" si="608"/>
        <v>0</v>
      </c>
      <c r="S1118" s="103">
        <f t="shared" si="600"/>
        <v>0</v>
      </c>
      <c r="T1118" s="113">
        <f t="shared" si="609"/>
        <v>8.5000000000000006E-2</v>
      </c>
      <c r="U1118" s="111">
        <f t="shared" si="589"/>
        <v>9</v>
      </c>
      <c r="V1118" s="111">
        <v>252</v>
      </c>
      <c r="W1118" s="110">
        <f t="shared" si="601"/>
        <v>1.0029178190000001</v>
      </c>
      <c r="X1118" s="103">
        <f t="shared" si="602"/>
        <v>1.8868821</v>
      </c>
      <c r="Y1118" s="103">
        <f t="shared" si="603"/>
        <v>0</v>
      </c>
      <c r="Z1118" s="114" t="str">
        <f t="shared" si="611"/>
        <v>A+J=</v>
      </c>
      <c r="AA1118" s="108">
        <f t="shared" si="612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04"/>
        <v>45141</v>
      </c>
      <c r="B1119" s="103">
        <f t="shared" si="596"/>
        <v>648.77239139999995</v>
      </c>
      <c r="C1119" s="204">
        <f t="shared" si="595"/>
        <v>403.40088974130748</v>
      </c>
      <c r="D1119" s="104">
        <f t="shared" si="605"/>
        <v>6665.28</v>
      </c>
      <c r="E1119" s="105">
        <f t="shared" si="590"/>
        <v>6659.95</v>
      </c>
      <c r="F1119" s="106">
        <f t="shared" si="591"/>
        <v>45097</v>
      </c>
      <c r="G1119" s="107">
        <f t="shared" si="597"/>
        <v>-7.9966633059680436E-4</v>
      </c>
      <c r="H1119" s="108">
        <f t="shared" si="610"/>
        <v>45159</v>
      </c>
      <c r="I1119" s="108">
        <f t="shared" si="598"/>
        <v>45159</v>
      </c>
      <c r="J1119" s="109">
        <f t="shared" si="606"/>
        <v>22</v>
      </c>
      <c r="K1119" s="109">
        <f t="shared" si="594"/>
        <v>10</v>
      </c>
      <c r="L1119" s="8">
        <f t="shared" si="607"/>
        <v>1</v>
      </c>
      <c r="M1119" s="110">
        <f t="shared" si="593"/>
        <v>1.0022992500000001</v>
      </c>
      <c r="N1119" s="110">
        <f t="shared" ref="N1119:N1182" si="614">IF(I1119&gt;I1118,N1118*M1119,N1118)</f>
        <v>1.6030592263436301</v>
      </c>
      <c r="O1119" s="103">
        <f t="shared" si="592"/>
        <v>1.60305922</v>
      </c>
      <c r="P1119" s="103">
        <f t="shared" si="599"/>
        <v>646.67551564999997</v>
      </c>
      <c r="Q1119" s="11">
        <f t="shared" si="613"/>
        <v>0</v>
      </c>
      <c r="R1119" s="30">
        <f t="shared" si="608"/>
        <v>0</v>
      </c>
      <c r="S1119" s="103">
        <f t="shared" si="600"/>
        <v>0</v>
      </c>
      <c r="T1119" s="113">
        <f t="shared" si="609"/>
        <v>8.5000000000000006E-2</v>
      </c>
      <c r="U1119" s="111">
        <f t="shared" si="589"/>
        <v>10</v>
      </c>
      <c r="V1119" s="111">
        <v>252</v>
      </c>
      <c r="W1119" s="110">
        <f t="shared" si="601"/>
        <v>1.0032425469999999</v>
      </c>
      <c r="X1119" s="103">
        <f t="shared" si="602"/>
        <v>2.0968757500000001</v>
      </c>
      <c r="Y1119" s="103">
        <f t="shared" si="603"/>
        <v>0</v>
      </c>
      <c r="Z1119" s="114" t="str">
        <f t="shared" si="611"/>
        <v>A+J=</v>
      </c>
      <c r="AA1119" s="108">
        <f t="shared" si="612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04"/>
        <v>45142</v>
      </c>
      <c r="B1120" s="103">
        <f t="shared" si="596"/>
        <v>648.98245229999998</v>
      </c>
      <c r="C1120" s="204">
        <f t="shared" si="595"/>
        <v>403.40088974130748</v>
      </c>
      <c r="D1120" s="104">
        <f t="shared" si="605"/>
        <v>6665.28</v>
      </c>
      <c r="E1120" s="105">
        <f t="shared" si="590"/>
        <v>6659.95</v>
      </c>
      <c r="F1120" s="106">
        <f t="shared" si="591"/>
        <v>45097</v>
      </c>
      <c r="G1120" s="107">
        <f t="shared" si="597"/>
        <v>-7.9966633059680436E-4</v>
      </c>
      <c r="H1120" s="108">
        <f t="shared" si="610"/>
        <v>45159</v>
      </c>
      <c r="I1120" s="108">
        <f t="shared" si="598"/>
        <v>45159</v>
      </c>
      <c r="J1120" s="109">
        <f t="shared" si="606"/>
        <v>22</v>
      </c>
      <c r="K1120" s="109">
        <f t="shared" si="594"/>
        <v>11</v>
      </c>
      <c r="L1120" s="8">
        <f t="shared" si="607"/>
        <v>1</v>
      </c>
      <c r="M1120" s="110">
        <f t="shared" si="593"/>
        <v>1.0022992500000001</v>
      </c>
      <c r="N1120" s="110">
        <f t="shared" si="614"/>
        <v>1.6030592263436301</v>
      </c>
      <c r="O1120" s="103">
        <f t="shared" si="592"/>
        <v>1.60305922</v>
      </c>
      <c r="P1120" s="103">
        <f t="shared" si="599"/>
        <v>646.67551564999997</v>
      </c>
      <c r="Q1120" s="11">
        <f t="shared" si="613"/>
        <v>0</v>
      </c>
      <c r="R1120" s="30">
        <f t="shared" si="608"/>
        <v>0</v>
      </c>
      <c r="S1120" s="103">
        <f t="shared" si="600"/>
        <v>0</v>
      </c>
      <c r="T1120" s="113">
        <f t="shared" si="609"/>
        <v>8.5000000000000006E-2</v>
      </c>
      <c r="U1120" s="111">
        <f t="shared" si="589"/>
        <v>11</v>
      </c>
      <c r="V1120" s="111">
        <v>252</v>
      </c>
      <c r="W1120" s="110">
        <f t="shared" si="601"/>
        <v>1.0035673789999999</v>
      </c>
      <c r="X1120" s="103">
        <f t="shared" si="602"/>
        <v>2.3069366499999999</v>
      </c>
      <c r="Y1120" s="103">
        <f t="shared" si="603"/>
        <v>0</v>
      </c>
      <c r="Z1120" s="114" t="str">
        <f t="shared" si="611"/>
        <v>A+J=</v>
      </c>
      <c r="AA1120" s="108">
        <f t="shared" si="612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04"/>
        <v>45143</v>
      </c>
      <c r="B1121" s="103">
        <f t="shared" si="596"/>
        <v>649.19258174999993</v>
      </c>
      <c r="C1121" s="204">
        <f t="shared" si="595"/>
        <v>403.40088974130748</v>
      </c>
      <c r="D1121" s="104">
        <f t="shared" si="605"/>
        <v>6665.28</v>
      </c>
      <c r="E1121" s="105">
        <f t="shared" si="590"/>
        <v>6659.95</v>
      </c>
      <c r="F1121" s="106">
        <f t="shared" si="591"/>
        <v>45097</v>
      </c>
      <c r="G1121" s="107">
        <f t="shared" si="597"/>
        <v>-7.9966633059680436E-4</v>
      </c>
      <c r="H1121" s="108">
        <f t="shared" si="610"/>
        <v>45159</v>
      </c>
      <c r="I1121" s="108">
        <f t="shared" si="598"/>
        <v>45159</v>
      </c>
      <c r="J1121" s="109">
        <f t="shared" si="606"/>
        <v>22</v>
      </c>
      <c r="K1121" s="109">
        <f t="shared" si="594"/>
        <v>12</v>
      </c>
      <c r="L1121" s="8">
        <f t="shared" si="607"/>
        <v>1</v>
      </c>
      <c r="M1121" s="110">
        <f t="shared" si="593"/>
        <v>1.0022992500000001</v>
      </c>
      <c r="N1121" s="110">
        <f t="shared" si="614"/>
        <v>1.6030592263436301</v>
      </c>
      <c r="O1121" s="103">
        <f t="shared" si="592"/>
        <v>1.60305922</v>
      </c>
      <c r="P1121" s="103">
        <f t="shared" si="599"/>
        <v>646.67551564999997</v>
      </c>
      <c r="Q1121" s="11">
        <f t="shared" si="613"/>
        <v>0</v>
      </c>
      <c r="R1121" s="30">
        <f t="shared" si="608"/>
        <v>0</v>
      </c>
      <c r="S1121" s="103">
        <f t="shared" si="600"/>
        <v>0</v>
      </c>
      <c r="T1121" s="113">
        <f t="shared" si="609"/>
        <v>8.5000000000000006E-2</v>
      </c>
      <c r="U1121" s="111">
        <f t="shared" si="589"/>
        <v>12</v>
      </c>
      <c r="V1121" s="111">
        <v>252</v>
      </c>
      <c r="W1121" s="110">
        <f t="shared" si="601"/>
        <v>1.003892317</v>
      </c>
      <c r="X1121" s="103">
        <f t="shared" si="602"/>
        <v>2.5170661000000001</v>
      </c>
      <c r="Y1121" s="103">
        <f t="shared" si="603"/>
        <v>0</v>
      </c>
      <c r="Z1121" s="114" t="str">
        <f t="shared" si="611"/>
        <v>A+J=</v>
      </c>
      <c r="AA1121" s="108">
        <f t="shared" si="612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04"/>
        <v>45144</v>
      </c>
      <c r="B1122" s="103">
        <f t="shared" si="596"/>
        <v>649.19258174999993</v>
      </c>
      <c r="C1122" s="204">
        <f t="shared" si="595"/>
        <v>403.40088974130748</v>
      </c>
      <c r="D1122" s="104">
        <f t="shared" si="605"/>
        <v>6665.28</v>
      </c>
      <c r="E1122" s="105">
        <f t="shared" si="590"/>
        <v>6659.95</v>
      </c>
      <c r="F1122" s="106">
        <f t="shared" si="591"/>
        <v>45097</v>
      </c>
      <c r="G1122" s="107">
        <f t="shared" si="597"/>
        <v>-7.9966633059680436E-4</v>
      </c>
      <c r="H1122" s="108">
        <f t="shared" si="610"/>
        <v>45159</v>
      </c>
      <c r="I1122" s="108">
        <f t="shared" si="598"/>
        <v>45159</v>
      </c>
      <c r="J1122" s="109">
        <f t="shared" si="606"/>
        <v>22</v>
      </c>
      <c r="K1122" s="109">
        <f t="shared" si="594"/>
        <v>12</v>
      </c>
      <c r="L1122" s="8">
        <f t="shared" si="607"/>
        <v>1</v>
      </c>
      <c r="M1122" s="110">
        <f t="shared" si="593"/>
        <v>1.0022992500000001</v>
      </c>
      <c r="N1122" s="110">
        <f t="shared" si="614"/>
        <v>1.6030592263436301</v>
      </c>
      <c r="O1122" s="103">
        <f t="shared" si="592"/>
        <v>1.60305922</v>
      </c>
      <c r="P1122" s="103">
        <f t="shared" si="599"/>
        <v>646.67551564999997</v>
      </c>
      <c r="Q1122" s="11">
        <f t="shared" si="613"/>
        <v>0</v>
      </c>
      <c r="R1122" s="30">
        <f t="shared" si="608"/>
        <v>0</v>
      </c>
      <c r="S1122" s="103">
        <f t="shared" si="600"/>
        <v>0</v>
      </c>
      <c r="T1122" s="113">
        <f t="shared" si="609"/>
        <v>8.5000000000000006E-2</v>
      </c>
      <c r="U1122" s="111">
        <f t="shared" si="589"/>
        <v>12</v>
      </c>
      <c r="V1122" s="111">
        <v>252</v>
      </c>
      <c r="W1122" s="110">
        <f t="shared" si="601"/>
        <v>1.003892317</v>
      </c>
      <c r="X1122" s="103">
        <f t="shared" si="602"/>
        <v>2.5170661000000001</v>
      </c>
      <c r="Y1122" s="103">
        <f t="shared" si="603"/>
        <v>0</v>
      </c>
      <c r="Z1122" s="114" t="str">
        <f t="shared" si="611"/>
        <v>A+J=</v>
      </c>
      <c r="AA1122" s="108">
        <f t="shared" si="612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04"/>
        <v>45145</v>
      </c>
      <c r="B1123" s="103">
        <f t="shared" si="596"/>
        <v>649.19258174999993</v>
      </c>
      <c r="C1123" s="204">
        <f t="shared" si="595"/>
        <v>403.40088974130748</v>
      </c>
      <c r="D1123" s="104">
        <f t="shared" si="605"/>
        <v>6665.28</v>
      </c>
      <c r="E1123" s="105">
        <f t="shared" si="590"/>
        <v>6659.95</v>
      </c>
      <c r="F1123" s="106">
        <f t="shared" si="591"/>
        <v>45097</v>
      </c>
      <c r="G1123" s="107">
        <f t="shared" si="597"/>
        <v>-7.9966633059680436E-4</v>
      </c>
      <c r="H1123" s="108">
        <f t="shared" si="610"/>
        <v>45159</v>
      </c>
      <c r="I1123" s="108">
        <f t="shared" si="598"/>
        <v>45159</v>
      </c>
      <c r="J1123" s="109">
        <f t="shared" si="606"/>
        <v>22</v>
      </c>
      <c r="K1123" s="109">
        <f t="shared" si="594"/>
        <v>12</v>
      </c>
      <c r="L1123" s="8">
        <f t="shared" si="607"/>
        <v>1</v>
      </c>
      <c r="M1123" s="110">
        <f t="shared" si="593"/>
        <v>1.0022992500000001</v>
      </c>
      <c r="N1123" s="110">
        <f t="shared" si="614"/>
        <v>1.6030592263436301</v>
      </c>
      <c r="O1123" s="103">
        <f t="shared" si="592"/>
        <v>1.60305922</v>
      </c>
      <c r="P1123" s="103">
        <f t="shared" si="599"/>
        <v>646.67551564999997</v>
      </c>
      <c r="Q1123" s="11">
        <f t="shared" si="613"/>
        <v>0</v>
      </c>
      <c r="R1123" s="30">
        <f t="shared" si="608"/>
        <v>0</v>
      </c>
      <c r="S1123" s="103">
        <f t="shared" si="600"/>
        <v>0</v>
      </c>
      <c r="T1123" s="113">
        <f t="shared" si="609"/>
        <v>8.5000000000000006E-2</v>
      </c>
      <c r="U1123" s="111">
        <f t="shared" si="589"/>
        <v>12</v>
      </c>
      <c r="V1123" s="111">
        <v>252</v>
      </c>
      <c r="W1123" s="110">
        <f t="shared" si="601"/>
        <v>1.003892317</v>
      </c>
      <c r="X1123" s="103">
        <f t="shared" si="602"/>
        <v>2.5170661000000001</v>
      </c>
      <c r="Y1123" s="103">
        <f t="shared" si="603"/>
        <v>0</v>
      </c>
      <c r="Z1123" s="114" t="str">
        <f t="shared" si="611"/>
        <v>A+J=</v>
      </c>
      <c r="AA1123" s="108">
        <f t="shared" si="612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04"/>
        <v>45146</v>
      </c>
      <c r="B1124" s="103">
        <f t="shared" si="596"/>
        <v>649.40277844999991</v>
      </c>
      <c r="C1124" s="204">
        <f t="shared" si="595"/>
        <v>403.40088974130748</v>
      </c>
      <c r="D1124" s="104">
        <f t="shared" si="605"/>
        <v>6665.28</v>
      </c>
      <c r="E1124" s="105">
        <f t="shared" si="590"/>
        <v>6659.95</v>
      </c>
      <c r="F1124" s="106">
        <f t="shared" si="591"/>
        <v>45097</v>
      </c>
      <c r="G1124" s="107">
        <f t="shared" si="597"/>
        <v>-7.9966633059680436E-4</v>
      </c>
      <c r="H1124" s="108">
        <f t="shared" si="610"/>
        <v>45159</v>
      </c>
      <c r="I1124" s="108">
        <f t="shared" si="598"/>
        <v>45159</v>
      </c>
      <c r="J1124" s="109">
        <f t="shared" si="606"/>
        <v>22</v>
      </c>
      <c r="K1124" s="109">
        <f t="shared" si="594"/>
        <v>13</v>
      </c>
      <c r="L1124" s="8">
        <f t="shared" si="607"/>
        <v>1</v>
      </c>
      <c r="M1124" s="110">
        <f t="shared" si="593"/>
        <v>1.0022992500000001</v>
      </c>
      <c r="N1124" s="110">
        <f t="shared" si="614"/>
        <v>1.6030592263436301</v>
      </c>
      <c r="O1124" s="103">
        <f t="shared" si="592"/>
        <v>1.60305922</v>
      </c>
      <c r="P1124" s="103">
        <f t="shared" si="599"/>
        <v>646.67551564999997</v>
      </c>
      <c r="Q1124" s="11">
        <f t="shared" si="613"/>
        <v>0</v>
      </c>
      <c r="R1124" s="30">
        <f t="shared" si="608"/>
        <v>0</v>
      </c>
      <c r="S1124" s="103">
        <f t="shared" si="600"/>
        <v>0</v>
      </c>
      <c r="T1124" s="113">
        <f t="shared" si="609"/>
        <v>8.5000000000000006E-2</v>
      </c>
      <c r="U1124" s="111">
        <f t="shared" si="589"/>
        <v>13</v>
      </c>
      <c r="V1124" s="111">
        <v>252</v>
      </c>
      <c r="W1124" s="110">
        <f t="shared" si="601"/>
        <v>1.0042173590000001</v>
      </c>
      <c r="X1124" s="103">
        <f t="shared" si="602"/>
        <v>2.7272628000000001</v>
      </c>
      <c r="Y1124" s="103">
        <f t="shared" si="603"/>
        <v>0</v>
      </c>
      <c r="Z1124" s="114" t="str">
        <f t="shared" si="611"/>
        <v>A+J=</v>
      </c>
      <c r="AA1124" s="108">
        <f t="shared" si="612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04"/>
        <v>45147</v>
      </c>
      <c r="B1125" s="103">
        <f t="shared" si="596"/>
        <v>649.61304435</v>
      </c>
      <c r="C1125" s="204">
        <f t="shared" si="595"/>
        <v>403.40088974130748</v>
      </c>
      <c r="D1125" s="104">
        <f t="shared" si="605"/>
        <v>6665.28</v>
      </c>
      <c r="E1125" s="105">
        <f t="shared" si="590"/>
        <v>6659.95</v>
      </c>
      <c r="F1125" s="106">
        <f t="shared" si="591"/>
        <v>45097</v>
      </c>
      <c r="G1125" s="107">
        <f t="shared" si="597"/>
        <v>-7.9966633059680436E-4</v>
      </c>
      <c r="H1125" s="108">
        <f t="shared" si="610"/>
        <v>45159</v>
      </c>
      <c r="I1125" s="108">
        <f t="shared" si="598"/>
        <v>45159</v>
      </c>
      <c r="J1125" s="109">
        <f t="shared" si="606"/>
        <v>22</v>
      </c>
      <c r="K1125" s="109">
        <f t="shared" si="594"/>
        <v>14</v>
      </c>
      <c r="L1125" s="8">
        <f t="shared" si="607"/>
        <v>1</v>
      </c>
      <c r="M1125" s="110">
        <f t="shared" si="593"/>
        <v>1.0022992500000001</v>
      </c>
      <c r="N1125" s="110">
        <f t="shared" si="614"/>
        <v>1.6030592263436301</v>
      </c>
      <c r="O1125" s="103">
        <f t="shared" si="592"/>
        <v>1.60305922</v>
      </c>
      <c r="P1125" s="103">
        <f t="shared" si="599"/>
        <v>646.67551564999997</v>
      </c>
      <c r="Q1125" s="11">
        <f t="shared" si="613"/>
        <v>0</v>
      </c>
      <c r="R1125" s="30">
        <f t="shared" si="608"/>
        <v>0</v>
      </c>
      <c r="S1125" s="103">
        <f t="shared" si="600"/>
        <v>0</v>
      </c>
      <c r="T1125" s="113">
        <f t="shared" si="609"/>
        <v>8.5000000000000006E-2</v>
      </c>
      <c r="U1125" s="111">
        <f t="shared" ref="U1125:U1188" si="615">IF(Q1124&gt;0,1,IF(K1125=K1124,U1124,U1124+1))</f>
        <v>14</v>
      </c>
      <c r="V1125" s="111">
        <v>252</v>
      </c>
      <c r="W1125" s="110">
        <f t="shared" si="601"/>
        <v>1.0045425079999999</v>
      </c>
      <c r="X1125" s="103">
        <f t="shared" si="602"/>
        <v>2.9375287000000001</v>
      </c>
      <c r="Y1125" s="103">
        <f t="shared" si="603"/>
        <v>0</v>
      </c>
      <c r="Z1125" s="114" t="str">
        <f t="shared" si="611"/>
        <v>A+J=</v>
      </c>
      <c r="AA1125" s="108">
        <f t="shared" si="612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04"/>
        <v>45148</v>
      </c>
      <c r="B1126" s="103">
        <f t="shared" si="596"/>
        <v>649.82337749999999</v>
      </c>
      <c r="C1126" s="204">
        <f t="shared" si="595"/>
        <v>403.40088974130748</v>
      </c>
      <c r="D1126" s="104">
        <f t="shared" si="605"/>
        <v>6665.28</v>
      </c>
      <c r="E1126" s="105">
        <f t="shared" si="590"/>
        <v>6659.95</v>
      </c>
      <c r="F1126" s="106">
        <f t="shared" si="591"/>
        <v>45097</v>
      </c>
      <c r="G1126" s="107">
        <f t="shared" si="597"/>
        <v>-7.9966633059680436E-4</v>
      </c>
      <c r="H1126" s="108">
        <f t="shared" si="610"/>
        <v>45159</v>
      </c>
      <c r="I1126" s="108">
        <f t="shared" si="598"/>
        <v>45159</v>
      </c>
      <c r="J1126" s="109">
        <f t="shared" si="606"/>
        <v>22</v>
      </c>
      <c r="K1126" s="109">
        <f t="shared" si="594"/>
        <v>15</v>
      </c>
      <c r="L1126" s="8">
        <f t="shared" si="607"/>
        <v>1</v>
      </c>
      <c r="M1126" s="110">
        <f t="shared" si="593"/>
        <v>1.0022992500000001</v>
      </c>
      <c r="N1126" s="110">
        <f t="shared" si="614"/>
        <v>1.6030592263436301</v>
      </c>
      <c r="O1126" s="103">
        <f t="shared" si="592"/>
        <v>1.60305922</v>
      </c>
      <c r="P1126" s="103">
        <f t="shared" si="599"/>
        <v>646.67551564999997</v>
      </c>
      <c r="Q1126" s="11">
        <f t="shared" si="613"/>
        <v>0</v>
      </c>
      <c r="R1126" s="30">
        <f t="shared" si="608"/>
        <v>0</v>
      </c>
      <c r="S1126" s="103">
        <f t="shared" si="600"/>
        <v>0</v>
      </c>
      <c r="T1126" s="113">
        <f t="shared" si="609"/>
        <v>8.5000000000000006E-2</v>
      </c>
      <c r="U1126" s="111">
        <f t="shared" si="615"/>
        <v>15</v>
      </c>
      <c r="V1126" s="111">
        <v>252</v>
      </c>
      <c r="W1126" s="110">
        <f t="shared" si="601"/>
        <v>1.0048677610000001</v>
      </c>
      <c r="X1126" s="103">
        <f t="shared" si="602"/>
        <v>3.14786185</v>
      </c>
      <c r="Y1126" s="103">
        <f t="shared" si="603"/>
        <v>0</v>
      </c>
      <c r="Z1126" s="114" t="str">
        <f t="shared" si="611"/>
        <v>A+J=</v>
      </c>
      <c r="AA1126" s="108">
        <f t="shared" si="612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04"/>
        <v>45149</v>
      </c>
      <c r="B1127" s="103">
        <f t="shared" si="596"/>
        <v>650.03377854999997</v>
      </c>
      <c r="C1127" s="204">
        <f t="shared" si="595"/>
        <v>403.40088974130748</v>
      </c>
      <c r="D1127" s="104">
        <f t="shared" si="605"/>
        <v>6665.28</v>
      </c>
      <c r="E1127" s="105">
        <f t="shared" si="590"/>
        <v>6659.95</v>
      </c>
      <c r="F1127" s="106">
        <f t="shared" si="591"/>
        <v>45097</v>
      </c>
      <c r="G1127" s="107">
        <f t="shared" si="597"/>
        <v>-7.9966633059680436E-4</v>
      </c>
      <c r="H1127" s="108">
        <f t="shared" si="610"/>
        <v>45159</v>
      </c>
      <c r="I1127" s="108">
        <f t="shared" si="598"/>
        <v>45159</v>
      </c>
      <c r="J1127" s="109">
        <f t="shared" si="606"/>
        <v>22</v>
      </c>
      <c r="K1127" s="109">
        <f t="shared" si="594"/>
        <v>16</v>
      </c>
      <c r="L1127" s="8">
        <f t="shared" si="607"/>
        <v>1</v>
      </c>
      <c r="M1127" s="110">
        <f t="shared" si="593"/>
        <v>1.0022992500000001</v>
      </c>
      <c r="N1127" s="110">
        <f t="shared" si="614"/>
        <v>1.6030592263436301</v>
      </c>
      <c r="O1127" s="103">
        <f t="shared" si="592"/>
        <v>1.60305922</v>
      </c>
      <c r="P1127" s="103">
        <f t="shared" si="599"/>
        <v>646.67551564999997</v>
      </c>
      <c r="Q1127" s="11">
        <f t="shared" si="613"/>
        <v>0</v>
      </c>
      <c r="R1127" s="30">
        <f t="shared" si="608"/>
        <v>0</v>
      </c>
      <c r="S1127" s="103">
        <f t="shared" si="600"/>
        <v>0</v>
      </c>
      <c r="T1127" s="113">
        <f t="shared" si="609"/>
        <v>8.5000000000000006E-2</v>
      </c>
      <c r="U1127" s="111">
        <f t="shared" si="615"/>
        <v>16</v>
      </c>
      <c r="V1127" s="111">
        <v>252</v>
      </c>
      <c r="W1127" s="110">
        <f t="shared" si="601"/>
        <v>1.0051931190000001</v>
      </c>
      <c r="X1127" s="103">
        <f t="shared" si="602"/>
        <v>3.3582629000000002</v>
      </c>
      <c r="Y1127" s="103">
        <f t="shared" si="603"/>
        <v>0</v>
      </c>
      <c r="Z1127" s="114" t="str">
        <f t="shared" si="611"/>
        <v>A+J=</v>
      </c>
      <c r="AA1127" s="108">
        <f t="shared" si="612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04"/>
        <v>45150</v>
      </c>
      <c r="B1128" s="103">
        <f t="shared" si="596"/>
        <v>650.24424814999998</v>
      </c>
      <c r="C1128" s="204">
        <f t="shared" si="595"/>
        <v>403.40088974130748</v>
      </c>
      <c r="D1128" s="104">
        <f t="shared" si="605"/>
        <v>6665.28</v>
      </c>
      <c r="E1128" s="105">
        <f t="shared" ref="E1128:E1191" si="616">IF($K1128=1,VLOOKUP($A1127,$AO$10:$AS$165,4),E1127)</f>
        <v>6659.95</v>
      </c>
      <c r="F1128" s="106">
        <f t="shared" ref="F1128:F1191" si="617">IF($K1128=1,VLOOKUP($A1127,$AO$10:$AS$165,5),F1127)</f>
        <v>45097</v>
      </c>
      <c r="G1128" s="107">
        <f t="shared" si="597"/>
        <v>-7.9966633059680436E-4</v>
      </c>
      <c r="H1128" s="108">
        <f t="shared" si="610"/>
        <v>45159</v>
      </c>
      <c r="I1128" s="108">
        <f t="shared" si="598"/>
        <v>45159</v>
      </c>
      <c r="J1128" s="109">
        <f t="shared" si="606"/>
        <v>22</v>
      </c>
      <c r="K1128" s="109">
        <f t="shared" si="594"/>
        <v>17</v>
      </c>
      <c r="L1128" s="8">
        <f t="shared" si="607"/>
        <v>1</v>
      </c>
      <c r="M1128" s="110">
        <f t="shared" si="593"/>
        <v>1.0022992500000001</v>
      </c>
      <c r="N1128" s="110">
        <f t="shared" si="614"/>
        <v>1.6030592263436301</v>
      </c>
      <c r="O1128" s="103">
        <f t="shared" si="592"/>
        <v>1.60305922</v>
      </c>
      <c r="P1128" s="103">
        <f t="shared" si="599"/>
        <v>646.67551564999997</v>
      </c>
      <c r="Q1128" s="11">
        <f t="shared" si="613"/>
        <v>0</v>
      </c>
      <c r="R1128" s="30">
        <f t="shared" si="608"/>
        <v>0</v>
      </c>
      <c r="S1128" s="103">
        <f t="shared" si="600"/>
        <v>0</v>
      </c>
      <c r="T1128" s="113">
        <f t="shared" si="609"/>
        <v>8.5000000000000006E-2</v>
      </c>
      <c r="U1128" s="111">
        <f t="shared" si="615"/>
        <v>17</v>
      </c>
      <c r="V1128" s="111">
        <v>252</v>
      </c>
      <c r="W1128" s="110">
        <f t="shared" si="601"/>
        <v>1.005518583</v>
      </c>
      <c r="X1128" s="103">
        <f t="shared" si="602"/>
        <v>3.5687324999999999</v>
      </c>
      <c r="Y1128" s="103">
        <f t="shared" si="603"/>
        <v>0</v>
      </c>
      <c r="Z1128" s="114" t="str">
        <f t="shared" si="611"/>
        <v>A+J=</v>
      </c>
      <c r="AA1128" s="108">
        <f t="shared" si="612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04"/>
        <v>45151</v>
      </c>
      <c r="B1129" s="103">
        <f t="shared" si="596"/>
        <v>650.24424814999998</v>
      </c>
      <c r="C1129" s="204">
        <f t="shared" si="595"/>
        <v>403.40088974130748</v>
      </c>
      <c r="D1129" s="104">
        <f t="shared" si="605"/>
        <v>6665.28</v>
      </c>
      <c r="E1129" s="105">
        <f t="shared" si="616"/>
        <v>6659.95</v>
      </c>
      <c r="F1129" s="106">
        <f t="shared" si="617"/>
        <v>45097</v>
      </c>
      <c r="G1129" s="107">
        <f t="shared" si="597"/>
        <v>-7.9966633059680436E-4</v>
      </c>
      <c r="H1129" s="108">
        <f t="shared" si="610"/>
        <v>45159</v>
      </c>
      <c r="I1129" s="108">
        <f t="shared" si="598"/>
        <v>45159</v>
      </c>
      <c r="J1129" s="109">
        <f t="shared" si="606"/>
        <v>22</v>
      </c>
      <c r="K1129" s="109">
        <f t="shared" si="594"/>
        <v>17</v>
      </c>
      <c r="L1129" s="8">
        <f t="shared" si="607"/>
        <v>1</v>
      </c>
      <c r="M1129" s="110">
        <f t="shared" si="593"/>
        <v>1.0022992500000001</v>
      </c>
      <c r="N1129" s="110">
        <f t="shared" si="614"/>
        <v>1.6030592263436301</v>
      </c>
      <c r="O1129" s="103">
        <f t="shared" ref="O1129:O1192" si="618">TRUNC(TRUNC((L1129*N1129),15),8)</f>
        <v>1.60305922</v>
      </c>
      <c r="P1129" s="103">
        <f t="shared" si="599"/>
        <v>646.67551564999997</v>
      </c>
      <c r="Q1129" s="11">
        <f t="shared" si="613"/>
        <v>0</v>
      </c>
      <c r="R1129" s="30">
        <f t="shared" si="608"/>
        <v>0</v>
      </c>
      <c r="S1129" s="103">
        <f t="shared" si="600"/>
        <v>0</v>
      </c>
      <c r="T1129" s="113">
        <f t="shared" si="609"/>
        <v>8.5000000000000006E-2</v>
      </c>
      <c r="U1129" s="111">
        <f t="shared" si="615"/>
        <v>17</v>
      </c>
      <c r="V1129" s="111">
        <v>252</v>
      </c>
      <c r="W1129" s="110">
        <f t="shared" si="601"/>
        <v>1.005518583</v>
      </c>
      <c r="X1129" s="103">
        <f t="shared" si="602"/>
        <v>3.5687324999999999</v>
      </c>
      <c r="Y1129" s="103">
        <f t="shared" si="603"/>
        <v>0</v>
      </c>
      <c r="Z1129" s="114" t="str">
        <f t="shared" si="611"/>
        <v>A+J=</v>
      </c>
      <c r="AA1129" s="108">
        <f t="shared" si="612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04"/>
        <v>45152</v>
      </c>
      <c r="B1130" s="103">
        <f t="shared" si="596"/>
        <v>650.24424814999998</v>
      </c>
      <c r="C1130" s="204">
        <f t="shared" si="595"/>
        <v>403.40088974130748</v>
      </c>
      <c r="D1130" s="104">
        <f t="shared" si="605"/>
        <v>6665.28</v>
      </c>
      <c r="E1130" s="105">
        <f t="shared" si="616"/>
        <v>6659.95</v>
      </c>
      <c r="F1130" s="106">
        <f t="shared" si="617"/>
        <v>45097</v>
      </c>
      <c r="G1130" s="107">
        <f t="shared" si="597"/>
        <v>-7.9966633059680436E-4</v>
      </c>
      <c r="H1130" s="108">
        <f t="shared" si="610"/>
        <v>45159</v>
      </c>
      <c r="I1130" s="108">
        <f t="shared" si="598"/>
        <v>45159</v>
      </c>
      <c r="J1130" s="109">
        <f t="shared" si="606"/>
        <v>22</v>
      </c>
      <c r="K1130" s="109">
        <f t="shared" si="594"/>
        <v>17</v>
      </c>
      <c r="L1130" s="8">
        <f t="shared" si="607"/>
        <v>1</v>
      </c>
      <c r="M1130" s="110">
        <f t="shared" ref="M1130:M1193" si="619">IF(I1130&gt;I1129,L1129,M1129)</f>
        <v>1.0022992500000001</v>
      </c>
      <c r="N1130" s="110">
        <f t="shared" si="614"/>
        <v>1.6030592263436301</v>
      </c>
      <c r="O1130" s="103">
        <f t="shared" si="618"/>
        <v>1.60305922</v>
      </c>
      <c r="P1130" s="103">
        <f t="shared" si="599"/>
        <v>646.67551564999997</v>
      </c>
      <c r="Q1130" s="11">
        <f t="shared" si="613"/>
        <v>0</v>
      </c>
      <c r="R1130" s="30">
        <f t="shared" si="608"/>
        <v>0</v>
      </c>
      <c r="S1130" s="103">
        <f t="shared" si="600"/>
        <v>0</v>
      </c>
      <c r="T1130" s="113">
        <f t="shared" si="609"/>
        <v>8.5000000000000006E-2</v>
      </c>
      <c r="U1130" s="111">
        <f t="shared" si="615"/>
        <v>17</v>
      </c>
      <c r="V1130" s="111">
        <v>252</v>
      </c>
      <c r="W1130" s="110">
        <f t="shared" si="601"/>
        <v>1.005518583</v>
      </c>
      <c r="X1130" s="103">
        <f t="shared" si="602"/>
        <v>3.5687324999999999</v>
      </c>
      <c r="Y1130" s="103">
        <f t="shared" si="603"/>
        <v>0</v>
      </c>
      <c r="Z1130" s="114" t="str">
        <f t="shared" si="611"/>
        <v>A+J=</v>
      </c>
      <c r="AA1130" s="108">
        <f t="shared" si="612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04"/>
        <v>45153</v>
      </c>
      <c r="B1131" s="103">
        <f t="shared" si="596"/>
        <v>650.45478629999991</v>
      </c>
      <c r="C1131" s="204">
        <f t="shared" si="595"/>
        <v>403.40088974130748</v>
      </c>
      <c r="D1131" s="104">
        <f t="shared" si="605"/>
        <v>6665.28</v>
      </c>
      <c r="E1131" s="105">
        <f t="shared" si="616"/>
        <v>6659.95</v>
      </c>
      <c r="F1131" s="106">
        <f t="shared" si="617"/>
        <v>45097</v>
      </c>
      <c r="G1131" s="107">
        <f t="shared" si="597"/>
        <v>-7.9966633059680436E-4</v>
      </c>
      <c r="H1131" s="108">
        <f t="shared" si="610"/>
        <v>45159</v>
      </c>
      <c r="I1131" s="108">
        <f t="shared" si="598"/>
        <v>45159</v>
      </c>
      <c r="J1131" s="109">
        <f t="shared" si="606"/>
        <v>22</v>
      </c>
      <c r="K1131" s="109">
        <f t="shared" si="594"/>
        <v>18</v>
      </c>
      <c r="L1131" s="8">
        <f t="shared" si="607"/>
        <v>1</v>
      </c>
      <c r="M1131" s="110">
        <f t="shared" si="619"/>
        <v>1.0022992500000001</v>
      </c>
      <c r="N1131" s="110">
        <f t="shared" si="614"/>
        <v>1.6030592263436301</v>
      </c>
      <c r="O1131" s="103">
        <f t="shared" si="618"/>
        <v>1.60305922</v>
      </c>
      <c r="P1131" s="103">
        <f t="shared" si="599"/>
        <v>646.67551564999997</v>
      </c>
      <c r="Q1131" s="11">
        <f t="shared" si="613"/>
        <v>0</v>
      </c>
      <c r="R1131" s="30">
        <f t="shared" si="608"/>
        <v>0</v>
      </c>
      <c r="S1131" s="103">
        <f t="shared" si="600"/>
        <v>0</v>
      </c>
      <c r="T1131" s="113">
        <f t="shared" si="609"/>
        <v>8.5000000000000006E-2</v>
      </c>
      <c r="U1131" s="111">
        <f t="shared" si="615"/>
        <v>18</v>
      </c>
      <c r="V1131" s="111">
        <v>252</v>
      </c>
      <c r="W1131" s="110">
        <f t="shared" si="601"/>
        <v>1.005844153</v>
      </c>
      <c r="X1131" s="103">
        <f t="shared" si="602"/>
        <v>3.77927065</v>
      </c>
      <c r="Y1131" s="103">
        <f t="shared" si="603"/>
        <v>0</v>
      </c>
      <c r="Z1131" s="114" t="str">
        <f t="shared" si="611"/>
        <v>A+J=</v>
      </c>
      <c r="AA1131" s="108">
        <f t="shared" si="612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04"/>
        <v>45154</v>
      </c>
      <c r="B1132" s="103">
        <f t="shared" si="596"/>
        <v>650.66539169999999</v>
      </c>
      <c r="C1132" s="204">
        <f t="shared" si="595"/>
        <v>403.40088974130748</v>
      </c>
      <c r="D1132" s="104">
        <f t="shared" si="605"/>
        <v>6665.28</v>
      </c>
      <c r="E1132" s="105">
        <f t="shared" si="616"/>
        <v>6659.95</v>
      </c>
      <c r="F1132" s="106">
        <f t="shared" si="617"/>
        <v>45097</v>
      </c>
      <c r="G1132" s="107">
        <f t="shared" si="597"/>
        <v>-7.9966633059680436E-4</v>
      </c>
      <c r="H1132" s="108">
        <f t="shared" si="610"/>
        <v>45159</v>
      </c>
      <c r="I1132" s="108">
        <f t="shared" si="598"/>
        <v>45159</v>
      </c>
      <c r="J1132" s="109">
        <f t="shared" si="606"/>
        <v>22</v>
      </c>
      <c r="K1132" s="109">
        <f t="shared" ref="K1132:K1195" si="620">(J1132-(NETWORKDAYS(A1132,I1132,AD$171:AD$502)-1))</f>
        <v>19</v>
      </c>
      <c r="L1132" s="8">
        <f t="shared" si="607"/>
        <v>1</v>
      </c>
      <c r="M1132" s="110">
        <f t="shared" si="619"/>
        <v>1.0022992500000001</v>
      </c>
      <c r="N1132" s="110">
        <f t="shared" si="614"/>
        <v>1.6030592263436301</v>
      </c>
      <c r="O1132" s="103">
        <f t="shared" si="618"/>
        <v>1.60305922</v>
      </c>
      <c r="P1132" s="103">
        <f t="shared" si="599"/>
        <v>646.67551564999997</v>
      </c>
      <c r="Q1132" s="11">
        <f t="shared" si="613"/>
        <v>0</v>
      </c>
      <c r="R1132" s="30">
        <f t="shared" si="608"/>
        <v>0</v>
      </c>
      <c r="S1132" s="103">
        <f t="shared" si="600"/>
        <v>0</v>
      </c>
      <c r="T1132" s="113">
        <f t="shared" si="609"/>
        <v>8.5000000000000006E-2</v>
      </c>
      <c r="U1132" s="111">
        <f t="shared" si="615"/>
        <v>19</v>
      </c>
      <c r="V1132" s="111">
        <v>252</v>
      </c>
      <c r="W1132" s="110">
        <f t="shared" si="601"/>
        <v>1.0061698269999999</v>
      </c>
      <c r="X1132" s="103">
        <f t="shared" si="602"/>
        <v>3.9898760499999999</v>
      </c>
      <c r="Y1132" s="103">
        <f t="shared" si="603"/>
        <v>0</v>
      </c>
      <c r="Z1132" s="114" t="str">
        <f t="shared" si="611"/>
        <v>A+J=</v>
      </c>
      <c r="AA1132" s="108">
        <f t="shared" si="612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04"/>
        <v>45155</v>
      </c>
      <c r="B1133" s="103">
        <f t="shared" si="596"/>
        <v>650.87606629999993</v>
      </c>
      <c r="C1133" s="204">
        <f t="shared" si="595"/>
        <v>403.40088974130748</v>
      </c>
      <c r="D1133" s="104">
        <f t="shared" si="605"/>
        <v>6665.28</v>
      </c>
      <c r="E1133" s="105">
        <f t="shared" si="616"/>
        <v>6659.95</v>
      </c>
      <c r="F1133" s="106">
        <f t="shared" si="617"/>
        <v>45097</v>
      </c>
      <c r="G1133" s="107">
        <f t="shared" si="597"/>
        <v>-7.9966633059680436E-4</v>
      </c>
      <c r="H1133" s="108">
        <f t="shared" si="610"/>
        <v>45159</v>
      </c>
      <c r="I1133" s="108">
        <f t="shared" si="598"/>
        <v>45159</v>
      </c>
      <c r="J1133" s="109">
        <f t="shared" si="606"/>
        <v>22</v>
      </c>
      <c r="K1133" s="109">
        <f t="shared" si="620"/>
        <v>20</v>
      </c>
      <c r="L1133" s="8">
        <f t="shared" si="607"/>
        <v>1</v>
      </c>
      <c r="M1133" s="110">
        <f t="shared" si="619"/>
        <v>1.0022992500000001</v>
      </c>
      <c r="N1133" s="110">
        <f t="shared" si="614"/>
        <v>1.6030592263436301</v>
      </c>
      <c r="O1133" s="103">
        <f t="shared" si="618"/>
        <v>1.60305922</v>
      </c>
      <c r="P1133" s="103">
        <f t="shared" si="599"/>
        <v>646.67551564999997</v>
      </c>
      <c r="Q1133" s="11">
        <f t="shared" si="613"/>
        <v>0</v>
      </c>
      <c r="R1133" s="30">
        <f t="shared" si="608"/>
        <v>0</v>
      </c>
      <c r="S1133" s="103">
        <f t="shared" si="600"/>
        <v>0</v>
      </c>
      <c r="T1133" s="113">
        <f t="shared" si="609"/>
        <v>8.5000000000000006E-2</v>
      </c>
      <c r="U1133" s="111">
        <f t="shared" si="615"/>
        <v>20</v>
      </c>
      <c r="V1133" s="111">
        <v>252</v>
      </c>
      <c r="W1133" s="110">
        <f t="shared" si="601"/>
        <v>1.006495608</v>
      </c>
      <c r="X1133" s="103">
        <f t="shared" si="602"/>
        <v>4.2005506500000003</v>
      </c>
      <c r="Y1133" s="103">
        <f t="shared" si="603"/>
        <v>0</v>
      </c>
      <c r="Z1133" s="114" t="str">
        <f t="shared" si="611"/>
        <v>A+J=</v>
      </c>
      <c r="AA1133" s="108">
        <f t="shared" si="612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04"/>
        <v>45156</v>
      </c>
      <c r="B1134" s="103">
        <f t="shared" si="596"/>
        <v>651.08680814999991</v>
      </c>
      <c r="C1134" s="204">
        <f t="shared" si="595"/>
        <v>403.40088974130748</v>
      </c>
      <c r="D1134" s="104">
        <f t="shared" si="605"/>
        <v>6665.28</v>
      </c>
      <c r="E1134" s="105">
        <f t="shared" si="616"/>
        <v>6659.95</v>
      </c>
      <c r="F1134" s="106">
        <f t="shared" si="617"/>
        <v>45097</v>
      </c>
      <c r="G1134" s="107">
        <f t="shared" si="597"/>
        <v>-7.9966633059680436E-4</v>
      </c>
      <c r="H1134" s="108">
        <f t="shared" si="610"/>
        <v>45159</v>
      </c>
      <c r="I1134" s="108">
        <f t="shared" si="598"/>
        <v>45159</v>
      </c>
      <c r="J1134" s="109">
        <f t="shared" si="606"/>
        <v>22</v>
      </c>
      <c r="K1134" s="109">
        <f t="shared" si="620"/>
        <v>21</v>
      </c>
      <c r="L1134" s="8">
        <f t="shared" si="607"/>
        <v>1</v>
      </c>
      <c r="M1134" s="110">
        <f t="shared" si="619"/>
        <v>1.0022992500000001</v>
      </c>
      <c r="N1134" s="110">
        <f t="shared" si="614"/>
        <v>1.6030592263436301</v>
      </c>
      <c r="O1134" s="103">
        <f t="shared" si="618"/>
        <v>1.60305922</v>
      </c>
      <c r="P1134" s="103">
        <f t="shared" si="599"/>
        <v>646.67551564999997</v>
      </c>
      <c r="Q1134" s="11">
        <f t="shared" si="613"/>
        <v>0</v>
      </c>
      <c r="R1134" s="30">
        <f t="shared" si="608"/>
        <v>0</v>
      </c>
      <c r="S1134" s="103">
        <f t="shared" si="600"/>
        <v>0</v>
      </c>
      <c r="T1134" s="113">
        <f t="shared" si="609"/>
        <v>8.5000000000000006E-2</v>
      </c>
      <c r="U1134" s="111">
        <f t="shared" si="615"/>
        <v>21</v>
      </c>
      <c r="V1134" s="111">
        <v>252</v>
      </c>
      <c r="W1134" s="110">
        <f t="shared" si="601"/>
        <v>1.0068214929999999</v>
      </c>
      <c r="X1134" s="103">
        <f t="shared" si="602"/>
        <v>4.4112925000000001</v>
      </c>
      <c r="Y1134" s="103">
        <f t="shared" si="603"/>
        <v>0</v>
      </c>
      <c r="Z1134" s="114" t="str">
        <f t="shared" si="611"/>
        <v>A+J=</v>
      </c>
      <c r="AA1134" s="108">
        <f t="shared" si="612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04"/>
        <v>45157</v>
      </c>
      <c r="B1135" s="103">
        <f t="shared" si="596"/>
        <v>651.29761918999998</v>
      </c>
      <c r="C1135" s="204">
        <f t="shared" si="595"/>
        <v>403.40088974130748</v>
      </c>
      <c r="D1135" s="104">
        <f t="shared" si="605"/>
        <v>6665.28</v>
      </c>
      <c r="E1135" s="105">
        <f t="shared" si="616"/>
        <v>6659.95</v>
      </c>
      <c r="F1135" s="106">
        <f t="shared" si="617"/>
        <v>45097</v>
      </c>
      <c r="G1135" s="107">
        <f t="shared" si="597"/>
        <v>-7.9966633059680436E-4</v>
      </c>
      <c r="H1135" s="108">
        <f t="shared" si="610"/>
        <v>45159</v>
      </c>
      <c r="I1135" s="108">
        <f t="shared" si="598"/>
        <v>45159</v>
      </c>
      <c r="J1135" s="109">
        <f t="shared" si="606"/>
        <v>22</v>
      </c>
      <c r="K1135" s="109">
        <f t="shared" si="620"/>
        <v>22</v>
      </c>
      <c r="L1135" s="8">
        <f t="shared" si="607"/>
        <v>1</v>
      </c>
      <c r="M1135" s="110">
        <f t="shared" si="619"/>
        <v>1.0022992500000001</v>
      </c>
      <c r="N1135" s="110">
        <f t="shared" si="614"/>
        <v>1.6030592263436301</v>
      </c>
      <c r="O1135" s="103">
        <f t="shared" si="618"/>
        <v>1.60305922</v>
      </c>
      <c r="P1135" s="103">
        <f t="shared" si="599"/>
        <v>646.67551564999997</v>
      </c>
      <c r="Q1135" s="11">
        <f t="shared" si="613"/>
        <v>0</v>
      </c>
      <c r="R1135" s="30">
        <f t="shared" si="608"/>
        <v>0</v>
      </c>
      <c r="S1135" s="103">
        <f t="shared" si="600"/>
        <v>0</v>
      </c>
      <c r="T1135" s="113">
        <f t="shared" si="609"/>
        <v>8.5000000000000006E-2</v>
      </c>
      <c r="U1135" s="111">
        <f t="shared" si="615"/>
        <v>22</v>
      </c>
      <c r="V1135" s="111">
        <v>252</v>
      </c>
      <c r="W1135" s="110">
        <f t="shared" si="601"/>
        <v>1.007147485</v>
      </c>
      <c r="X1135" s="103">
        <f t="shared" si="602"/>
        <v>4.6221035400000003</v>
      </c>
      <c r="Y1135" s="103">
        <f t="shared" si="603"/>
        <v>0</v>
      </c>
      <c r="Z1135" s="114" t="str">
        <f t="shared" si="611"/>
        <v>A+J=</v>
      </c>
      <c r="AA1135" s="108">
        <f t="shared" si="612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04"/>
        <v>45158</v>
      </c>
      <c r="B1136" s="103">
        <f t="shared" si="596"/>
        <v>651.29761918999998</v>
      </c>
      <c r="C1136" s="204">
        <f t="shared" si="595"/>
        <v>403.40088974130748</v>
      </c>
      <c r="D1136" s="104">
        <f t="shared" si="605"/>
        <v>6665.28</v>
      </c>
      <c r="E1136" s="105">
        <f t="shared" si="616"/>
        <v>6659.95</v>
      </c>
      <c r="F1136" s="106">
        <f t="shared" si="617"/>
        <v>45097</v>
      </c>
      <c r="G1136" s="107">
        <f t="shared" si="597"/>
        <v>-7.9966633059680436E-4</v>
      </c>
      <c r="H1136" s="108">
        <f t="shared" si="610"/>
        <v>45189</v>
      </c>
      <c r="I1136" s="108">
        <f t="shared" si="598"/>
        <v>45159</v>
      </c>
      <c r="J1136" s="109">
        <f t="shared" si="606"/>
        <v>22</v>
      </c>
      <c r="K1136" s="109">
        <f t="shared" si="620"/>
        <v>22</v>
      </c>
      <c r="L1136" s="8">
        <f t="shared" si="607"/>
        <v>1</v>
      </c>
      <c r="M1136" s="110">
        <f t="shared" si="619"/>
        <v>1.0022992500000001</v>
      </c>
      <c r="N1136" s="110">
        <f t="shared" si="614"/>
        <v>1.6030592263436301</v>
      </c>
      <c r="O1136" s="103">
        <f t="shared" si="618"/>
        <v>1.60305922</v>
      </c>
      <c r="P1136" s="103">
        <f t="shared" si="599"/>
        <v>646.67551564999997</v>
      </c>
      <c r="Q1136" s="11">
        <f t="shared" si="613"/>
        <v>0</v>
      </c>
      <c r="R1136" s="30">
        <f t="shared" si="608"/>
        <v>0</v>
      </c>
      <c r="S1136" s="103">
        <f t="shared" si="600"/>
        <v>0</v>
      </c>
      <c r="T1136" s="113">
        <f t="shared" si="609"/>
        <v>8.5000000000000006E-2</v>
      </c>
      <c r="U1136" s="111">
        <f t="shared" si="615"/>
        <v>22</v>
      </c>
      <c r="V1136" s="111">
        <v>252</v>
      </c>
      <c r="W1136" s="110">
        <f t="shared" si="601"/>
        <v>1.007147485</v>
      </c>
      <c r="X1136" s="103">
        <f t="shared" si="602"/>
        <v>4.6221035400000003</v>
      </c>
      <c r="Y1136" s="103">
        <f t="shared" si="603"/>
        <v>0</v>
      </c>
      <c r="Z1136" s="114" t="str">
        <f t="shared" si="611"/>
        <v>A+J=</v>
      </c>
      <c r="AA1136" s="108">
        <f t="shared" si="612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04"/>
        <v>45159</v>
      </c>
      <c r="B1137" s="103">
        <f t="shared" si="596"/>
        <v>651.29761918999998</v>
      </c>
      <c r="C1137" s="204">
        <f t="shared" si="595"/>
        <v>403.40088974130748</v>
      </c>
      <c r="D1137" s="104">
        <f t="shared" si="605"/>
        <v>6665.28</v>
      </c>
      <c r="E1137" s="105">
        <f t="shared" si="616"/>
        <v>6659.95</v>
      </c>
      <c r="F1137" s="106">
        <f t="shared" si="617"/>
        <v>45097</v>
      </c>
      <c r="G1137" s="107">
        <f t="shared" si="597"/>
        <v>-7.9966633059680436E-4</v>
      </c>
      <c r="H1137" s="108">
        <f t="shared" si="610"/>
        <v>45189</v>
      </c>
      <c r="I1137" s="108">
        <f t="shared" si="598"/>
        <v>45159</v>
      </c>
      <c r="J1137" s="109">
        <f t="shared" si="606"/>
        <v>22</v>
      </c>
      <c r="K1137" s="109">
        <f t="shared" si="620"/>
        <v>22</v>
      </c>
      <c r="L1137" s="8">
        <f t="shared" si="607"/>
        <v>1</v>
      </c>
      <c r="M1137" s="110">
        <f t="shared" si="619"/>
        <v>1.0022992500000001</v>
      </c>
      <c r="N1137" s="110">
        <f t="shared" si="614"/>
        <v>1.6030592263436301</v>
      </c>
      <c r="O1137" s="103">
        <f t="shared" si="618"/>
        <v>1.60305922</v>
      </c>
      <c r="P1137" s="103">
        <f t="shared" si="599"/>
        <v>646.67551564999997</v>
      </c>
      <c r="Q1137" s="11">
        <f t="shared" si="613"/>
        <v>37</v>
      </c>
      <c r="R1137" s="30">
        <f t="shared" si="608"/>
        <v>2.8405476201671932E-2</v>
      </c>
      <c r="S1137" s="103">
        <f t="shared" si="600"/>
        <v>18.369125969999999</v>
      </c>
      <c r="T1137" s="113">
        <f t="shared" si="609"/>
        <v>8.5000000000000006E-2</v>
      </c>
      <c r="U1137" s="111">
        <f t="shared" si="615"/>
        <v>22</v>
      </c>
      <c r="V1137" s="111">
        <v>252</v>
      </c>
      <c r="W1137" s="110">
        <f t="shared" si="601"/>
        <v>1.007147485</v>
      </c>
      <c r="X1137" s="103">
        <f t="shared" si="602"/>
        <v>4.6221035400000003</v>
      </c>
      <c r="Y1137" s="103">
        <f t="shared" si="603"/>
        <v>22.99122951</v>
      </c>
      <c r="Z1137" s="114" t="str">
        <f t="shared" si="611"/>
        <v>A+J=</v>
      </c>
      <c r="AA1137" s="108">
        <f t="shared" si="612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04"/>
        <v>45160</v>
      </c>
      <c r="B1138" s="103">
        <f t="shared" si="596"/>
        <v>628.54570612999999</v>
      </c>
      <c r="C1138" s="204">
        <f t="shared" si="595"/>
        <v>391.94209536813389</v>
      </c>
      <c r="D1138" s="104">
        <f t="shared" si="605"/>
        <v>6659.95</v>
      </c>
      <c r="E1138" s="105">
        <f t="shared" si="616"/>
        <v>6667.94</v>
      </c>
      <c r="F1138" s="106">
        <f t="shared" si="617"/>
        <v>45128</v>
      </c>
      <c r="G1138" s="107">
        <f t="shared" si="597"/>
        <v>1.1997087065218626E-3</v>
      </c>
      <c r="H1138" s="108">
        <f t="shared" si="610"/>
        <v>45189</v>
      </c>
      <c r="I1138" s="108">
        <f t="shared" si="598"/>
        <v>45189</v>
      </c>
      <c r="J1138" s="109">
        <f t="shared" si="606"/>
        <v>21</v>
      </c>
      <c r="K1138" s="109">
        <f t="shared" si="620"/>
        <v>1</v>
      </c>
      <c r="L1138" s="8">
        <f t="shared" si="607"/>
        <v>1.0000570900000001</v>
      </c>
      <c r="M1138" s="110">
        <f t="shared" si="619"/>
        <v>1</v>
      </c>
      <c r="N1138" s="110">
        <f t="shared" si="614"/>
        <v>1.6030592263436301</v>
      </c>
      <c r="O1138" s="103">
        <f t="shared" si="618"/>
        <v>1.60315074</v>
      </c>
      <c r="P1138" s="103">
        <f t="shared" si="599"/>
        <v>628.34226021999996</v>
      </c>
      <c r="Q1138" s="11">
        <f t="shared" si="613"/>
        <v>0</v>
      </c>
      <c r="R1138" s="30">
        <f t="shared" si="608"/>
        <v>0</v>
      </c>
      <c r="S1138" s="103">
        <f t="shared" si="600"/>
        <v>0</v>
      </c>
      <c r="T1138" s="113">
        <f t="shared" si="609"/>
        <v>8.5000000000000006E-2</v>
      </c>
      <c r="U1138" s="111">
        <f t="shared" si="615"/>
        <v>1</v>
      </c>
      <c r="V1138" s="111">
        <v>252</v>
      </c>
      <c r="W1138" s="110">
        <f t="shared" si="601"/>
        <v>1.0003237819999999</v>
      </c>
      <c r="X1138" s="103">
        <f t="shared" si="602"/>
        <v>0.20344591000000001</v>
      </c>
      <c r="Y1138" s="103">
        <f t="shared" si="603"/>
        <v>0</v>
      </c>
      <c r="Z1138" s="114" t="str">
        <f t="shared" si="611"/>
        <v>A+J=</v>
      </c>
      <c r="AA1138" s="108">
        <f t="shared" si="612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04"/>
        <v>45161</v>
      </c>
      <c r="B1139" s="103">
        <f t="shared" si="596"/>
        <v>628.78511634000006</v>
      </c>
      <c r="C1139" s="204">
        <f t="shared" si="595"/>
        <v>391.94209536813389</v>
      </c>
      <c r="D1139" s="104">
        <f t="shared" si="605"/>
        <v>6659.95</v>
      </c>
      <c r="E1139" s="105">
        <f t="shared" si="616"/>
        <v>6667.94</v>
      </c>
      <c r="F1139" s="106">
        <f t="shared" si="617"/>
        <v>45128</v>
      </c>
      <c r="G1139" s="107">
        <f t="shared" si="597"/>
        <v>1.1997087065218626E-3</v>
      </c>
      <c r="H1139" s="108">
        <f t="shared" si="610"/>
        <v>45189</v>
      </c>
      <c r="I1139" s="108">
        <f t="shared" si="598"/>
        <v>45189</v>
      </c>
      <c r="J1139" s="109">
        <f t="shared" si="606"/>
        <v>21</v>
      </c>
      <c r="K1139" s="109">
        <f t="shared" si="620"/>
        <v>2</v>
      </c>
      <c r="L1139" s="8">
        <f t="shared" si="607"/>
        <v>1.0001141899999999</v>
      </c>
      <c r="M1139" s="110">
        <f t="shared" si="619"/>
        <v>1</v>
      </c>
      <c r="N1139" s="110">
        <f t="shared" si="614"/>
        <v>1.6030592263436301</v>
      </c>
      <c r="O1139" s="103">
        <f t="shared" si="618"/>
        <v>1.60324227</v>
      </c>
      <c r="P1139" s="103">
        <f t="shared" si="599"/>
        <v>628.37813468000002</v>
      </c>
      <c r="Q1139" s="11">
        <f t="shared" si="613"/>
        <v>0</v>
      </c>
      <c r="R1139" s="30">
        <f t="shared" si="608"/>
        <v>0</v>
      </c>
      <c r="S1139" s="103">
        <f t="shared" si="600"/>
        <v>0</v>
      </c>
      <c r="T1139" s="113">
        <f t="shared" si="609"/>
        <v>8.5000000000000006E-2</v>
      </c>
      <c r="U1139" s="111">
        <f t="shared" si="615"/>
        <v>2</v>
      </c>
      <c r="V1139" s="111">
        <v>252</v>
      </c>
      <c r="W1139" s="110">
        <f t="shared" si="601"/>
        <v>1.00064767</v>
      </c>
      <c r="X1139" s="103">
        <f t="shared" si="602"/>
        <v>0.40698166000000002</v>
      </c>
      <c r="Y1139" s="103">
        <f t="shared" si="603"/>
        <v>0</v>
      </c>
      <c r="Z1139" s="114" t="str">
        <f t="shared" si="611"/>
        <v>A+J=</v>
      </c>
      <c r="AA1139" s="108">
        <f t="shared" si="612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04"/>
        <v>45162</v>
      </c>
      <c r="B1140" s="103">
        <f t="shared" si="596"/>
        <v>629.02461906999997</v>
      </c>
      <c r="C1140" s="204">
        <f t="shared" si="595"/>
        <v>391.94209536813389</v>
      </c>
      <c r="D1140" s="104">
        <f t="shared" si="605"/>
        <v>6659.95</v>
      </c>
      <c r="E1140" s="105">
        <f t="shared" si="616"/>
        <v>6667.94</v>
      </c>
      <c r="F1140" s="106">
        <f t="shared" si="617"/>
        <v>45128</v>
      </c>
      <c r="G1140" s="107">
        <f t="shared" si="597"/>
        <v>1.1997087065218626E-3</v>
      </c>
      <c r="H1140" s="108">
        <f t="shared" si="610"/>
        <v>45189</v>
      </c>
      <c r="I1140" s="108">
        <f t="shared" si="598"/>
        <v>45189</v>
      </c>
      <c r="J1140" s="109">
        <f t="shared" si="606"/>
        <v>21</v>
      </c>
      <c r="K1140" s="109">
        <f t="shared" si="620"/>
        <v>3</v>
      </c>
      <c r="L1140" s="8">
        <f t="shared" si="607"/>
        <v>1.0001712899999999</v>
      </c>
      <c r="M1140" s="110">
        <f t="shared" si="619"/>
        <v>1</v>
      </c>
      <c r="N1140" s="110">
        <f t="shared" si="614"/>
        <v>1.6030592263436301</v>
      </c>
      <c r="O1140" s="103">
        <f t="shared" si="618"/>
        <v>1.6033338100000001</v>
      </c>
      <c r="P1140" s="103">
        <f t="shared" si="599"/>
        <v>628.41401306</v>
      </c>
      <c r="Q1140" s="11">
        <f t="shared" si="613"/>
        <v>0</v>
      </c>
      <c r="R1140" s="30">
        <f t="shared" si="608"/>
        <v>0</v>
      </c>
      <c r="S1140" s="103">
        <f t="shared" si="600"/>
        <v>0</v>
      </c>
      <c r="T1140" s="113">
        <f t="shared" si="609"/>
        <v>8.5000000000000006E-2</v>
      </c>
      <c r="U1140" s="111">
        <f t="shared" si="615"/>
        <v>3</v>
      </c>
      <c r="V1140" s="111">
        <v>252</v>
      </c>
      <c r="W1140" s="110">
        <f t="shared" si="601"/>
        <v>1.000971662</v>
      </c>
      <c r="X1140" s="103">
        <f t="shared" si="602"/>
        <v>0.61060601000000003</v>
      </c>
      <c r="Y1140" s="103">
        <f t="shared" si="603"/>
        <v>0</v>
      </c>
      <c r="Z1140" s="114" t="str">
        <f t="shared" si="611"/>
        <v>A+J=</v>
      </c>
      <c r="AA1140" s="108">
        <f t="shared" si="612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04"/>
        <v>45163</v>
      </c>
      <c r="B1141" s="103">
        <f t="shared" si="596"/>
        <v>629.26421496</v>
      </c>
      <c r="C1141" s="204">
        <f t="shared" si="595"/>
        <v>391.94209536813389</v>
      </c>
      <c r="D1141" s="104">
        <f t="shared" si="605"/>
        <v>6659.95</v>
      </c>
      <c r="E1141" s="105">
        <f t="shared" si="616"/>
        <v>6667.94</v>
      </c>
      <c r="F1141" s="106">
        <f t="shared" si="617"/>
        <v>45128</v>
      </c>
      <c r="G1141" s="107">
        <f t="shared" si="597"/>
        <v>1.1997087065218626E-3</v>
      </c>
      <c r="H1141" s="108">
        <f t="shared" si="610"/>
        <v>45189</v>
      </c>
      <c r="I1141" s="108">
        <f t="shared" si="598"/>
        <v>45189</v>
      </c>
      <c r="J1141" s="109">
        <f t="shared" si="606"/>
        <v>21</v>
      </c>
      <c r="K1141" s="109">
        <f t="shared" si="620"/>
        <v>4</v>
      </c>
      <c r="L1141" s="8">
        <f t="shared" si="607"/>
        <v>1.0002283999999999</v>
      </c>
      <c r="M1141" s="110">
        <f t="shared" si="619"/>
        <v>1</v>
      </c>
      <c r="N1141" s="110">
        <f t="shared" si="614"/>
        <v>1.6030592263436301</v>
      </c>
      <c r="O1141" s="103">
        <f t="shared" si="618"/>
        <v>1.6034253599999999</v>
      </c>
      <c r="P1141" s="103">
        <f t="shared" si="599"/>
        <v>628.44989536000003</v>
      </c>
      <c r="Q1141" s="11">
        <f t="shared" si="613"/>
        <v>0</v>
      </c>
      <c r="R1141" s="30">
        <f t="shared" si="608"/>
        <v>0</v>
      </c>
      <c r="S1141" s="103">
        <f t="shared" si="600"/>
        <v>0</v>
      </c>
      <c r="T1141" s="113">
        <f t="shared" si="609"/>
        <v>8.5000000000000006E-2</v>
      </c>
      <c r="U1141" s="111">
        <f t="shared" si="615"/>
        <v>4</v>
      </c>
      <c r="V1141" s="111">
        <v>252</v>
      </c>
      <c r="W1141" s="110">
        <f t="shared" si="601"/>
        <v>1.001295759</v>
      </c>
      <c r="X1141" s="103">
        <f t="shared" si="602"/>
        <v>0.81431960000000003</v>
      </c>
      <c r="Y1141" s="103">
        <f t="shared" si="603"/>
        <v>0</v>
      </c>
      <c r="Z1141" s="114" t="str">
        <f t="shared" si="611"/>
        <v>A+J=</v>
      </c>
      <c r="AA1141" s="108">
        <f t="shared" si="612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04"/>
        <v>45164</v>
      </c>
      <c r="B1142" s="103">
        <f t="shared" si="596"/>
        <v>629.50390010000001</v>
      </c>
      <c r="C1142" s="204">
        <f t="shared" si="595"/>
        <v>391.94209536813389</v>
      </c>
      <c r="D1142" s="104">
        <f t="shared" si="605"/>
        <v>6659.95</v>
      </c>
      <c r="E1142" s="105">
        <f t="shared" si="616"/>
        <v>6667.94</v>
      </c>
      <c r="F1142" s="106">
        <f t="shared" si="617"/>
        <v>45128</v>
      </c>
      <c r="G1142" s="107">
        <f t="shared" si="597"/>
        <v>1.1997087065218626E-3</v>
      </c>
      <c r="H1142" s="108">
        <f t="shared" si="610"/>
        <v>45189</v>
      </c>
      <c r="I1142" s="108">
        <f t="shared" si="598"/>
        <v>45189</v>
      </c>
      <c r="J1142" s="109">
        <f t="shared" si="606"/>
        <v>21</v>
      </c>
      <c r="K1142" s="109">
        <f t="shared" si="620"/>
        <v>5</v>
      </c>
      <c r="L1142" s="8">
        <f t="shared" si="607"/>
        <v>1.0002855100000001</v>
      </c>
      <c r="M1142" s="110">
        <f t="shared" si="619"/>
        <v>1</v>
      </c>
      <c r="N1142" s="110">
        <f t="shared" si="614"/>
        <v>1.6030592263436301</v>
      </c>
      <c r="O1142" s="103">
        <f t="shared" si="618"/>
        <v>1.60351691</v>
      </c>
      <c r="P1142" s="103">
        <f t="shared" si="599"/>
        <v>628.48577766000005</v>
      </c>
      <c r="Q1142" s="11">
        <f t="shared" si="613"/>
        <v>0</v>
      </c>
      <c r="R1142" s="30">
        <f t="shared" si="608"/>
        <v>0</v>
      </c>
      <c r="S1142" s="103">
        <f t="shared" si="600"/>
        <v>0</v>
      </c>
      <c r="T1142" s="113">
        <f t="shared" si="609"/>
        <v>8.5000000000000006E-2</v>
      </c>
      <c r="U1142" s="111">
        <f t="shared" si="615"/>
        <v>5</v>
      </c>
      <c r="V1142" s="111">
        <v>252</v>
      </c>
      <c r="W1142" s="110">
        <f t="shared" si="601"/>
        <v>1.0016199610000001</v>
      </c>
      <c r="X1142" s="103">
        <f t="shared" si="602"/>
        <v>1.01812244</v>
      </c>
      <c r="Y1142" s="103">
        <f t="shared" si="603"/>
        <v>0</v>
      </c>
      <c r="Z1142" s="114" t="str">
        <f t="shared" si="611"/>
        <v>A+J=</v>
      </c>
      <c r="AA1142" s="108">
        <f t="shared" si="612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04"/>
        <v>45165</v>
      </c>
      <c r="B1143" s="103">
        <f t="shared" si="596"/>
        <v>629.50390010000001</v>
      </c>
      <c r="C1143" s="204">
        <f t="shared" si="595"/>
        <v>391.94209536813389</v>
      </c>
      <c r="D1143" s="104">
        <f t="shared" si="605"/>
        <v>6659.95</v>
      </c>
      <c r="E1143" s="105">
        <f t="shared" si="616"/>
        <v>6667.94</v>
      </c>
      <c r="F1143" s="106">
        <f t="shared" si="617"/>
        <v>45128</v>
      </c>
      <c r="G1143" s="107">
        <f t="shared" si="597"/>
        <v>1.1997087065218626E-3</v>
      </c>
      <c r="H1143" s="108">
        <f t="shared" si="610"/>
        <v>45189</v>
      </c>
      <c r="I1143" s="108">
        <f t="shared" si="598"/>
        <v>45189</v>
      </c>
      <c r="J1143" s="109">
        <f t="shared" si="606"/>
        <v>21</v>
      </c>
      <c r="K1143" s="109">
        <f t="shared" si="620"/>
        <v>5</v>
      </c>
      <c r="L1143" s="8">
        <f t="shared" si="607"/>
        <v>1.0002855100000001</v>
      </c>
      <c r="M1143" s="110">
        <f t="shared" si="619"/>
        <v>1</v>
      </c>
      <c r="N1143" s="110">
        <f t="shared" si="614"/>
        <v>1.6030592263436301</v>
      </c>
      <c r="O1143" s="103">
        <f t="shared" si="618"/>
        <v>1.60351691</v>
      </c>
      <c r="P1143" s="103">
        <f t="shared" si="599"/>
        <v>628.48577766000005</v>
      </c>
      <c r="Q1143" s="11">
        <f t="shared" si="613"/>
        <v>0</v>
      </c>
      <c r="R1143" s="30">
        <f t="shared" si="608"/>
        <v>0</v>
      </c>
      <c r="S1143" s="103">
        <f t="shared" si="600"/>
        <v>0</v>
      </c>
      <c r="T1143" s="113">
        <f t="shared" si="609"/>
        <v>8.5000000000000006E-2</v>
      </c>
      <c r="U1143" s="111">
        <f t="shared" si="615"/>
        <v>5</v>
      </c>
      <c r="V1143" s="111">
        <v>252</v>
      </c>
      <c r="W1143" s="110">
        <f t="shared" si="601"/>
        <v>1.0016199610000001</v>
      </c>
      <c r="X1143" s="103">
        <f t="shared" si="602"/>
        <v>1.01812244</v>
      </c>
      <c r="Y1143" s="103">
        <f t="shared" si="603"/>
        <v>0</v>
      </c>
      <c r="Z1143" s="114" t="str">
        <f t="shared" si="611"/>
        <v>A+J=</v>
      </c>
      <c r="AA1143" s="108">
        <f t="shared" si="612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04"/>
        <v>45166</v>
      </c>
      <c r="B1144" s="103">
        <f t="shared" si="596"/>
        <v>629.50390010000001</v>
      </c>
      <c r="C1144" s="204">
        <f t="shared" si="595"/>
        <v>391.94209536813389</v>
      </c>
      <c r="D1144" s="104">
        <f t="shared" si="605"/>
        <v>6659.95</v>
      </c>
      <c r="E1144" s="105">
        <f t="shared" si="616"/>
        <v>6667.94</v>
      </c>
      <c r="F1144" s="106">
        <f t="shared" si="617"/>
        <v>45128</v>
      </c>
      <c r="G1144" s="107">
        <f t="shared" si="597"/>
        <v>1.1997087065218626E-3</v>
      </c>
      <c r="H1144" s="108">
        <f t="shared" si="610"/>
        <v>45189</v>
      </c>
      <c r="I1144" s="108">
        <f t="shared" si="598"/>
        <v>45189</v>
      </c>
      <c r="J1144" s="109">
        <f t="shared" si="606"/>
        <v>21</v>
      </c>
      <c r="K1144" s="109">
        <f t="shared" si="620"/>
        <v>5</v>
      </c>
      <c r="L1144" s="8">
        <f t="shared" si="607"/>
        <v>1.0002855100000001</v>
      </c>
      <c r="M1144" s="110">
        <f t="shared" si="619"/>
        <v>1</v>
      </c>
      <c r="N1144" s="110">
        <f t="shared" si="614"/>
        <v>1.6030592263436301</v>
      </c>
      <c r="O1144" s="103">
        <f t="shared" si="618"/>
        <v>1.60351691</v>
      </c>
      <c r="P1144" s="103">
        <f t="shared" si="599"/>
        <v>628.48577766000005</v>
      </c>
      <c r="Q1144" s="11">
        <f t="shared" si="613"/>
        <v>0</v>
      </c>
      <c r="R1144" s="30">
        <f t="shared" si="608"/>
        <v>0</v>
      </c>
      <c r="S1144" s="103">
        <f t="shared" si="600"/>
        <v>0</v>
      </c>
      <c r="T1144" s="113">
        <f t="shared" si="609"/>
        <v>8.5000000000000006E-2</v>
      </c>
      <c r="U1144" s="111">
        <f t="shared" si="615"/>
        <v>5</v>
      </c>
      <c r="V1144" s="111">
        <v>252</v>
      </c>
      <c r="W1144" s="110">
        <f t="shared" si="601"/>
        <v>1.0016199610000001</v>
      </c>
      <c r="X1144" s="103">
        <f t="shared" si="602"/>
        <v>1.01812244</v>
      </c>
      <c r="Y1144" s="103">
        <f t="shared" si="603"/>
        <v>0</v>
      </c>
      <c r="Z1144" s="114" t="str">
        <f t="shared" si="611"/>
        <v>A+J=</v>
      </c>
      <c r="AA1144" s="108">
        <f t="shared" si="612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04"/>
        <v>45167</v>
      </c>
      <c r="B1145" s="103">
        <f t="shared" si="596"/>
        <v>629.74367451000001</v>
      </c>
      <c r="C1145" s="204">
        <f t="shared" si="595"/>
        <v>391.94209536813389</v>
      </c>
      <c r="D1145" s="104">
        <f t="shared" si="605"/>
        <v>6659.95</v>
      </c>
      <c r="E1145" s="105">
        <f t="shared" si="616"/>
        <v>6667.94</v>
      </c>
      <c r="F1145" s="106">
        <f t="shared" si="617"/>
        <v>45128</v>
      </c>
      <c r="G1145" s="107">
        <f t="shared" si="597"/>
        <v>1.1997087065218626E-3</v>
      </c>
      <c r="H1145" s="108">
        <f t="shared" si="610"/>
        <v>45189</v>
      </c>
      <c r="I1145" s="108">
        <f t="shared" si="598"/>
        <v>45189</v>
      </c>
      <c r="J1145" s="109">
        <f t="shared" si="606"/>
        <v>21</v>
      </c>
      <c r="K1145" s="109">
        <f t="shared" si="620"/>
        <v>6</v>
      </c>
      <c r="L1145" s="8">
        <f t="shared" si="607"/>
        <v>1.0003426200000001</v>
      </c>
      <c r="M1145" s="110">
        <f t="shared" si="619"/>
        <v>1</v>
      </c>
      <c r="N1145" s="110">
        <f t="shared" si="614"/>
        <v>1.6030592263436301</v>
      </c>
      <c r="O1145" s="103">
        <f t="shared" si="618"/>
        <v>1.60360846</v>
      </c>
      <c r="P1145" s="103">
        <f t="shared" si="599"/>
        <v>628.52165995999997</v>
      </c>
      <c r="Q1145" s="11">
        <f t="shared" si="613"/>
        <v>0</v>
      </c>
      <c r="R1145" s="30">
        <f t="shared" si="608"/>
        <v>0</v>
      </c>
      <c r="S1145" s="103">
        <f t="shared" si="600"/>
        <v>0</v>
      </c>
      <c r="T1145" s="113">
        <f t="shared" si="609"/>
        <v>8.5000000000000006E-2</v>
      </c>
      <c r="U1145" s="111">
        <f t="shared" si="615"/>
        <v>6</v>
      </c>
      <c r="V1145" s="111">
        <v>252</v>
      </c>
      <c r="W1145" s="110">
        <f t="shared" si="601"/>
        <v>1.0019442679999999</v>
      </c>
      <c r="X1145" s="103">
        <f t="shared" si="602"/>
        <v>1.2220145499999999</v>
      </c>
      <c r="Y1145" s="103">
        <f t="shared" si="603"/>
        <v>0</v>
      </c>
      <c r="Z1145" s="114" t="str">
        <f t="shared" si="611"/>
        <v>A+J=</v>
      </c>
      <c r="AA1145" s="108">
        <f t="shared" si="612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04"/>
        <v>45168</v>
      </c>
      <c r="B1146" s="103">
        <f t="shared" si="596"/>
        <v>629.98354603999996</v>
      </c>
      <c r="C1146" s="204">
        <f t="shared" si="595"/>
        <v>391.94209536813389</v>
      </c>
      <c r="D1146" s="104">
        <f t="shared" si="605"/>
        <v>6659.95</v>
      </c>
      <c r="E1146" s="105">
        <f t="shared" si="616"/>
        <v>6667.94</v>
      </c>
      <c r="F1146" s="106">
        <f t="shared" si="617"/>
        <v>45128</v>
      </c>
      <c r="G1146" s="107">
        <f t="shared" si="597"/>
        <v>1.1997087065218626E-3</v>
      </c>
      <c r="H1146" s="108">
        <f t="shared" si="610"/>
        <v>45189</v>
      </c>
      <c r="I1146" s="108">
        <f t="shared" si="598"/>
        <v>45189</v>
      </c>
      <c r="J1146" s="109">
        <f t="shared" si="606"/>
        <v>21</v>
      </c>
      <c r="K1146" s="109">
        <f t="shared" si="620"/>
        <v>7</v>
      </c>
      <c r="L1146" s="8">
        <f t="shared" si="607"/>
        <v>1.00039974</v>
      </c>
      <c r="M1146" s="110">
        <f t="shared" si="619"/>
        <v>1</v>
      </c>
      <c r="N1146" s="110">
        <f t="shared" si="614"/>
        <v>1.6030592263436301</v>
      </c>
      <c r="O1146" s="103">
        <f t="shared" si="618"/>
        <v>1.6037000299999999</v>
      </c>
      <c r="P1146" s="103">
        <f t="shared" si="599"/>
        <v>628.55755009999996</v>
      </c>
      <c r="Q1146" s="11">
        <f t="shared" si="613"/>
        <v>0</v>
      </c>
      <c r="R1146" s="30">
        <f t="shared" si="608"/>
        <v>0</v>
      </c>
      <c r="S1146" s="103">
        <f t="shared" si="600"/>
        <v>0</v>
      </c>
      <c r="T1146" s="113">
        <f t="shared" si="609"/>
        <v>8.5000000000000006E-2</v>
      </c>
      <c r="U1146" s="111">
        <f t="shared" si="615"/>
        <v>7</v>
      </c>
      <c r="V1146" s="111">
        <v>252</v>
      </c>
      <c r="W1146" s="110">
        <f t="shared" si="601"/>
        <v>1.00226868</v>
      </c>
      <c r="X1146" s="103">
        <f t="shared" si="602"/>
        <v>1.42599594</v>
      </c>
      <c r="Y1146" s="103">
        <f t="shared" si="603"/>
        <v>0</v>
      </c>
      <c r="Z1146" s="114" t="str">
        <f t="shared" si="611"/>
        <v>A+J=</v>
      </c>
      <c r="AA1146" s="108">
        <f t="shared" si="612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04"/>
        <v>45169</v>
      </c>
      <c r="B1147" s="103">
        <f t="shared" si="596"/>
        <v>630.22350291999999</v>
      </c>
      <c r="C1147" s="204">
        <f t="shared" si="595"/>
        <v>391.94209536813389</v>
      </c>
      <c r="D1147" s="104">
        <f t="shared" si="605"/>
        <v>6659.95</v>
      </c>
      <c r="E1147" s="105">
        <f t="shared" si="616"/>
        <v>6667.94</v>
      </c>
      <c r="F1147" s="106">
        <f t="shared" si="617"/>
        <v>45128</v>
      </c>
      <c r="G1147" s="107">
        <f t="shared" si="597"/>
        <v>1.1997087065218626E-3</v>
      </c>
      <c r="H1147" s="108">
        <f t="shared" si="610"/>
        <v>45189</v>
      </c>
      <c r="I1147" s="108">
        <f t="shared" si="598"/>
        <v>45189</v>
      </c>
      <c r="J1147" s="109">
        <f t="shared" si="606"/>
        <v>21</v>
      </c>
      <c r="K1147" s="109">
        <f t="shared" si="620"/>
        <v>8</v>
      </c>
      <c r="L1147" s="8">
        <f t="shared" si="607"/>
        <v>1.0004568599999999</v>
      </c>
      <c r="M1147" s="110">
        <f t="shared" si="619"/>
        <v>1</v>
      </c>
      <c r="N1147" s="110">
        <f t="shared" si="614"/>
        <v>1.6030592263436301</v>
      </c>
      <c r="O1147" s="103">
        <f t="shared" si="618"/>
        <v>1.6037915899999999</v>
      </c>
      <c r="P1147" s="103">
        <f t="shared" si="599"/>
        <v>628.59343631000002</v>
      </c>
      <c r="Q1147" s="11">
        <f t="shared" si="613"/>
        <v>0</v>
      </c>
      <c r="R1147" s="30">
        <f t="shared" si="608"/>
        <v>0</v>
      </c>
      <c r="S1147" s="103">
        <f t="shared" si="600"/>
        <v>0</v>
      </c>
      <c r="T1147" s="113">
        <f t="shared" si="609"/>
        <v>8.5000000000000006E-2</v>
      </c>
      <c r="U1147" s="111">
        <f t="shared" si="615"/>
        <v>8</v>
      </c>
      <c r="V1147" s="111">
        <v>252</v>
      </c>
      <c r="W1147" s="110">
        <f t="shared" si="601"/>
        <v>1.0025931969999999</v>
      </c>
      <c r="X1147" s="103">
        <f t="shared" si="602"/>
        <v>1.6300666100000001</v>
      </c>
      <c r="Y1147" s="103">
        <f t="shared" si="603"/>
        <v>0</v>
      </c>
      <c r="Z1147" s="114" t="str">
        <f t="shared" si="611"/>
        <v>A+J=</v>
      </c>
      <c r="AA1147" s="108">
        <f t="shared" si="612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04"/>
        <v>45170</v>
      </c>
      <c r="B1148" s="103">
        <f t="shared" si="596"/>
        <v>630.46355303999997</v>
      </c>
      <c r="C1148" s="204">
        <f t="shared" si="595"/>
        <v>391.94209536813389</v>
      </c>
      <c r="D1148" s="104">
        <f t="shared" si="605"/>
        <v>6659.95</v>
      </c>
      <c r="E1148" s="105">
        <f t="shared" si="616"/>
        <v>6667.94</v>
      </c>
      <c r="F1148" s="106">
        <f t="shared" si="617"/>
        <v>45128</v>
      </c>
      <c r="G1148" s="107">
        <f t="shared" si="597"/>
        <v>1.1997087065218626E-3</v>
      </c>
      <c r="H1148" s="108">
        <f t="shared" si="610"/>
        <v>45189</v>
      </c>
      <c r="I1148" s="108">
        <f t="shared" si="598"/>
        <v>45189</v>
      </c>
      <c r="J1148" s="109">
        <f t="shared" si="606"/>
        <v>21</v>
      </c>
      <c r="K1148" s="109">
        <f t="shared" si="620"/>
        <v>9</v>
      </c>
      <c r="L1148" s="8">
        <f t="shared" si="607"/>
        <v>1.00051398</v>
      </c>
      <c r="M1148" s="110">
        <f t="shared" si="619"/>
        <v>1</v>
      </c>
      <c r="N1148" s="110">
        <f t="shared" si="614"/>
        <v>1.6030592263436301</v>
      </c>
      <c r="O1148" s="103">
        <f t="shared" si="618"/>
        <v>1.6038831600000001</v>
      </c>
      <c r="P1148" s="103">
        <f t="shared" si="599"/>
        <v>628.62932645000001</v>
      </c>
      <c r="Q1148" s="11">
        <f t="shared" si="613"/>
        <v>0</v>
      </c>
      <c r="R1148" s="30">
        <f t="shared" si="608"/>
        <v>0</v>
      </c>
      <c r="S1148" s="103">
        <f t="shared" si="600"/>
        <v>0</v>
      </c>
      <c r="T1148" s="113">
        <f t="shared" si="609"/>
        <v>8.5000000000000006E-2</v>
      </c>
      <c r="U1148" s="111">
        <f t="shared" si="615"/>
        <v>9</v>
      </c>
      <c r="V1148" s="111">
        <v>252</v>
      </c>
      <c r="W1148" s="110">
        <f t="shared" si="601"/>
        <v>1.0029178190000001</v>
      </c>
      <c r="X1148" s="103">
        <f t="shared" si="602"/>
        <v>1.8342265900000001</v>
      </c>
      <c r="Y1148" s="103">
        <f t="shared" si="603"/>
        <v>0</v>
      </c>
      <c r="Z1148" s="114" t="str">
        <f t="shared" si="611"/>
        <v>A+J=</v>
      </c>
      <c r="AA1148" s="108">
        <f t="shared" si="612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04"/>
        <v>45171</v>
      </c>
      <c r="B1149" s="103">
        <f t="shared" si="596"/>
        <v>630.70369703000006</v>
      </c>
      <c r="C1149" s="204">
        <f t="shared" si="595"/>
        <v>391.94209536813389</v>
      </c>
      <c r="D1149" s="104">
        <f t="shared" si="605"/>
        <v>6659.95</v>
      </c>
      <c r="E1149" s="105">
        <f t="shared" si="616"/>
        <v>6667.94</v>
      </c>
      <c r="F1149" s="106">
        <f t="shared" si="617"/>
        <v>45128</v>
      </c>
      <c r="G1149" s="107">
        <f t="shared" si="597"/>
        <v>1.1997087065218626E-3</v>
      </c>
      <c r="H1149" s="108">
        <f t="shared" si="610"/>
        <v>45189</v>
      </c>
      <c r="I1149" s="108">
        <f t="shared" si="598"/>
        <v>45189</v>
      </c>
      <c r="J1149" s="109">
        <f t="shared" si="606"/>
        <v>21</v>
      </c>
      <c r="K1149" s="109">
        <f t="shared" si="620"/>
        <v>10</v>
      </c>
      <c r="L1149" s="8">
        <f t="shared" si="607"/>
        <v>1.0005711100000001</v>
      </c>
      <c r="M1149" s="110">
        <f t="shared" si="619"/>
        <v>1</v>
      </c>
      <c r="N1149" s="110">
        <f t="shared" si="614"/>
        <v>1.6030592263436301</v>
      </c>
      <c r="O1149" s="103">
        <f t="shared" si="618"/>
        <v>1.60397474</v>
      </c>
      <c r="P1149" s="103">
        <f t="shared" si="599"/>
        <v>628.66522051000004</v>
      </c>
      <c r="Q1149" s="11">
        <f t="shared" si="613"/>
        <v>0</v>
      </c>
      <c r="R1149" s="30">
        <f t="shared" si="608"/>
        <v>0</v>
      </c>
      <c r="S1149" s="103">
        <f t="shared" si="600"/>
        <v>0</v>
      </c>
      <c r="T1149" s="113">
        <f t="shared" si="609"/>
        <v>8.5000000000000006E-2</v>
      </c>
      <c r="U1149" s="111">
        <f t="shared" si="615"/>
        <v>10</v>
      </c>
      <c r="V1149" s="111">
        <v>252</v>
      </c>
      <c r="W1149" s="110">
        <f t="shared" si="601"/>
        <v>1.0032425469999999</v>
      </c>
      <c r="X1149" s="103">
        <f t="shared" si="602"/>
        <v>2.0384765200000001</v>
      </c>
      <c r="Y1149" s="103">
        <f t="shared" si="603"/>
        <v>0</v>
      </c>
      <c r="Z1149" s="114" t="str">
        <f t="shared" si="611"/>
        <v>A+J=</v>
      </c>
      <c r="AA1149" s="108">
        <f t="shared" si="612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04"/>
        <v>45172</v>
      </c>
      <c r="B1150" s="103">
        <f t="shared" si="596"/>
        <v>630.70369703000006</v>
      </c>
      <c r="C1150" s="204">
        <f t="shared" si="595"/>
        <v>391.94209536813389</v>
      </c>
      <c r="D1150" s="104">
        <f t="shared" si="605"/>
        <v>6659.95</v>
      </c>
      <c r="E1150" s="105">
        <f t="shared" si="616"/>
        <v>6667.94</v>
      </c>
      <c r="F1150" s="106">
        <f t="shared" si="617"/>
        <v>45128</v>
      </c>
      <c r="G1150" s="107">
        <f t="shared" si="597"/>
        <v>1.1997087065218626E-3</v>
      </c>
      <c r="H1150" s="108">
        <f t="shared" si="610"/>
        <v>45189</v>
      </c>
      <c r="I1150" s="108">
        <f t="shared" si="598"/>
        <v>45189</v>
      </c>
      <c r="J1150" s="109">
        <f t="shared" si="606"/>
        <v>21</v>
      </c>
      <c r="K1150" s="109">
        <f t="shared" si="620"/>
        <v>10</v>
      </c>
      <c r="L1150" s="8">
        <f t="shared" si="607"/>
        <v>1.0005711100000001</v>
      </c>
      <c r="M1150" s="110">
        <f t="shared" si="619"/>
        <v>1</v>
      </c>
      <c r="N1150" s="110">
        <f t="shared" si="614"/>
        <v>1.6030592263436301</v>
      </c>
      <c r="O1150" s="103">
        <f t="shared" si="618"/>
        <v>1.60397474</v>
      </c>
      <c r="P1150" s="103">
        <f t="shared" si="599"/>
        <v>628.66522051000004</v>
      </c>
      <c r="Q1150" s="11">
        <f t="shared" si="613"/>
        <v>0</v>
      </c>
      <c r="R1150" s="30">
        <f t="shared" si="608"/>
        <v>0</v>
      </c>
      <c r="S1150" s="103">
        <f t="shared" si="600"/>
        <v>0</v>
      </c>
      <c r="T1150" s="113">
        <f t="shared" si="609"/>
        <v>8.5000000000000006E-2</v>
      </c>
      <c r="U1150" s="111">
        <f t="shared" si="615"/>
        <v>10</v>
      </c>
      <c r="V1150" s="111">
        <v>252</v>
      </c>
      <c r="W1150" s="110">
        <f t="shared" si="601"/>
        <v>1.0032425469999999</v>
      </c>
      <c r="X1150" s="103">
        <f t="shared" si="602"/>
        <v>2.0384765200000001</v>
      </c>
      <c r="Y1150" s="103">
        <f t="shared" si="603"/>
        <v>0</v>
      </c>
      <c r="Z1150" s="114" t="str">
        <f t="shared" si="611"/>
        <v>A+J=</v>
      </c>
      <c r="AA1150" s="108">
        <f t="shared" si="612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04"/>
        <v>45173</v>
      </c>
      <c r="B1151" s="103">
        <f t="shared" si="596"/>
        <v>630.70369703000006</v>
      </c>
      <c r="C1151" s="204">
        <f t="shared" si="595"/>
        <v>391.94209536813389</v>
      </c>
      <c r="D1151" s="104">
        <f t="shared" si="605"/>
        <v>6659.95</v>
      </c>
      <c r="E1151" s="105">
        <f t="shared" si="616"/>
        <v>6667.94</v>
      </c>
      <c r="F1151" s="106">
        <f t="shared" si="617"/>
        <v>45128</v>
      </c>
      <c r="G1151" s="107">
        <f t="shared" si="597"/>
        <v>1.1997087065218626E-3</v>
      </c>
      <c r="H1151" s="108">
        <f t="shared" si="610"/>
        <v>45189</v>
      </c>
      <c r="I1151" s="108">
        <f t="shared" si="598"/>
        <v>45189</v>
      </c>
      <c r="J1151" s="109">
        <f t="shared" si="606"/>
        <v>21</v>
      </c>
      <c r="K1151" s="109">
        <f t="shared" si="620"/>
        <v>10</v>
      </c>
      <c r="L1151" s="8">
        <f t="shared" si="607"/>
        <v>1.0005711100000001</v>
      </c>
      <c r="M1151" s="110">
        <f t="shared" si="619"/>
        <v>1</v>
      </c>
      <c r="N1151" s="110">
        <f t="shared" si="614"/>
        <v>1.6030592263436301</v>
      </c>
      <c r="O1151" s="103">
        <f t="shared" si="618"/>
        <v>1.60397474</v>
      </c>
      <c r="P1151" s="103">
        <f t="shared" si="599"/>
        <v>628.66522051000004</v>
      </c>
      <c r="Q1151" s="11">
        <f t="shared" si="613"/>
        <v>0</v>
      </c>
      <c r="R1151" s="30">
        <f t="shared" si="608"/>
        <v>0</v>
      </c>
      <c r="S1151" s="103">
        <f t="shared" si="600"/>
        <v>0</v>
      </c>
      <c r="T1151" s="113">
        <f t="shared" si="609"/>
        <v>8.5000000000000006E-2</v>
      </c>
      <c r="U1151" s="111">
        <f t="shared" si="615"/>
        <v>10</v>
      </c>
      <c r="V1151" s="111">
        <v>252</v>
      </c>
      <c r="W1151" s="110">
        <f t="shared" si="601"/>
        <v>1.0032425469999999</v>
      </c>
      <c r="X1151" s="103">
        <f t="shared" si="602"/>
        <v>2.0384765200000001</v>
      </c>
      <c r="Y1151" s="103">
        <f t="shared" si="603"/>
        <v>0</v>
      </c>
      <c r="Z1151" s="114" t="str">
        <f t="shared" si="611"/>
        <v>A+J=</v>
      </c>
      <c r="AA1151" s="108">
        <f t="shared" si="612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04"/>
        <v>45174</v>
      </c>
      <c r="B1152" s="103">
        <f t="shared" si="596"/>
        <v>630.94392578000009</v>
      </c>
      <c r="C1152" s="204">
        <f t="shared" si="595"/>
        <v>391.94209536813389</v>
      </c>
      <c r="D1152" s="104">
        <f t="shared" si="605"/>
        <v>6659.95</v>
      </c>
      <c r="E1152" s="105">
        <f t="shared" si="616"/>
        <v>6667.94</v>
      </c>
      <c r="F1152" s="106">
        <f t="shared" si="617"/>
        <v>45128</v>
      </c>
      <c r="G1152" s="107">
        <f t="shared" si="597"/>
        <v>1.1997087065218626E-3</v>
      </c>
      <c r="H1152" s="108">
        <f t="shared" si="610"/>
        <v>45189</v>
      </c>
      <c r="I1152" s="108">
        <f t="shared" si="598"/>
        <v>45189</v>
      </c>
      <c r="J1152" s="109">
        <f t="shared" si="606"/>
        <v>21</v>
      </c>
      <c r="K1152" s="109">
        <f t="shared" si="620"/>
        <v>11</v>
      </c>
      <c r="L1152" s="8">
        <f t="shared" si="607"/>
        <v>1.00062823</v>
      </c>
      <c r="M1152" s="110">
        <f t="shared" si="619"/>
        <v>1</v>
      </c>
      <c r="N1152" s="110">
        <f t="shared" si="614"/>
        <v>1.6030592263436301</v>
      </c>
      <c r="O1152" s="103">
        <f t="shared" si="618"/>
        <v>1.6040663100000001</v>
      </c>
      <c r="P1152" s="103">
        <f t="shared" si="599"/>
        <v>628.70111065000003</v>
      </c>
      <c r="Q1152" s="11">
        <f t="shared" si="613"/>
        <v>0</v>
      </c>
      <c r="R1152" s="30">
        <f t="shared" si="608"/>
        <v>0</v>
      </c>
      <c r="S1152" s="103">
        <f t="shared" si="600"/>
        <v>0</v>
      </c>
      <c r="T1152" s="113">
        <f t="shared" si="609"/>
        <v>8.5000000000000006E-2</v>
      </c>
      <c r="U1152" s="111">
        <f t="shared" si="615"/>
        <v>11</v>
      </c>
      <c r="V1152" s="111">
        <v>252</v>
      </c>
      <c r="W1152" s="110">
        <f t="shared" si="601"/>
        <v>1.0035673789999999</v>
      </c>
      <c r="X1152" s="103">
        <f t="shared" si="602"/>
        <v>2.2428151299999999</v>
      </c>
      <c r="Y1152" s="103">
        <f t="shared" si="603"/>
        <v>0</v>
      </c>
      <c r="Z1152" s="114" t="str">
        <f t="shared" si="611"/>
        <v>A+J=</v>
      </c>
      <c r="AA1152" s="108">
        <f t="shared" si="612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04"/>
        <v>45175</v>
      </c>
      <c r="B1153" s="103">
        <f t="shared" si="596"/>
        <v>631.18425630000002</v>
      </c>
      <c r="C1153" s="204">
        <f t="shared" si="595"/>
        <v>391.94209536813389</v>
      </c>
      <c r="D1153" s="104">
        <f t="shared" si="605"/>
        <v>6659.95</v>
      </c>
      <c r="E1153" s="105">
        <f t="shared" si="616"/>
        <v>6667.94</v>
      </c>
      <c r="F1153" s="106">
        <f t="shared" si="617"/>
        <v>45128</v>
      </c>
      <c r="G1153" s="107">
        <f t="shared" si="597"/>
        <v>1.1997087065218626E-3</v>
      </c>
      <c r="H1153" s="108">
        <f t="shared" si="610"/>
        <v>45189</v>
      </c>
      <c r="I1153" s="108">
        <f t="shared" si="598"/>
        <v>45189</v>
      </c>
      <c r="J1153" s="109">
        <f t="shared" si="606"/>
        <v>21</v>
      </c>
      <c r="K1153" s="109">
        <f t="shared" si="620"/>
        <v>12</v>
      </c>
      <c r="L1153" s="8">
        <f t="shared" si="607"/>
        <v>1.00068537</v>
      </c>
      <c r="M1153" s="110">
        <f t="shared" si="619"/>
        <v>1</v>
      </c>
      <c r="N1153" s="110">
        <f t="shared" si="614"/>
        <v>1.6030592263436301</v>
      </c>
      <c r="O1153" s="103">
        <f t="shared" si="618"/>
        <v>1.6041579100000001</v>
      </c>
      <c r="P1153" s="103">
        <f t="shared" si="599"/>
        <v>628.73701254000002</v>
      </c>
      <c r="Q1153" s="11">
        <f t="shared" si="613"/>
        <v>0</v>
      </c>
      <c r="R1153" s="30">
        <f t="shared" si="608"/>
        <v>0</v>
      </c>
      <c r="S1153" s="103">
        <f t="shared" si="600"/>
        <v>0</v>
      </c>
      <c r="T1153" s="113">
        <f t="shared" si="609"/>
        <v>8.5000000000000006E-2</v>
      </c>
      <c r="U1153" s="111">
        <f t="shared" si="615"/>
        <v>12</v>
      </c>
      <c r="V1153" s="111">
        <v>252</v>
      </c>
      <c r="W1153" s="110">
        <f t="shared" si="601"/>
        <v>1.003892317</v>
      </c>
      <c r="X1153" s="103">
        <f t="shared" si="602"/>
        <v>2.4472437600000001</v>
      </c>
      <c r="Y1153" s="103">
        <f t="shared" si="603"/>
        <v>0</v>
      </c>
      <c r="Z1153" s="114" t="str">
        <f t="shared" si="611"/>
        <v>A+J=</v>
      </c>
      <c r="AA1153" s="108">
        <f t="shared" si="612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04"/>
        <v>45176</v>
      </c>
      <c r="B1154" s="103">
        <f t="shared" si="596"/>
        <v>631.42466767000008</v>
      </c>
      <c r="C1154" s="204">
        <f t="shared" si="595"/>
        <v>391.94209536813389</v>
      </c>
      <c r="D1154" s="104">
        <f t="shared" si="605"/>
        <v>6659.95</v>
      </c>
      <c r="E1154" s="105">
        <f t="shared" si="616"/>
        <v>6667.94</v>
      </c>
      <c r="F1154" s="106">
        <f t="shared" si="617"/>
        <v>45128</v>
      </c>
      <c r="G1154" s="107">
        <f t="shared" si="597"/>
        <v>1.1997087065218626E-3</v>
      </c>
      <c r="H1154" s="108">
        <f t="shared" si="610"/>
        <v>45189</v>
      </c>
      <c r="I1154" s="108">
        <f t="shared" si="598"/>
        <v>45189</v>
      </c>
      <c r="J1154" s="109">
        <f t="shared" si="606"/>
        <v>21</v>
      </c>
      <c r="K1154" s="109">
        <f t="shared" si="620"/>
        <v>13</v>
      </c>
      <c r="L1154" s="8">
        <f t="shared" si="607"/>
        <v>1.0007425000000001</v>
      </c>
      <c r="M1154" s="110">
        <f t="shared" si="619"/>
        <v>1</v>
      </c>
      <c r="N1154" s="110">
        <f t="shared" si="614"/>
        <v>1.6030592263436301</v>
      </c>
      <c r="O1154" s="103">
        <f t="shared" si="618"/>
        <v>1.6042494899999999</v>
      </c>
      <c r="P1154" s="103">
        <f t="shared" si="599"/>
        <v>628.77290660000006</v>
      </c>
      <c r="Q1154" s="11">
        <f t="shared" si="613"/>
        <v>0</v>
      </c>
      <c r="R1154" s="30">
        <f t="shared" si="608"/>
        <v>0</v>
      </c>
      <c r="S1154" s="103">
        <f t="shared" si="600"/>
        <v>0</v>
      </c>
      <c r="T1154" s="113">
        <f t="shared" si="609"/>
        <v>8.5000000000000006E-2</v>
      </c>
      <c r="U1154" s="111">
        <f t="shared" si="615"/>
        <v>13</v>
      </c>
      <c r="V1154" s="111">
        <v>252</v>
      </c>
      <c r="W1154" s="110">
        <f t="shared" si="601"/>
        <v>1.0042173590000001</v>
      </c>
      <c r="X1154" s="103">
        <f t="shared" si="602"/>
        <v>2.6517610700000001</v>
      </c>
      <c r="Y1154" s="103">
        <f t="shared" si="603"/>
        <v>0</v>
      </c>
      <c r="Z1154" s="114" t="str">
        <f t="shared" si="611"/>
        <v>A+J=</v>
      </c>
      <c r="AA1154" s="108">
        <f t="shared" si="612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04"/>
        <v>45177</v>
      </c>
      <c r="B1155" s="103">
        <f t="shared" si="596"/>
        <v>631.42466767000008</v>
      </c>
      <c r="C1155" s="204">
        <f t="shared" si="595"/>
        <v>391.94209536813389</v>
      </c>
      <c r="D1155" s="104">
        <f t="shared" si="605"/>
        <v>6659.95</v>
      </c>
      <c r="E1155" s="105">
        <f t="shared" si="616"/>
        <v>6667.94</v>
      </c>
      <c r="F1155" s="106">
        <f t="shared" si="617"/>
        <v>45128</v>
      </c>
      <c r="G1155" s="107">
        <f t="shared" si="597"/>
        <v>1.1997087065218626E-3</v>
      </c>
      <c r="H1155" s="108">
        <f t="shared" si="610"/>
        <v>45189</v>
      </c>
      <c r="I1155" s="108">
        <f t="shared" si="598"/>
        <v>45189</v>
      </c>
      <c r="J1155" s="109">
        <f t="shared" si="606"/>
        <v>21</v>
      </c>
      <c r="K1155" s="109">
        <f t="shared" si="620"/>
        <v>13</v>
      </c>
      <c r="L1155" s="8">
        <f t="shared" si="607"/>
        <v>1.0007425000000001</v>
      </c>
      <c r="M1155" s="110">
        <f t="shared" si="619"/>
        <v>1</v>
      </c>
      <c r="N1155" s="110">
        <f t="shared" si="614"/>
        <v>1.6030592263436301</v>
      </c>
      <c r="O1155" s="103">
        <f t="shared" si="618"/>
        <v>1.6042494899999999</v>
      </c>
      <c r="P1155" s="103">
        <f t="shared" si="599"/>
        <v>628.77290660000006</v>
      </c>
      <c r="Q1155" s="11">
        <f t="shared" si="613"/>
        <v>0</v>
      </c>
      <c r="R1155" s="30">
        <f t="shared" si="608"/>
        <v>0</v>
      </c>
      <c r="S1155" s="103">
        <f t="shared" si="600"/>
        <v>0</v>
      </c>
      <c r="T1155" s="113">
        <f t="shared" si="609"/>
        <v>8.5000000000000006E-2</v>
      </c>
      <c r="U1155" s="111">
        <f t="shared" si="615"/>
        <v>13</v>
      </c>
      <c r="V1155" s="111">
        <v>252</v>
      </c>
      <c r="W1155" s="110">
        <f t="shared" si="601"/>
        <v>1.0042173590000001</v>
      </c>
      <c r="X1155" s="103">
        <f t="shared" si="602"/>
        <v>2.6517610700000001</v>
      </c>
      <c r="Y1155" s="103">
        <f t="shared" si="603"/>
        <v>0</v>
      </c>
      <c r="Z1155" s="114" t="str">
        <f t="shared" si="611"/>
        <v>A+J=</v>
      </c>
      <c r="AA1155" s="108">
        <f t="shared" si="612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04"/>
        <v>45178</v>
      </c>
      <c r="B1156" s="103">
        <f t="shared" si="596"/>
        <v>631.66517753000005</v>
      </c>
      <c r="C1156" s="204">
        <f t="shared" si="595"/>
        <v>391.94209536813389</v>
      </c>
      <c r="D1156" s="104">
        <f t="shared" si="605"/>
        <v>6659.95</v>
      </c>
      <c r="E1156" s="105">
        <f t="shared" si="616"/>
        <v>6667.94</v>
      </c>
      <c r="F1156" s="106">
        <f t="shared" si="617"/>
        <v>45128</v>
      </c>
      <c r="G1156" s="107">
        <f t="shared" si="597"/>
        <v>1.1997087065218626E-3</v>
      </c>
      <c r="H1156" s="108">
        <f t="shared" si="610"/>
        <v>45189</v>
      </c>
      <c r="I1156" s="108">
        <f t="shared" si="598"/>
        <v>45189</v>
      </c>
      <c r="J1156" s="109">
        <f t="shared" si="606"/>
        <v>21</v>
      </c>
      <c r="K1156" s="109">
        <f t="shared" si="620"/>
        <v>14</v>
      </c>
      <c r="L1156" s="8">
        <f t="shared" si="607"/>
        <v>1.0007996400000001</v>
      </c>
      <c r="M1156" s="110">
        <f t="shared" si="619"/>
        <v>1</v>
      </c>
      <c r="N1156" s="110">
        <f t="shared" si="614"/>
        <v>1.6030592263436301</v>
      </c>
      <c r="O1156" s="103">
        <f t="shared" si="618"/>
        <v>1.6043410899999999</v>
      </c>
      <c r="P1156" s="103">
        <f t="shared" si="599"/>
        <v>628.80880849000005</v>
      </c>
      <c r="Q1156" s="11">
        <f t="shared" si="613"/>
        <v>0</v>
      </c>
      <c r="R1156" s="30">
        <f t="shared" si="608"/>
        <v>0</v>
      </c>
      <c r="S1156" s="103">
        <f t="shared" si="600"/>
        <v>0</v>
      </c>
      <c r="T1156" s="113">
        <f t="shared" si="609"/>
        <v>8.5000000000000006E-2</v>
      </c>
      <c r="U1156" s="111">
        <f t="shared" si="615"/>
        <v>14</v>
      </c>
      <c r="V1156" s="111">
        <v>252</v>
      </c>
      <c r="W1156" s="110">
        <f t="shared" si="601"/>
        <v>1.0045425079999999</v>
      </c>
      <c r="X1156" s="103">
        <f t="shared" si="602"/>
        <v>2.8563690400000001</v>
      </c>
      <c r="Y1156" s="103">
        <f t="shared" si="603"/>
        <v>0</v>
      </c>
      <c r="Z1156" s="114" t="str">
        <f t="shared" si="611"/>
        <v>A+J=</v>
      </c>
      <c r="AA1156" s="108">
        <f t="shared" si="612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04"/>
        <v>45179</v>
      </c>
      <c r="B1157" s="103">
        <f t="shared" si="596"/>
        <v>631.66517753000005</v>
      </c>
      <c r="C1157" s="204">
        <f t="shared" si="595"/>
        <v>391.94209536813389</v>
      </c>
      <c r="D1157" s="104">
        <f t="shared" si="605"/>
        <v>6659.95</v>
      </c>
      <c r="E1157" s="105">
        <f t="shared" si="616"/>
        <v>6667.94</v>
      </c>
      <c r="F1157" s="106">
        <f t="shared" si="617"/>
        <v>45128</v>
      </c>
      <c r="G1157" s="107">
        <f t="shared" si="597"/>
        <v>1.1997087065218626E-3</v>
      </c>
      <c r="H1157" s="108">
        <f t="shared" si="610"/>
        <v>45189</v>
      </c>
      <c r="I1157" s="108">
        <f t="shared" si="598"/>
        <v>45189</v>
      </c>
      <c r="J1157" s="109">
        <f t="shared" si="606"/>
        <v>21</v>
      </c>
      <c r="K1157" s="109">
        <f t="shared" si="620"/>
        <v>14</v>
      </c>
      <c r="L1157" s="8">
        <f t="shared" si="607"/>
        <v>1.0007996400000001</v>
      </c>
      <c r="M1157" s="110">
        <f t="shared" si="619"/>
        <v>1</v>
      </c>
      <c r="N1157" s="110">
        <f t="shared" si="614"/>
        <v>1.6030592263436301</v>
      </c>
      <c r="O1157" s="103">
        <f t="shared" si="618"/>
        <v>1.6043410899999999</v>
      </c>
      <c r="P1157" s="103">
        <f t="shared" si="599"/>
        <v>628.80880849000005</v>
      </c>
      <c r="Q1157" s="11">
        <f t="shared" si="613"/>
        <v>0</v>
      </c>
      <c r="R1157" s="30">
        <f t="shared" si="608"/>
        <v>0</v>
      </c>
      <c r="S1157" s="103">
        <f t="shared" si="600"/>
        <v>0</v>
      </c>
      <c r="T1157" s="113">
        <f t="shared" si="609"/>
        <v>8.5000000000000006E-2</v>
      </c>
      <c r="U1157" s="111">
        <f t="shared" si="615"/>
        <v>14</v>
      </c>
      <c r="V1157" s="111">
        <v>252</v>
      </c>
      <c r="W1157" s="110">
        <f t="shared" si="601"/>
        <v>1.0045425079999999</v>
      </c>
      <c r="X1157" s="103">
        <f t="shared" si="602"/>
        <v>2.8563690400000001</v>
      </c>
      <c r="Y1157" s="103">
        <f t="shared" si="603"/>
        <v>0</v>
      </c>
      <c r="Z1157" s="114" t="str">
        <f t="shared" si="611"/>
        <v>A+J=</v>
      </c>
      <c r="AA1157" s="108">
        <f t="shared" si="612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04"/>
        <v>45180</v>
      </c>
      <c r="B1158" s="103">
        <f t="shared" si="596"/>
        <v>631.66517753000005</v>
      </c>
      <c r="C1158" s="204">
        <f t="shared" ref="C1158:C1221" si="621">(C1157-(S1157/O1157))</f>
        <v>391.94209536813389</v>
      </c>
      <c r="D1158" s="104">
        <f t="shared" si="605"/>
        <v>6659.95</v>
      </c>
      <c r="E1158" s="105">
        <f t="shared" si="616"/>
        <v>6667.94</v>
      </c>
      <c r="F1158" s="106">
        <f t="shared" si="617"/>
        <v>45128</v>
      </c>
      <c r="G1158" s="107">
        <f t="shared" si="597"/>
        <v>1.1997087065218626E-3</v>
      </c>
      <c r="H1158" s="108">
        <f t="shared" si="610"/>
        <v>45189</v>
      </c>
      <c r="I1158" s="108">
        <f t="shared" si="598"/>
        <v>45189</v>
      </c>
      <c r="J1158" s="109">
        <f t="shared" si="606"/>
        <v>21</v>
      </c>
      <c r="K1158" s="109">
        <f t="shared" si="620"/>
        <v>14</v>
      </c>
      <c r="L1158" s="8">
        <f t="shared" si="607"/>
        <v>1.0007996400000001</v>
      </c>
      <c r="M1158" s="110">
        <f t="shared" si="619"/>
        <v>1</v>
      </c>
      <c r="N1158" s="110">
        <f t="shared" si="614"/>
        <v>1.6030592263436301</v>
      </c>
      <c r="O1158" s="103">
        <f t="shared" si="618"/>
        <v>1.6043410899999999</v>
      </c>
      <c r="P1158" s="103">
        <f t="shared" si="599"/>
        <v>628.80880849000005</v>
      </c>
      <c r="Q1158" s="11">
        <f t="shared" si="613"/>
        <v>0</v>
      </c>
      <c r="R1158" s="30">
        <f t="shared" si="608"/>
        <v>0</v>
      </c>
      <c r="S1158" s="103">
        <f t="shared" si="600"/>
        <v>0</v>
      </c>
      <c r="T1158" s="113">
        <f t="shared" si="609"/>
        <v>8.5000000000000006E-2</v>
      </c>
      <c r="U1158" s="111">
        <f t="shared" si="615"/>
        <v>14</v>
      </c>
      <c r="V1158" s="111">
        <v>252</v>
      </c>
      <c r="W1158" s="110">
        <f t="shared" si="601"/>
        <v>1.0045425079999999</v>
      </c>
      <c r="X1158" s="103">
        <f t="shared" si="602"/>
        <v>2.8563690400000001</v>
      </c>
      <c r="Y1158" s="103">
        <f t="shared" si="603"/>
        <v>0</v>
      </c>
      <c r="Z1158" s="114" t="str">
        <f t="shared" si="611"/>
        <v>A+J=</v>
      </c>
      <c r="AA1158" s="108">
        <f t="shared" si="612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04"/>
        <v>45181</v>
      </c>
      <c r="B1159" s="103">
        <f t="shared" si="596"/>
        <v>631.90577614000006</v>
      </c>
      <c r="C1159" s="204">
        <f t="shared" si="621"/>
        <v>391.94209536813389</v>
      </c>
      <c r="D1159" s="104">
        <f t="shared" si="605"/>
        <v>6659.95</v>
      </c>
      <c r="E1159" s="105">
        <f t="shared" si="616"/>
        <v>6667.94</v>
      </c>
      <c r="F1159" s="106">
        <f t="shared" si="617"/>
        <v>45128</v>
      </c>
      <c r="G1159" s="107">
        <f t="shared" si="597"/>
        <v>1.1997087065218626E-3</v>
      </c>
      <c r="H1159" s="108">
        <f t="shared" si="610"/>
        <v>45189</v>
      </c>
      <c r="I1159" s="108">
        <f t="shared" si="598"/>
        <v>45189</v>
      </c>
      <c r="J1159" s="109">
        <f t="shared" si="606"/>
        <v>21</v>
      </c>
      <c r="K1159" s="109">
        <f t="shared" si="620"/>
        <v>15</v>
      </c>
      <c r="L1159" s="8">
        <f t="shared" si="607"/>
        <v>1.0008567799999999</v>
      </c>
      <c r="M1159" s="110">
        <f t="shared" si="619"/>
        <v>1</v>
      </c>
      <c r="N1159" s="110">
        <f t="shared" si="614"/>
        <v>1.6030592263436301</v>
      </c>
      <c r="O1159" s="103">
        <f t="shared" si="618"/>
        <v>1.6044326900000001</v>
      </c>
      <c r="P1159" s="103">
        <f t="shared" si="599"/>
        <v>628.84471039000005</v>
      </c>
      <c r="Q1159" s="11">
        <f t="shared" si="613"/>
        <v>0</v>
      </c>
      <c r="R1159" s="30">
        <f t="shared" si="608"/>
        <v>0</v>
      </c>
      <c r="S1159" s="103">
        <f t="shared" si="600"/>
        <v>0</v>
      </c>
      <c r="T1159" s="113">
        <f t="shared" si="609"/>
        <v>8.5000000000000006E-2</v>
      </c>
      <c r="U1159" s="111">
        <f t="shared" si="615"/>
        <v>15</v>
      </c>
      <c r="V1159" s="111">
        <v>252</v>
      </c>
      <c r="W1159" s="110">
        <f t="shared" si="601"/>
        <v>1.0048677610000001</v>
      </c>
      <c r="X1159" s="103">
        <f t="shared" si="602"/>
        <v>3.06106575</v>
      </c>
      <c r="Y1159" s="103">
        <f t="shared" si="603"/>
        <v>0</v>
      </c>
      <c r="Z1159" s="114" t="str">
        <f t="shared" si="611"/>
        <v>A+J=</v>
      </c>
      <c r="AA1159" s="108">
        <f t="shared" si="612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04"/>
        <v>45182</v>
      </c>
      <c r="B1160" s="103">
        <f t="shared" si="596"/>
        <v>632.14647202000003</v>
      </c>
      <c r="C1160" s="204">
        <f t="shared" si="621"/>
        <v>391.94209536813389</v>
      </c>
      <c r="D1160" s="104">
        <f t="shared" si="605"/>
        <v>6659.95</v>
      </c>
      <c r="E1160" s="105">
        <f t="shared" si="616"/>
        <v>6667.94</v>
      </c>
      <c r="F1160" s="106">
        <f t="shared" si="617"/>
        <v>45128</v>
      </c>
      <c r="G1160" s="107">
        <f t="shared" si="597"/>
        <v>1.1997087065218626E-3</v>
      </c>
      <c r="H1160" s="108">
        <f t="shared" si="610"/>
        <v>45189</v>
      </c>
      <c r="I1160" s="108">
        <f t="shared" si="598"/>
        <v>45189</v>
      </c>
      <c r="J1160" s="109">
        <f t="shared" si="606"/>
        <v>21</v>
      </c>
      <c r="K1160" s="109">
        <f t="shared" si="620"/>
        <v>16</v>
      </c>
      <c r="L1160" s="8">
        <f t="shared" si="607"/>
        <v>1.0009139300000001</v>
      </c>
      <c r="M1160" s="110">
        <f t="shared" si="619"/>
        <v>1</v>
      </c>
      <c r="N1160" s="110">
        <f t="shared" si="614"/>
        <v>1.6030592263436301</v>
      </c>
      <c r="O1160" s="103">
        <f t="shared" si="618"/>
        <v>1.60452431</v>
      </c>
      <c r="P1160" s="103">
        <f t="shared" si="599"/>
        <v>628.88062013000001</v>
      </c>
      <c r="Q1160" s="11">
        <f t="shared" si="613"/>
        <v>0</v>
      </c>
      <c r="R1160" s="30">
        <f t="shared" si="608"/>
        <v>0</v>
      </c>
      <c r="S1160" s="103">
        <f t="shared" si="600"/>
        <v>0</v>
      </c>
      <c r="T1160" s="113">
        <f t="shared" si="609"/>
        <v>8.5000000000000006E-2</v>
      </c>
      <c r="U1160" s="111">
        <f t="shared" si="615"/>
        <v>16</v>
      </c>
      <c r="V1160" s="111">
        <v>252</v>
      </c>
      <c r="W1160" s="110">
        <f t="shared" si="601"/>
        <v>1.0051931190000001</v>
      </c>
      <c r="X1160" s="103">
        <f t="shared" si="602"/>
        <v>3.26585189</v>
      </c>
      <c r="Y1160" s="103">
        <f t="shared" si="603"/>
        <v>0</v>
      </c>
      <c r="Z1160" s="114" t="str">
        <f t="shared" si="611"/>
        <v>A+J=</v>
      </c>
      <c r="AA1160" s="108">
        <f t="shared" si="612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04"/>
        <v>45183</v>
      </c>
      <c r="B1161" s="103">
        <f t="shared" si="596"/>
        <v>632.38725398000008</v>
      </c>
      <c r="C1161" s="204">
        <f t="shared" si="621"/>
        <v>391.94209536813389</v>
      </c>
      <c r="D1161" s="104">
        <f t="shared" si="605"/>
        <v>6659.95</v>
      </c>
      <c r="E1161" s="105">
        <f t="shared" si="616"/>
        <v>6667.94</v>
      </c>
      <c r="F1161" s="106">
        <f t="shared" si="617"/>
        <v>45128</v>
      </c>
      <c r="G1161" s="107">
        <f t="shared" si="597"/>
        <v>1.1997087065218626E-3</v>
      </c>
      <c r="H1161" s="108">
        <f t="shared" si="610"/>
        <v>45189</v>
      </c>
      <c r="I1161" s="108">
        <f t="shared" si="598"/>
        <v>45189</v>
      </c>
      <c r="J1161" s="109">
        <f t="shared" si="606"/>
        <v>21</v>
      </c>
      <c r="K1161" s="109">
        <f t="shared" si="620"/>
        <v>17</v>
      </c>
      <c r="L1161" s="8">
        <f t="shared" si="607"/>
        <v>1.00097108</v>
      </c>
      <c r="M1161" s="110">
        <f t="shared" si="619"/>
        <v>1</v>
      </c>
      <c r="N1161" s="110">
        <f t="shared" si="614"/>
        <v>1.6030592263436301</v>
      </c>
      <c r="O1161" s="103">
        <f t="shared" si="618"/>
        <v>1.6046159200000001</v>
      </c>
      <c r="P1161" s="103">
        <f t="shared" si="599"/>
        <v>628.91652594000004</v>
      </c>
      <c r="Q1161" s="11">
        <f t="shared" si="613"/>
        <v>0</v>
      </c>
      <c r="R1161" s="30">
        <f t="shared" si="608"/>
        <v>0</v>
      </c>
      <c r="S1161" s="103">
        <f t="shared" si="600"/>
        <v>0</v>
      </c>
      <c r="T1161" s="113">
        <f t="shared" si="609"/>
        <v>8.5000000000000006E-2</v>
      </c>
      <c r="U1161" s="111">
        <f t="shared" si="615"/>
        <v>17</v>
      </c>
      <c r="V1161" s="111">
        <v>252</v>
      </c>
      <c r="W1161" s="110">
        <f t="shared" si="601"/>
        <v>1.005518583</v>
      </c>
      <c r="X1161" s="103">
        <f t="shared" si="602"/>
        <v>3.47072804</v>
      </c>
      <c r="Y1161" s="103">
        <f t="shared" si="603"/>
        <v>0</v>
      </c>
      <c r="Z1161" s="114" t="str">
        <f t="shared" si="611"/>
        <v>A+J=</v>
      </c>
      <c r="AA1161" s="108">
        <f t="shared" si="612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04"/>
        <v>45184</v>
      </c>
      <c r="B1162" s="103">
        <f t="shared" ref="B1162:B1225" si="622">(P1162+X1162)</f>
        <v>632.62812599999995</v>
      </c>
      <c r="C1162" s="204">
        <f t="shared" si="621"/>
        <v>391.94209536813389</v>
      </c>
      <c r="D1162" s="104">
        <f t="shared" si="605"/>
        <v>6659.95</v>
      </c>
      <c r="E1162" s="105">
        <f t="shared" si="616"/>
        <v>6667.94</v>
      </c>
      <c r="F1162" s="106">
        <f t="shared" si="617"/>
        <v>45128</v>
      </c>
      <c r="G1162" s="107">
        <f t="shared" ref="G1162:G1225" si="623">(E1162/D1162)-1</f>
        <v>1.1997087065218626E-3</v>
      </c>
      <c r="H1162" s="108">
        <f t="shared" si="610"/>
        <v>45189</v>
      </c>
      <c r="I1162" s="108">
        <f t="shared" ref="I1162:I1225" si="624">IF(A1162&gt;I1161,H1162,I1161)</f>
        <v>45189</v>
      </c>
      <c r="J1162" s="109">
        <f t="shared" si="606"/>
        <v>21</v>
      </c>
      <c r="K1162" s="109">
        <f t="shared" si="620"/>
        <v>18</v>
      </c>
      <c r="L1162" s="8">
        <f t="shared" si="607"/>
        <v>1.00102823</v>
      </c>
      <c r="M1162" s="110">
        <f t="shared" si="619"/>
        <v>1</v>
      </c>
      <c r="N1162" s="110">
        <f t="shared" si="614"/>
        <v>1.6030592263436301</v>
      </c>
      <c r="O1162" s="103">
        <f t="shared" si="618"/>
        <v>1.60470753</v>
      </c>
      <c r="P1162" s="103">
        <f t="shared" ref="P1162:P1225" si="625">TRUNC(C1162*O1162,8)</f>
        <v>628.95243175999997</v>
      </c>
      <c r="Q1162" s="11">
        <f t="shared" si="613"/>
        <v>0</v>
      </c>
      <c r="R1162" s="30">
        <f t="shared" si="608"/>
        <v>0</v>
      </c>
      <c r="S1162" s="103">
        <f t="shared" ref="S1162:S1225" si="626">IF(R1162&gt;0,TRUNC(R1162*P1162,8),0)</f>
        <v>0</v>
      </c>
      <c r="T1162" s="113">
        <f t="shared" si="609"/>
        <v>8.5000000000000006E-2</v>
      </c>
      <c r="U1162" s="111">
        <f t="shared" si="615"/>
        <v>18</v>
      </c>
      <c r="V1162" s="111">
        <v>252</v>
      </c>
      <c r="W1162" s="110">
        <f t="shared" ref="W1162:W1225" si="627">ROUND((1+T1162)^TRUNC((U1162/V1162),9),9)</f>
        <v>1.005844153</v>
      </c>
      <c r="X1162" s="103">
        <f t="shared" ref="X1162:X1225" si="628">TRUNC((P1162*(W1162-1)),8)</f>
        <v>3.6756942399999999</v>
      </c>
      <c r="Y1162" s="103">
        <f t="shared" ref="Y1162:Y1225" si="629">IF(Q1162&gt;0,S1162+X1162,0)</f>
        <v>0</v>
      </c>
      <c r="Z1162" s="114" t="str">
        <f t="shared" si="611"/>
        <v>A+J=</v>
      </c>
      <c r="AA1162" s="108">
        <f t="shared" si="612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0">(A1162+1)</f>
        <v>45185</v>
      </c>
      <c r="B1163" s="103">
        <f t="shared" si="622"/>
        <v>632.86909074000005</v>
      </c>
      <c r="C1163" s="204">
        <f t="shared" si="621"/>
        <v>391.94209536813389</v>
      </c>
      <c r="D1163" s="104">
        <f t="shared" ref="D1163:D1226" si="631">IF(E1163=E1162,D1162,E1162)</f>
        <v>6659.95</v>
      </c>
      <c r="E1163" s="105">
        <f t="shared" si="616"/>
        <v>6667.94</v>
      </c>
      <c r="F1163" s="106">
        <f t="shared" si="617"/>
        <v>45128</v>
      </c>
      <c r="G1163" s="107">
        <f t="shared" si="623"/>
        <v>1.1997087065218626E-3</v>
      </c>
      <c r="H1163" s="108">
        <f t="shared" si="610"/>
        <v>45189</v>
      </c>
      <c r="I1163" s="108">
        <f t="shared" si="624"/>
        <v>45189</v>
      </c>
      <c r="J1163" s="109">
        <f t="shared" ref="J1163:J1226" si="632">IF(I1163=I1162,J1162,NETWORKDAYS(I1162,I1163,$AD$171:$AD$502)-1)</f>
        <v>21</v>
      </c>
      <c r="K1163" s="109">
        <f t="shared" si="620"/>
        <v>19</v>
      </c>
      <c r="L1163" s="8">
        <f t="shared" ref="L1163:L1226" si="633">IF(E1163&lt;D1163,1,TRUNC((E1163/D1163)^TRUNC((K1163/J1163),9),8))</f>
        <v>1.0010853799999999</v>
      </c>
      <c r="M1163" s="110">
        <f t="shared" si="619"/>
        <v>1</v>
      </c>
      <c r="N1163" s="110">
        <f t="shared" si="614"/>
        <v>1.6030592263436301</v>
      </c>
      <c r="O1163" s="103">
        <f t="shared" si="618"/>
        <v>1.6047991500000001</v>
      </c>
      <c r="P1163" s="103">
        <f t="shared" si="625"/>
        <v>628.98834149000004</v>
      </c>
      <c r="Q1163" s="11">
        <f t="shared" si="613"/>
        <v>0</v>
      </c>
      <c r="R1163" s="30">
        <f t="shared" ref="R1163:R1226" si="634">IF(Q1163&gt;0,VLOOKUP($A1163,$AD$10:$AI$165,6),0)</f>
        <v>0</v>
      </c>
      <c r="S1163" s="103">
        <f t="shared" si="626"/>
        <v>0</v>
      </c>
      <c r="T1163" s="113">
        <f t="shared" ref="T1163:T1226" si="635">(T1162)</f>
        <v>8.5000000000000006E-2</v>
      </c>
      <c r="U1163" s="111">
        <f t="shared" si="615"/>
        <v>19</v>
      </c>
      <c r="V1163" s="111">
        <v>252</v>
      </c>
      <c r="W1163" s="110">
        <f t="shared" si="627"/>
        <v>1.0061698269999999</v>
      </c>
      <c r="X1163" s="103">
        <f t="shared" si="628"/>
        <v>3.88074925</v>
      </c>
      <c r="Y1163" s="103">
        <f t="shared" si="629"/>
        <v>0</v>
      </c>
      <c r="Z1163" s="114" t="str">
        <f t="shared" si="611"/>
        <v>A+J=</v>
      </c>
      <c r="AA1163" s="108">
        <f t="shared" si="612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0"/>
        <v>45186</v>
      </c>
      <c r="B1164" s="103">
        <f t="shared" si="622"/>
        <v>632.86909074000005</v>
      </c>
      <c r="C1164" s="204">
        <f t="shared" si="621"/>
        <v>391.94209536813389</v>
      </c>
      <c r="D1164" s="104">
        <f t="shared" si="631"/>
        <v>6659.95</v>
      </c>
      <c r="E1164" s="105">
        <f t="shared" si="616"/>
        <v>6667.94</v>
      </c>
      <c r="F1164" s="106">
        <f t="shared" si="617"/>
        <v>45128</v>
      </c>
      <c r="G1164" s="107">
        <f t="shared" si="623"/>
        <v>1.1997087065218626E-3</v>
      </c>
      <c r="H1164" s="108">
        <f t="shared" ref="H1164:H1227" si="636">IF(DAY(A1164)=H$9,VLOOKUP(A1164,AH$118:AN$450,4),H1163)</f>
        <v>45189</v>
      </c>
      <c r="I1164" s="108">
        <f t="shared" si="624"/>
        <v>45189</v>
      </c>
      <c r="J1164" s="109">
        <f t="shared" si="632"/>
        <v>21</v>
      </c>
      <c r="K1164" s="109">
        <f t="shared" si="620"/>
        <v>19</v>
      </c>
      <c r="L1164" s="8">
        <f t="shared" si="633"/>
        <v>1.0010853799999999</v>
      </c>
      <c r="M1164" s="110">
        <f t="shared" si="619"/>
        <v>1</v>
      </c>
      <c r="N1164" s="110">
        <f t="shared" si="614"/>
        <v>1.6030592263436301</v>
      </c>
      <c r="O1164" s="103">
        <f t="shared" si="618"/>
        <v>1.6047991500000001</v>
      </c>
      <c r="P1164" s="103">
        <f t="shared" si="625"/>
        <v>628.98834149000004</v>
      </c>
      <c r="Q1164" s="11">
        <f t="shared" si="613"/>
        <v>0</v>
      </c>
      <c r="R1164" s="30">
        <f t="shared" si="634"/>
        <v>0</v>
      </c>
      <c r="S1164" s="103">
        <f t="shared" si="626"/>
        <v>0</v>
      </c>
      <c r="T1164" s="113">
        <f t="shared" si="635"/>
        <v>8.5000000000000006E-2</v>
      </c>
      <c r="U1164" s="111">
        <f t="shared" si="615"/>
        <v>19</v>
      </c>
      <c r="V1164" s="111">
        <v>252</v>
      </c>
      <c r="W1164" s="110">
        <f t="shared" si="627"/>
        <v>1.0061698269999999</v>
      </c>
      <c r="X1164" s="103">
        <f t="shared" si="628"/>
        <v>3.88074925</v>
      </c>
      <c r="Y1164" s="103">
        <f t="shared" si="629"/>
        <v>0</v>
      </c>
      <c r="Z1164" s="114" t="str">
        <f t="shared" ref="Z1164:Z1227" si="637">IF($Q1163&gt;0,VLOOKUP($A1163,$AD$10:$AM$165,9),Z1163)</f>
        <v>A+J=</v>
      </c>
      <c r="AA1164" s="108">
        <f t="shared" ref="AA1164:AA1227" si="638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0"/>
        <v>45187</v>
      </c>
      <c r="B1165" s="103">
        <f t="shared" si="622"/>
        <v>632.86909074000005</v>
      </c>
      <c r="C1165" s="204">
        <f t="shared" si="621"/>
        <v>391.94209536813389</v>
      </c>
      <c r="D1165" s="104">
        <f t="shared" si="631"/>
        <v>6659.95</v>
      </c>
      <c r="E1165" s="105">
        <f t="shared" si="616"/>
        <v>6667.94</v>
      </c>
      <c r="F1165" s="106">
        <f t="shared" si="617"/>
        <v>45128</v>
      </c>
      <c r="G1165" s="107">
        <f t="shared" si="623"/>
        <v>1.1997087065218626E-3</v>
      </c>
      <c r="H1165" s="108">
        <f t="shared" si="636"/>
        <v>45189</v>
      </c>
      <c r="I1165" s="108">
        <f t="shared" si="624"/>
        <v>45189</v>
      </c>
      <c r="J1165" s="109">
        <f t="shared" si="632"/>
        <v>21</v>
      </c>
      <c r="K1165" s="109">
        <f t="shared" si="620"/>
        <v>19</v>
      </c>
      <c r="L1165" s="8">
        <f t="shared" si="633"/>
        <v>1.0010853799999999</v>
      </c>
      <c r="M1165" s="110">
        <f t="shared" si="619"/>
        <v>1</v>
      </c>
      <c r="N1165" s="110">
        <f t="shared" si="614"/>
        <v>1.6030592263436301</v>
      </c>
      <c r="O1165" s="103">
        <f t="shared" si="618"/>
        <v>1.6047991500000001</v>
      </c>
      <c r="P1165" s="103">
        <f t="shared" si="625"/>
        <v>628.98834149000004</v>
      </c>
      <c r="Q1165" s="11">
        <f t="shared" ref="Q1165:Q1228" si="639">IF(VLOOKUP(A1165,AD$10:AK$165,8)=VLOOKUP(A1164,AD$10:AK$165,8),0,VLOOKUP(A1165,AD$10:AK$165,8))</f>
        <v>0</v>
      </c>
      <c r="R1165" s="30">
        <f t="shared" si="634"/>
        <v>0</v>
      </c>
      <c r="S1165" s="103">
        <f t="shared" si="626"/>
        <v>0</v>
      </c>
      <c r="T1165" s="113">
        <f t="shared" si="635"/>
        <v>8.5000000000000006E-2</v>
      </c>
      <c r="U1165" s="111">
        <f t="shared" si="615"/>
        <v>19</v>
      </c>
      <c r="V1165" s="111">
        <v>252</v>
      </c>
      <c r="W1165" s="110">
        <f t="shared" si="627"/>
        <v>1.0061698269999999</v>
      </c>
      <c r="X1165" s="103">
        <f t="shared" si="628"/>
        <v>3.88074925</v>
      </c>
      <c r="Y1165" s="103">
        <f t="shared" si="629"/>
        <v>0</v>
      </c>
      <c r="Z1165" s="114" t="str">
        <f t="shared" si="637"/>
        <v>A+J=</v>
      </c>
      <c r="AA1165" s="108">
        <f t="shared" si="638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0"/>
        <v>45188</v>
      </c>
      <c r="B1166" s="103">
        <f t="shared" si="622"/>
        <v>633.11015013000008</v>
      </c>
      <c r="C1166" s="204">
        <f t="shared" si="621"/>
        <v>391.94209536813389</v>
      </c>
      <c r="D1166" s="104">
        <f t="shared" si="631"/>
        <v>6659.95</v>
      </c>
      <c r="E1166" s="105">
        <f t="shared" si="616"/>
        <v>6667.94</v>
      </c>
      <c r="F1166" s="106">
        <f t="shared" si="617"/>
        <v>45128</v>
      </c>
      <c r="G1166" s="107">
        <f t="shared" si="623"/>
        <v>1.1997087065218626E-3</v>
      </c>
      <c r="H1166" s="108">
        <f t="shared" si="636"/>
        <v>45189</v>
      </c>
      <c r="I1166" s="108">
        <f t="shared" si="624"/>
        <v>45189</v>
      </c>
      <c r="J1166" s="109">
        <f t="shared" si="632"/>
        <v>21</v>
      </c>
      <c r="K1166" s="109">
        <f t="shared" si="620"/>
        <v>20</v>
      </c>
      <c r="L1166" s="8">
        <f t="shared" si="633"/>
        <v>1.00114254</v>
      </c>
      <c r="M1166" s="110">
        <f t="shared" si="619"/>
        <v>1</v>
      </c>
      <c r="N1166" s="110">
        <f t="shared" si="614"/>
        <v>1.6030592263436301</v>
      </c>
      <c r="O1166" s="103">
        <f t="shared" si="618"/>
        <v>1.6048907800000001</v>
      </c>
      <c r="P1166" s="103">
        <f t="shared" si="625"/>
        <v>629.02425515000004</v>
      </c>
      <c r="Q1166" s="11">
        <f t="shared" si="639"/>
        <v>0</v>
      </c>
      <c r="R1166" s="30">
        <f t="shared" si="634"/>
        <v>0</v>
      </c>
      <c r="S1166" s="103">
        <f t="shared" si="626"/>
        <v>0</v>
      </c>
      <c r="T1166" s="113">
        <f t="shared" si="635"/>
        <v>8.5000000000000006E-2</v>
      </c>
      <c r="U1166" s="111">
        <f t="shared" si="615"/>
        <v>20</v>
      </c>
      <c r="V1166" s="111">
        <v>252</v>
      </c>
      <c r="W1166" s="110">
        <f t="shared" si="627"/>
        <v>1.006495608</v>
      </c>
      <c r="X1166" s="103">
        <f t="shared" si="628"/>
        <v>4.08589498</v>
      </c>
      <c r="Y1166" s="103">
        <f t="shared" si="629"/>
        <v>0</v>
      </c>
      <c r="Z1166" s="114" t="str">
        <f t="shared" si="637"/>
        <v>A+J=</v>
      </c>
      <c r="AA1166" s="108">
        <f t="shared" si="638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0"/>
        <v>45189</v>
      </c>
      <c r="B1167" s="103">
        <f t="shared" si="622"/>
        <v>633.35129833000008</v>
      </c>
      <c r="C1167" s="204">
        <f t="shared" si="621"/>
        <v>391.94209536813389</v>
      </c>
      <c r="D1167" s="104">
        <f t="shared" si="631"/>
        <v>6659.95</v>
      </c>
      <c r="E1167" s="105">
        <f t="shared" si="616"/>
        <v>6667.94</v>
      </c>
      <c r="F1167" s="106">
        <f t="shared" si="617"/>
        <v>45128</v>
      </c>
      <c r="G1167" s="107">
        <f t="shared" si="623"/>
        <v>1.1997087065218626E-3</v>
      </c>
      <c r="H1167" s="108">
        <f t="shared" si="636"/>
        <v>45219</v>
      </c>
      <c r="I1167" s="108">
        <f t="shared" si="624"/>
        <v>45189</v>
      </c>
      <c r="J1167" s="109">
        <f t="shared" si="632"/>
        <v>21</v>
      </c>
      <c r="K1167" s="109">
        <f t="shared" si="620"/>
        <v>21</v>
      </c>
      <c r="L1167" s="8">
        <f t="shared" si="633"/>
        <v>1.0011996999999999</v>
      </c>
      <c r="M1167" s="110">
        <f t="shared" si="619"/>
        <v>1</v>
      </c>
      <c r="N1167" s="110">
        <f t="shared" si="614"/>
        <v>1.6030592263436301</v>
      </c>
      <c r="O1167" s="103">
        <f t="shared" si="618"/>
        <v>1.6049824100000001</v>
      </c>
      <c r="P1167" s="103">
        <f t="shared" si="625"/>
        <v>629.06016880000004</v>
      </c>
      <c r="Q1167" s="11">
        <f t="shared" si="639"/>
        <v>38</v>
      </c>
      <c r="R1167" s="30">
        <f t="shared" si="634"/>
        <v>1.7058529346199482E-2</v>
      </c>
      <c r="S1167" s="103">
        <f t="shared" si="626"/>
        <v>10.73084135</v>
      </c>
      <c r="T1167" s="113">
        <f t="shared" si="635"/>
        <v>8.5000000000000006E-2</v>
      </c>
      <c r="U1167" s="111">
        <f t="shared" si="615"/>
        <v>21</v>
      </c>
      <c r="V1167" s="111">
        <v>252</v>
      </c>
      <c r="W1167" s="110">
        <f t="shared" si="627"/>
        <v>1.0068214929999999</v>
      </c>
      <c r="X1167" s="103">
        <f t="shared" si="628"/>
        <v>4.2911295300000001</v>
      </c>
      <c r="Y1167" s="103">
        <f t="shared" si="629"/>
        <v>15.021970880000001</v>
      </c>
      <c r="Z1167" s="114" t="str">
        <f t="shared" si="637"/>
        <v>A+J=</v>
      </c>
      <c r="AA1167" s="108">
        <f t="shared" si="638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0"/>
        <v>45190</v>
      </c>
      <c r="B1168" s="103">
        <f t="shared" si="622"/>
        <v>618.59721579999996</v>
      </c>
      <c r="C1168" s="204">
        <f t="shared" si="621"/>
        <v>385.25613963233241</v>
      </c>
      <c r="D1168" s="104">
        <f t="shared" si="631"/>
        <v>6667.94</v>
      </c>
      <c r="E1168" s="105">
        <f t="shared" si="616"/>
        <v>6683.28</v>
      </c>
      <c r="F1168" s="106">
        <f t="shared" si="617"/>
        <v>45158</v>
      </c>
      <c r="G1168" s="107">
        <f t="shared" si="623"/>
        <v>2.3005605929267148E-3</v>
      </c>
      <c r="H1168" s="108">
        <f t="shared" si="636"/>
        <v>45219</v>
      </c>
      <c r="I1168" s="108">
        <f t="shared" si="624"/>
        <v>45219</v>
      </c>
      <c r="J1168" s="109">
        <f t="shared" si="632"/>
        <v>21</v>
      </c>
      <c r="K1168" s="109">
        <f t="shared" si="620"/>
        <v>1</v>
      </c>
      <c r="L1168" s="8">
        <f t="shared" si="633"/>
        <v>1.00010943</v>
      </c>
      <c r="M1168" s="110">
        <f t="shared" si="619"/>
        <v>1.0011996999999999</v>
      </c>
      <c r="N1168" s="110">
        <f t="shared" si="614"/>
        <v>1.6049824164974744</v>
      </c>
      <c r="O1168" s="103">
        <f t="shared" si="618"/>
        <v>1.6051580400000001</v>
      </c>
      <c r="P1168" s="103">
        <f t="shared" si="625"/>
        <v>618.39698998999995</v>
      </c>
      <c r="Q1168" s="11">
        <f t="shared" si="639"/>
        <v>0</v>
      </c>
      <c r="R1168" s="30">
        <f t="shared" si="634"/>
        <v>0</v>
      </c>
      <c r="S1168" s="103">
        <f t="shared" si="626"/>
        <v>0</v>
      </c>
      <c r="T1168" s="113">
        <f t="shared" si="635"/>
        <v>8.5000000000000006E-2</v>
      </c>
      <c r="U1168" s="111">
        <f t="shared" si="615"/>
        <v>1</v>
      </c>
      <c r="V1168" s="111">
        <v>252</v>
      </c>
      <c r="W1168" s="110">
        <f t="shared" si="627"/>
        <v>1.0003237819999999</v>
      </c>
      <c r="X1168" s="103">
        <f t="shared" si="628"/>
        <v>0.20022581</v>
      </c>
      <c r="Y1168" s="103">
        <f t="shared" si="629"/>
        <v>0</v>
      </c>
      <c r="Z1168" s="114" t="str">
        <f t="shared" si="637"/>
        <v>A+J=</v>
      </c>
      <c r="AA1168" s="108">
        <f t="shared" si="638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0"/>
        <v>45191</v>
      </c>
      <c r="B1169" s="103">
        <f t="shared" si="622"/>
        <v>618.86522123000009</v>
      </c>
      <c r="C1169" s="204">
        <f t="shared" si="621"/>
        <v>385.25613963233241</v>
      </c>
      <c r="D1169" s="104">
        <f t="shared" si="631"/>
        <v>6667.94</v>
      </c>
      <c r="E1169" s="105">
        <f t="shared" si="616"/>
        <v>6683.28</v>
      </c>
      <c r="F1169" s="106">
        <f t="shared" si="617"/>
        <v>45158</v>
      </c>
      <c r="G1169" s="107">
        <f t="shared" si="623"/>
        <v>2.3005605929267148E-3</v>
      </c>
      <c r="H1169" s="108">
        <f t="shared" si="636"/>
        <v>45219</v>
      </c>
      <c r="I1169" s="108">
        <f t="shared" si="624"/>
        <v>45219</v>
      </c>
      <c r="J1169" s="109">
        <f t="shared" si="632"/>
        <v>21</v>
      </c>
      <c r="K1169" s="109">
        <f t="shared" si="620"/>
        <v>2</v>
      </c>
      <c r="L1169" s="8">
        <f t="shared" si="633"/>
        <v>1.0002188700000001</v>
      </c>
      <c r="M1169" s="110">
        <f t="shared" si="619"/>
        <v>1.0011996999999999</v>
      </c>
      <c r="N1169" s="110">
        <f t="shared" si="614"/>
        <v>1.6049824164974744</v>
      </c>
      <c r="O1169" s="103">
        <f t="shared" si="618"/>
        <v>1.6053336899999999</v>
      </c>
      <c r="P1169" s="103">
        <f t="shared" si="625"/>
        <v>618.46466023000005</v>
      </c>
      <c r="Q1169" s="11">
        <f t="shared" si="639"/>
        <v>0</v>
      </c>
      <c r="R1169" s="30">
        <f t="shared" si="634"/>
        <v>0</v>
      </c>
      <c r="S1169" s="103">
        <f t="shared" si="626"/>
        <v>0</v>
      </c>
      <c r="T1169" s="113">
        <f t="shared" si="635"/>
        <v>8.5000000000000006E-2</v>
      </c>
      <c r="U1169" s="111">
        <f t="shared" si="615"/>
        <v>2</v>
      </c>
      <c r="V1169" s="111">
        <v>252</v>
      </c>
      <c r="W1169" s="110">
        <f t="shared" si="627"/>
        <v>1.00064767</v>
      </c>
      <c r="X1169" s="103">
        <f t="shared" si="628"/>
        <v>0.400561</v>
      </c>
      <c r="Y1169" s="103">
        <f t="shared" si="629"/>
        <v>0</v>
      </c>
      <c r="Z1169" s="114" t="str">
        <f t="shared" si="637"/>
        <v>A+J=</v>
      </c>
      <c r="AA1169" s="108">
        <f t="shared" si="638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0"/>
        <v>45192</v>
      </c>
      <c r="B1170" s="103">
        <f t="shared" si="622"/>
        <v>619.13334253000005</v>
      </c>
      <c r="C1170" s="204">
        <f t="shared" si="621"/>
        <v>385.25613963233241</v>
      </c>
      <c r="D1170" s="104">
        <f t="shared" si="631"/>
        <v>6667.94</v>
      </c>
      <c r="E1170" s="105">
        <f t="shared" si="616"/>
        <v>6683.28</v>
      </c>
      <c r="F1170" s="106">
        <f t="shared" si="617"/>
        <v>45158</v>
      </c>
      <c r="G1170" s="107">
        <f t="shared" si="623"/>
        <v>2.3005605929267148E-3</v>
      </c>
      <c r="H1170" s="108">
        <f t="shared" si="636"/>
        <v>45219</v>
      </c>
      <c r="I1170" s="108">
        <f t="shared" si="624"/>
        <v>45219</v>
      </c>
      <c r="J1170" s="109">
        <f t="shared" si="632"/>
        <v>21</v>
      </c>
      <c r="K1170" s="109">
        <f t="shared" si="620"/>
        <v>3</v>
      </c>
      <c r="L1170" s="8">
        <f t="shared" si="633"/>
        <v>1.0003283199999999</v>
      </c>
      <c r="M1170" s="110">
        <f t="shared" si="619"/>
        <v>1.0011996999999999</v>
      </c>
      <c r="N1170" s="110">
        <f t="shared" si="614"/>
        <v>1.6049824164974744</v>
      </c>
      <c r="O1170" s="103">
        <f t="shared" si="618"/>
        <v>1.6055093600000001</v>
      </c>
      <c r="P1170" s="103">
        <f t="shared" si="625"/>
        <v>618.53233817</v>
      </c>
      <c r="Q1170" s="11">
        <f t="shared" si="639"/>
        <v>0</v>
      </c>
      <c r="R1170" s="30">
        <f t="shared" si="634"/>
        <v>0</v>
      </c>
      <c r="S1170" s="103">
        <f t="shared" si="626"/>
        <v>0</v>
      </c>
      <c r="T1170" s="113">
        <f t="shared" si="635"/>
        <v>8.5000000000000006E-2</v>
      </c>
      <c r="U1170" s="111">
        <f t="shared" si="615"/>
        <v>3</v>
      </c>
      <c r="V1170" s="111">
        <v>252</v>
      </c>
      <c r="W1170" s="110">
        <f t="shared" si="627"/>
        <v>1.000971662</v>
      </c>
      <c r="X1170" s="103">
        <f t="shared" si="628"/>
        <v>0.60100436000000002</v>
      </c>
      <c r="Y1170" s="103">
        <f t="shared" si="629"/>
        <v>0</v>
      </c>
      <c r="Z1170" s="114" t="str">
        <f t="shared" si="637"/>
        <v>A+J=</v>
      </c>
      <c r="AA1170" s="108">
        <f t="shared" si="638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0"/>
        <v>45193</v>
      </c>
      <c r="B1171" s="103">
        <f t="shared" si="622"/>
        <v>619.13334253000005</v>
      </c>
      <c r="C1171" s="204">
        <f t="shared" si="621"/>
        <v>385.25613963233241</v>
      </c>
      <c r="D1171" s="104">
        <f t="shared" si="631"/>
        <v>6667.94</v>
      </c>
      <c r="E1171" s="105">
        <f t="shared" si="616"/>
        <v>6683.28</v>
      </c>
      <c r="F1171" s="106">
        <f t="shared" si="617"/>
        <v>45158</v>
      </c>
      <c r="G1171" s="107">
        <f t="shared" si="623"/>
        <v>2.3005605929267148E-3</v>
      </c>
      <c r="H1171" s="108">
        <f t="shared" si="636"/>
        <v>45219</v>
      </c>
      <c r="I1171" s="108">
        <f t="shared" si="624"/>
        <v>45219</v>
      </c>
      <c r="J1171" s="109">
        <f t="shared" si="632"/>
        <v>21</v>
      </c>
      <c r="K1171" s="109">
        <f t="shared" si="620"/>
        <v>3</v>
      </c>
      <c r="L1171" s="8">
        <f t="shared" si="633"/>
        <v>1.0003283199999999</v>
      </c>
      <c r="M1171" s="110">
        <f t="shared" si="619"/>
        <v>1.0011996999999999</v>
      </c>
      <c r="N1171" s="110">
        <f t="shared" si="614"/>
        <v>1.6049824164974744</v>
      </c>
      <c r="O1171" s="103">
        <f t="shared" si="618"/>
        <v>1.6055093600000001</v>
      </c>
      <c r="P1171" s="103">
        <f t="shared" si="625"/>
        <v>618.53233817</v>
      </c>
      <c r="Q1171" s="11">
        <f t="shared" si="639"/>
        <v>0</v>
      </c>
      <c r="R1171" s="30">
        <f t="shared" si="634"/>
        <v>0</v>
      </c>
      <c r="S1171" s="103">
        <f t="shared" si="626"/>
        <v>0</v>
      </c>
      <c r="T1171" s="113">
        <f t="shared" si="635"/>
        <v>8.5000000000000006E-2</v>
      </c>
      <c r="U1171" s="111">
        <f t="shared" si="615"/>
        <v>3</v>
      </c>
      <c r="V1171" s="111">
        <v>252</v>
      </c>
      <c r="W1171" s="110">
        <f t="shared" si="627"/>
        <v>1.000971662</v>
      </c>
      <c r="X1171" s="103">
        <f t="shared" si="628"/>
        <v>0.60100436000000002</v>
      </c>
      <c r="Y1171" s="103">
        <f t="shared" si="629"/>
        <v>0</v>
      </c>
      <c r="Z1171" s="114" t="str">
        <f t="shared" si="637"/>
        <v>A+J=</v>
      </c>
      <c r="AA1171" s="108">
        <f t="shared" si="638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0"/>
        <v>45194</v>
      </c>
      <c r="B1172" s="103">
        <f t="shared" si="622"/>
        <v>619.13334253000005</v>
      </c>
      <c r="C1172" s="204">
        <f t="shared" si="621"/>
        <v>385.25613963233241</v>
      </c>
      <c r="D1172" s="104">
        <f t="shared" si="631"/>
        <v>6667.94</v>
      </c>
      <c r="E1172" s="105">
        <f t="shared" si="616"/>
        <v>6683.28</v>
      </c>
      <c r="F1172" s="106">
        <f t="shared" si="617"/>
        <v>45158</v>
      </c>
      <c r="G1172" s="107">
        <f t="shared" si="623"/>
        <v>2.3005605929267148E-3</v>
      </c>
      <c r="H1172" s="108">
        <f t="shared" si="636"/>
        <v>45219</v>
      </c>
      <c r="I1172" s="108">
        <f t="shared" si="624"/>
        <v>45219</v>
      </c>
      <c r="J1172" s="109">
        <f t="shared" si="632"/>
        <v>21</v>
      </c>
      <c r="K1172" s="109">
        <f t="shared" si="620"/>
        <v>3</v>
      </c>
      <c r="L1172" s="8">
        <f t="shared" si="633"/>
        <v>1.0003283199999999</v>
      </c>
      <c r="M1172" s="110">
        <f t="shared" si="619"/>
        <v>1.0011996999999999</v>
      </c>
      <c r="N1172" s="110">
        <f t="shared" si="614"/>
        <v>1.6049824164974744</v>
      </c>
      <c r="O1172" s="103">
        <f t="shared" si="618"/>
        <v>1.6055093600000001</v>
      </c>
      <c r="P1172" s="103">
        <f t="shared" si="625"/>
        <v>618.53233817</v>
      </c>
      <c r="Q1172" s="11">
        <f t="shared" si="639"/>
        <v>0</v>
      </c>
      <c r="R1172" s="30">
        <f t="shared" si="634"/>
        <v>0</v>
      </c>
      <c r="S1172" s="103">
        <f t="shared" si="626"/>
        <v>0</v>
      </c>
      <c r="T1172" s="113">
        <f t="shared" si="635"/>
        <v>8.5000000000000006E-2</v>
      </c>
      <c r="U1172" s="111">
        <f t="shared" si="615"/>
        <v>3</v>
      </c>
      <c r="V1172" s="111">
        <v>252</v>
      </c>
      <c r="W1172" s="110">
        <f t="shared" si="627"/>
        <v>1.000971662</v>
      </c>
      <c r="X1172" s="103">
        <f t="shared" si="628"/>
        <v>0.60100436000000002</v>
      </c>
      <c r="Y1172" s="103">
        <f t="shared" si="629"/>
        <v>0</v>
      </c>
      <c r="Z1172" s="114" t="str">
        <f t="shared" si="637"/>
        <v>A+J=</v>
      </c>
      <c r="AA1172" s="108">
        <f t="shared" si="638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0"/>
        <v>45195</v>
      </c>
      <c r="B1173" s="103">
        <f t="shared" si="622"/>
        <v>619.40158423000003</v>
      </c>
      <c r="C1173" s="204">
        <f t="shared" si="621"/>
        <v>385.25613963233241</v>
      </c>
      <c r="D1173" s="104">
        <f t="shared" si="631"/>
        <v>6667.94</v>
      </c>
      <c r="E1173" s="105">
        <f t="shared" si="616"/>
        <v>6683.28</v>
      </c>
      <c r="F1173" s="106">
        <f t="shared" si="617"/>
        <v>45158</v>
      </c>
      <c r="G1173" s="107">
        <f t="shared" si="623"/>
        <v>2.3005605929267148E-3</v>
      </c>
      <c r="H1173" s="108">
        <f t="shared" si="636"/>
        <v>45219</v>
      </c>
      <c r="I1173" s="108">
        <f t="shared" si="624"/>
        <v>45219</v>
      </c>
      <c r="J1173" s="109">
        <f t="shared" si="632"/>
        <v>21</v>
      </c>
      <c r="K1173" s="109">
        <f t="shared" si="620"/>
        <v>4</v>
      </c>
      <c r="L1173" s="8">
        <f t="shared" si="633"/>
        <v>1.0004377900000001</v>
      </c>
      <c r="M1173" s="110">
        <f t="shared" si="619"/>
        <v>1.0011996999999999</v>
      </c>
      <c r="N1173" s="110">
        <f t="shared" si="614"/>
        <v>1.6049824164974744</v>
      </c>
      <c r="O1173" s="103">
        <f t="shared" si="618"/>
        <v>1.6056850600000001</v>
      </c>
      <c r="P1173" s="103">
        <f t="shared" si="625"/>
        <v>618.60002768000004</v>
      </c>
      <c r="Q1173" s="11">
        <f t="shared" si="639"/>
        <v>0</v>
      </c>
      <c r="R1173" s="30">
        <f t="shared" si="634"/>
        <v>0</v>
      </c>
      <c r="S1173" s="103">
        <f t="shared" si="626"/>
        <v>0</v>
      </c>
      <c r="T1173" s="113">
        <f t="shared" si="635"/>
        <v>8.5000000000000006E-2</v>
      </c>
      <c r="U1173" s="111">
        <f t="shared" si="615"/>
        <v>4</v>
      </c>
      <c r="V1173" s="111">
        <v>252</v>
      </c>
      <c r="W1173" s="110">
        <f t="shared" si="627"/>
        <v>1.001295759</v>
      </c>
      <c r="X1173" s="103">
        <f t="shared" si="628"/>
        <v>0.80155655000000003</v>
      </c>
      <c r="Y1173" s="103">
        <f t="shared" si="629"/>
        <v>0</v>
      </c>
      <c r="Z1173" s="114" t="str">
        <f t="shared" si="637"/>
        <v>A+J=</v>
      </c>
      <c r="AA1173" s="108">
        <f t="shared" si="638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0"/>
        <v>45196</v>
      </c>
      <c r="B1174" s="103">
        <f t="shared" si="622"/>
        <v>619.66993861000003</v>
      </c>
      <c r="C1174" s="204">
        <f t="shared" si="621"/>
        <v>385.25613963233241</v>
      </c>
      <c r="D1174" s="104">
        <f t="shared" si="631"/>
        <v>6667.94</v>
      </c>
      <c r="E1174" s="105">
        <f t="shared" si="616"/>
        <v>6683.28</v>
      </c>
      <c r="F1174" s="106">
        <f t="shared" si="617"/>
        <v>45158</v>
      </c>
      <c r="G1174" s="107">
        <f t="shared" si="623"/>
        <v>2.3005605929267148E-3</v>
      </c>
      <c r="H1174" s="108">
        <f t="shared" si="636"/>
        <v>45219</v>
      </c>
      <c r="I1174" s="108">
        <f t="shared" si="624"/>
        <v>45219</v>
      </c>
      <c r="J1174" s="109">
        <f t="shared" si="632"/>
        <v>21</v>
      </c>
      <c r="K1174" s="109">
        <f t="shared" si="620"/>
        <v>5</v>
      </c>
      <c r="L1174" s="8">
        <f t="shared" si="633"/>
        <v>1.00054727</v>
      </c>
      <c r="M1174" s="110">
        <f t="shared" si="619"/>
        <v>1.0011996999999999</v>
      </c>
      <c r="N1174" s="110">
        <f t="shared" si="614"/>
        <v>1.6049824164974744</v>
      </c>
      <c r="O1174" s="103">
        <f t="shared" si="618"/>
        <v>1.60586077</v>
      </c>
      <c r="P1174" s="103">
        <f t="shared" si="625"/>
        <v>618.66772103000005</v>
      </c>
      <c r="Q1174" s="11">
        <f t="shared" si="639"/>
        <v>0</v>
      </c>
      <c r="R1174" s="30">
        <f t="shared" si="634"/>
        <v>0</v>
      </c>
      <c r="S1174" s="103">
        <f t="shared" si="626"/>
        <v>0</v>
      </c>
      <c r="T1174" s="113">
        <f t="shared" si="635"/>
        <v>8.5000000000000006E-2</v>
      </c>
      <c r="U1174" s="111">
        <f t="shared" si="615"/>
        <v>5</v>
      </c>
      <c r="V1174" s="111">
        <v>252</v>
      </c>
      <c r="W1174" s="110">
        <f t="shared" si="627"/>
        <v>1.0016199610000001</v>
      </c>
      <c r="X1174" s="103">
        <f t="shared" si="628"/>
        <v>1.0022175799999999</v>
      </c>
      <c r="Y1174" s="103">
        <f t="shared" si="629"/>
        <v>0</v>
      </c>
      <c r="Z1174" s="114" t="str">
        <f t="shared" si="637"/>
        <v>A+J=</v>
      </c>
      <c r="AA1174" s="108">
        <f t="shared" si="638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0"/>
        <v>45197</v>
      </c>
      <c r="B1175" s="103">
        <f t="shared" si="622"/>
        <v>619.93840957000009</v>
      </c>
      <c r="C1175" s="204">
        <f t="shared" si="621"/>
        <v>385.25613963233241</v>
      </c>
      <c r="D1175" s="104">
        <f t="shared" si="631"/>
        <v>6667.94</v>
      </c>
      <c r="E1175" s="105">
        <f t="shared" si="616"/>
        <v>6683.28</v>
      </c>
      <c r="F1175" s="106">
        <f t="shared" si="617"/>
        <v>45158</v>
      </c>
      <c r="G1175" s="107">
        <f t="shared" si="623"/>
        <v>2.3005605929267148E-3</v>
      </c>
      <c r="H1175" s="108">
        <f t="shared" si="636"/>
        <v>45219</v>
      </c>
      <c r="I1175" s="108">
        <f t="shared" si="624"/>
        <v>45219</v>
      </c>
      <c r="J1175" s="109">
        <f t="shared" si="632"/>
        <v>21</v>
      </c>
      <c r="K1175" s="109">
        <f t="shared" si="620"/>
        <v>6</v>
      </c>
      <c r="L1175" s="8">
        <f t="shared" si="633"/>
        <v>1.00065676</v>
      </c>
      <c r="M1175" s="110">
        <f t="shared" si="619"/>
        <v>1.0011996999999999</v>
      </c>
      <c r="N1175" s="110">
        <f t="shared" si="614"/>
        <v>1.6049824164974744</v>
      </c>
      <c r="O1175" s="103">
        <f t="shared" si="618"/>
        <v>1.6060365000000001</v>
      </c>
      <c r="P1175" s="103">
        <f t="shared" si="625"/>
        <v>618.73542209000004</v>
      </c>
      <c r="Q1175" s="11">
        <f t="shared" si="639"/>
        <v>0</v>
      </c>
      <c r="R1175" s="30">
        <f t="shared" si="634"/>
        <v>0</v>
      </c>
      <c r="S1175" s="103">
        <f t="shared" si="626"/>
        <v>0</v>
      </c>
      <c r="T1175" s="113">
        <f t="shared" si="635"/>
        <v>8.5000000000000006E-2</v>
      </c>
      <c r="U1175" s="111">
        <f t="shared" si="615"/>
        <v>6</v>
      </c>
      <c r="V1175" s="111">
        <v>252</v>
      </c>
      <c r="W1175" s="110">
        <f t="shared" si="627"/>
        <v>1.0019442679999999</v>
      </c>
      <c r="X1175" s="103">
        <f t="shared" si="628"/>
        <v>1.20298748</v>
      </c>
      <c r="Y1175" s="103">
        <f t="shared" si="629"/>
        <v>0</v>
      </c>
      <c r="Z1175" s="114" t="str">
        <f t="shared" si="637"/>
        <v>A+J=</v>
      </c>
      <c r="AA1175" s="108">
        <f t="shared" si="638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0"/>
        <v>45198</v>
      </c>
      <c r="B1176" s="103">
        <f t="shared" si="622"/>
        <v>620.20699714</v>
      </c>
      <c r="C1176" s="204">
        <f t="shared" si="621"/>
        <v>385.25613963233241</v>
      </c>
      <c r="D1176" s="104">
        <f t="shared" si="631"/>
        <v>6667.94</v>
      </c>
      <c r="E1176" s="105">
        <f t="shared" si="616"/>
        <v>6683.28</v>
      </c>
      <c r="F1176" s="106">
        <f t="shared" si="617"/>
        <v>45158</v>
      </c>
      <c r="G1176" s="107">
        <f t="shared" si="623"/>
        <v>2.3005605929267148E-3</v>
      </c>
      <c r="H1176" s="108">
        <f t="shared" si="636"/>
        <v>45219</v>
      </c>
      <c r="I1176" s="108">
        <f t="shared" si="624"/>
        <v>45219</v>
      </c>
      <c r="J1176" s="109">
        <f t="shared" si="632"/>
        <v>21</v>
      </c>
      <c r="K1176" s="109">
        <f t="shared" si="620"/>
        <v>7</v>
      </c>
      <c r="L1176" s="8">
        <f t="shared" si="633"/>
        <v>1.00076626</v>
      </c>
      <c r="M1176" s="110">
        <f t="shared" si="619"/>
        <v>1.0011996999999999</v>
      </c>
      <c r="N1176" s="110">
        <f t="shared" si="614"/>
        <v>1.6049824164974744</v>
      </c>
      <c r="O1176" s="103">
        <f t="shared" si="618"/>
        <v>1.60621225</v>
      </c>
      <c r="P1176" s="103">
        <f t="shared" si="625"/>
        <v>618.80313086000001</v>
      </c>
      <c r="Q1176" s="11">
        <f t="shared" si="639"/>
        <v>0</v>
      </c>
      <c r="R1176" s="30">
        <f t="shared" si="634"/>
        <v>0</v>
      </c>
      <c r="S1176" s="103">
        <f t="shared" si="626"/>
        <v>0</v>
      </c>
      <c r="T1176" s="113">
        <f t="shared" si="635"/>
        <v>8.5000000000000006E-2</v>
      </c>
      <c r="U1176" s="111">
        <f t="shared" si="615"/>
        <v>7</v>
      </c>
      <c r="V1176" s="111">
        <v>252</v>
      </c>
      <c r="W1176" s="110">
        <f t="shared" si="627"/>
        <v>1.00226868</v>
      </c>
      <c r="X1176" s="103">
        <f t="shared" si="628"/>
        <v>1.4038662799999999</v>
      </c>
      <c r="Y1176" s="103">
        <f t="shared" si="629"/>
        <v>0</v>
      </c>
      <c r="Z1176" s="114" t="str">
        <f t="shared" si="637"/>
        <v>A+J=</v>
      </c>
      <c r="AA1176" s="108">
        <f t="shared" si="638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0"/>
        <v>45199</v>
      </c>
      <c r="B1177" s="103">
        <f t="shared" si="622"/>
        <v>620.47570134999989</v>
      </c>
      <c r="C1177" s="204">
        <f t="shared" si="621"/>
        <v>385.25613963233241</v>
      </c>
      <c r="D1177" s="104">
        <f t="shared" si="631"/>
        <v>6667.94</v>
      </c>
      <c r="E1177" s="105">
        <f t="shared" si="616"/>
        <v>6683.28</v>
      </c>
      <c r="F1177" s="106">
        <f t="shared" si="617"/>
        <v>45158</v>
      </c>
      <c r="G1177" s="107">
        <f t="shared" si="623"/>
        <v>2.3005605929267148E-3</v>
      </c>
      <c r="H1177" s="108">
        <f t="shared" si="636"/>
        <v>45219</v>
      </c>
      <c r="I1177" s="108">
        <f t="shared" si="624"/>
        <v>45219</v>
      </c>
      <c r="J1177" s="109">
        <f t="shared" si="632"/>
        <v>21</v>
      </c>
      <c r="K1177" s="109">
        <f t="shared" si="620"/>
        <v>8</v>
      </c>
      <c r="L1177" s="8">
        <f t="shared" si="633"/>
        <v>1.0008757800000001</v>
      </c>
      <c r="M1177" s="110">
        <f t="shared" si="619"/>
        <v>1.0011996999999999</v>
      </c>
      <c r="N1177" s="110">
        <f t="shared" si="614"/>
        <v>1.6049824164974744</v>
      </c>
      <c r="O1177" s="103">
        <f t="shared" si="618"/>
        <v>1.60638802</v>
      </c>
      <c r="P1177" s="103">
        <f t="shared" si="625"/>
        <v>618.87084732999995</v>
      </c>
      <c r="Q1177" s="11">
        <f t="shared" si="639"/>
        <v>0</v>
      </c>
      <c r="R1177" s="30">
        <f t="shared" si="634"/>
        <v>0</v>
      </c>
      <c r="S1177" s="103">
        <f t="shared" si="626"/>
        <v>0</v>
      </c>
      <c r="T1177" s="113">
        <f t="shared" si="635"/>
        <v>8.5000000000000006E-2</v>
      </c>
      <c r="U1177" s="111">
        <f t="shared" si="615"/>
        <v>8</v>
      </c>
      <c r="V1177" s="111">
        <v>252</v>
      </c>
      <c r="W1177" s="110">
        <f t="shared" si="627"/>
        <v>1.0025931969999999</v>
      </c>
      <c r="X1177" s="103">
        <f t="shared" si="628"/>
        <v>1.6048540200000001</v>
      </c>
      <c r="Y1177" s="103">
        <f t="shared" si="629"/>
        <v>0</v>
      </c>
      <c r="Z1177" s="114" t="str">
        <f t="shared" si="637"/>
        <v>A+J=</v>
      </c>
      <c r="AA1177" s="108">
        <f t="shared" si="638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0"/>
        <v>45200</v>
      </c>
      <c r="B1178" s="103">
        <f t="shared" si="622"/>
        <v>620.47570134999989</v>
      </c>
      <c r="C1178" s="204">
        <f t="shared" si="621"/>
        <v>385.25613963233241</v>
      </c>
      <c r="D1178" s="104">
        <f t="shared" si="631"/>
        <v>6667.94</v>
      </c>
      <c r="E1178" s="105">
        <f t="shared" si="616"/>
        <v>6683.28</v>
      </c>
      <c r="F1178" s="106">
        <f t="shared" si="617"/>
        <v>45158</v>
      </c>
      <c r="G1178" s="107">
        <f t="shared" si="623"/>
        <v>2.3005605929267148E-3</v>
      </c>
      <c r="H1178" s="108">
        <f t="shared" si="636"/>
        <v>45219</v>
      </c>
      <c r="I1178" s="108">
        <f t="shared" si="624"/>
        <v>45219</v>
      </c>
      <c r="J1178" s="109">
        <f t="shared" si="632"/>
        <v>21</v>
      </c>
      <c r="K1178" s="109">
        <f t="shared" si="620"/>
        <v>8</v>
      </c>
      <c r="L1178" s="8">
        <f t="shared" si="633"/>
        <v>1.0008757800000001</v>
      </c>
      <c r="M1178" s="110">
        <f t="shared" si="619"/>
        <v>1.0011996999999999</v>
      </c>
      <c r="N1178" s="110">
        <f t="shared" si="614"/>
        <v>1.6049824164974744</v>
      </c>
      <c r="O1178" s="103">
        <f t="shared" si="618"/>
        <v>1.60638802</v>
      </c>
      <c r="P1178" s="103">
        <f t="shared" si="625"/>
        <v>618.87084732999995</v>
      </c>
      <c r="Q1178" s="11">
        <f t="shared" si="639"/>
        <v>0</v>
      </c>
      <c r="R1178" s="30">
        <f t="shared" si="634"/>
        <v>0</v>
      </c>
      <c r="S1178" s="103">
        <f t="shared" si="626"/>
        <v>0</v>
      </c>
      <c r="T1178" s="113">
        <f t="shared" si="635"/>
        <v>8.5000000000000006E-2</v>
      </c>
      <c r="U1178" s="111">
        <f t="shared" si="615"/>
        <v>8</v>
      </c>
      <c r="V1178" s="111">
        <v>252</v>
      </c>
      <c r="W1178" s="110">
        <f t="shared" si="627"/>
        <v>1.0025931969999999</v>
      </c>
      <c r="X1178" s="103">
        <f t="shared" si="628"/>
        <v>1.6048540200000001</v>
      </c>
      <c r="Y1178" s="103">
        <f t="shared" si="629"/>
        <v>0</v>
      </c>
      <c r="Z1178" s="114" t="str">
        <f t="shared" si="637"/>
        <v>A+J=</v>
      </c>
      <c r="AA1178" s="108">
        <f t="shared" si="638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0"/>
        <v>45201</v>
      </c>
      <c r="B1179" s="103">
        <f t="shared" si="622"/>
        <v>620.47570134999989</v>
      </c>
      <c r="C1179" s="204">
        <f t="shared" si="621"/>
        <v>385.25613963233241</v>
      </c>
      <c r="D1179" s="104">
        <f t="shared" si="631"/>
        <v>6667.94</v>
      </c>
      <c r="E1179" s="105">
        <f t="shared" si="616"/>
        <v>6683.28</v>
      </c>
      <c r="F1179" s="106">
        <f t="shared" si="617"/>
        <v>45158</v>
      </c>
      <c r="G1179" s="107">
        <f t="shared" si="623"/>
        <v>2.3005605929267148E-3</v>
      </c>
      <c r="H1179" s="108">
        <f t="shared" si="636"/>
        <v>45219</v>
      </c>
      <c r="I1179" s="108">
        <f t="shared" si="624"/>
        <v>45219</v>
      </c>
      <c r="J1179" s="109">
        <f t="shared" si="632"/>
        <v>21</v>
      </c>
      <c r="K1179" s="109">
        <f t="shared" si="620"/>
        <v>8</v>
      </c>
      <c r="L1179" s="8">
        <f t="shared" si="633"/>
        <v>1.0008757800000001</v>
      </c>
      <c r="M1179" s="110">
        <f t="shared" si="619"/>
        <v>1.0011996999999999</v>
      </c>
      <c r="N1179" s="110">
        <f t="shared" si="614"/>
        <v>1.6049824164974744</v>
      </c>
      <c r="O1179" s="103">
        <f t="shared" si="618"/>
        <v>1.60638802</v>
      </c>
      <c r="P1179" s="103">
        <f t="shared" si="625"/>
        <v>618.87084732999995</v>
      </c>
      <c r="Q1179" s="11">
        <f t="shared" si="639"/>
        <v>0</v>
      </c>
      <c r="R1179" s="30">
        <f t="shared" si="634"/>
        <v>0</v>
      </c>
      <c r="S1179" s="103">
        <f t="shared" si="626"/>
        <v>0</v>
      </c>
      <c r="T1179" s="113">
        <f t="shared" si="635"/>
        <v>8.5000000000000006E-2</v>
      </c>
      <c r="U1179" s="111">
        <f t="shared" si="615"/>
        <v>8</v>
      </c>
      <c r="V1179" s="111">
        <v>252</v>
      </c>
      <c r="W1179" s="110">
        <f t="shared" si="627"/>
        <v>1.0025931969999999</v>
      </c>
      <c r="X1179" s="103">
        <f t="shared" si="628"/>
        <v>1.6048540200000001</v>
      </c>
      <c r="Y1179" s="103">
        <f t="shared" si="629"/>
        <v>0</v>
      </c>
      <c r="Z1179" s="114" t="str">
        <f t="shared" si="637"/>
        <v>A+J=</v>
      </c>
      <c r="AA1179" s="108">
        <f t="shared" si="638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0"/>
        <v>45202</v>
      </c>
      <c r="B1180" s="103">
        <f t="shared" si="622"/>
        <v>620.74451837000004</v>
      </c>
      <c r="C1180" s="204">
        <f t="shared" si="621"/>
        <v>385.25613963233241</v>
      </c>
      <c r="D1180" s="104">
        <f t="shared" si="631"/>
        <v>6667.94</v>
      </c>
      <c r="E1180" s="105">
        <f t="shared" si="616"/>
        <v>6683.28</v>
      </c>
      <c r="F1180" s="106">
        <f t="shared" si="617"/>
        <v>45158</v>
      </c>
      <c r="G1180" s="107">
        <f t="shared" si="623"/>
        <v>2.3005605929267148E-3</v>
      </c>
      <c r="H1180" s="108">
        <f t="shared" si="636"/>
        <v>45219</v>
      </c>
      <c r="I1180" s="108">
        <f t="shared" si="624"/>
        <v>45219</v>
      </c>
      <c r="J1180" s="109">
        <f t="shared" si="632"/>
        <v>21</v>
      </c>
      <c r="K1180" s="109">
        <f t="shared" si="620"/>
        <v>9</v>
      </c>
      <c r="L1180" s="8">
        <f t="shared" si="633"/>
        <v>1.0009853</v>
      </c>
      <c r="M1180" s="110">
        <f t="shared" si="619"/>
        <v>1.0011996999999999</v>
      </c>
      <c r="N1180" s="110">
        <f t="shared" si="614"/>
        <v>1.6049824164974744</v>
      </c>
      <c r="O1180" s="103">
        <f t="shared" si="618"/>
        <v>1.6065638</v>
      </c>
      <c r="P1180" s="103">
        <f t="shared" si="625"/>
        <v>618.93856765999999</v>
      </c>
      <c r="Q1180" s="11">
        <f t="shared" si="639"/>
        <v>0</v>
      </c>
      <c r="R1180" s="30">
        <f t="shared" si="634"/>
        <v>0</v>
      </c>
      <c r="S1180" s="103">
        <f t="shared" si="626"/>
        <v>0</v>
      </c>
      <c r="T1180" s="113">
        <f t="shared" si="635"/>
        <v>8.5000000000000006E-2</v>
      </c>
      <c r="U1180" s="111">
        <f t="shared" si="615"/>
        <v>9</v>
      </c>
      <c r="V1180" s="111">
        <v>252</v>
      </c>
      <c r="W1180" s="110">
        <f t="shared" si="627"/>
        <v>1.0029178190000001</v>
      </c>
      <c r="X1180" s="103">
        <f t="shared" si="628"/>
        <v>1.8059507100000001</v>
      </c>
      <c r="Y1180" s="103">
        <f t="shared" si="629"/>
        <v>0</v>
      </c>
      <c r="Z1180" s="114" t="str">
        <f t="shared" si="637"/>
        <v>A+J=</v>
      </c>
      <c r="AA1180" s="108">
        <f t="shared" si="638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0"/>
        <v>45203</v>
      </c>
      <c r="B1181" s="103">
        <f t="shared" si="622"/>
        <v>621.01345655</v>
      </c>
      <c r="C1181" s="204">
        <f t="shared" si="621"/>
        <v>385.25613963233241</v>
      </c>
      <c r="D1181" s="104">
        <f t="shared" si="631"/>
        <v>6667.94</v>
      </c>
      <c r="E1181" s="105">
        <f t="shared" si="616"/>
        <v>6683.28</v>
      </c>
      <c r="F1181" s="106">
        <f t="shared" si="617"/>
        <v>45158</v>
      </c>
      <c r="G1181" s="107">
        <f t="shared" si="623"/>
        <v>2.3005605929267148E-3</v>
      </c>
      <c r="H1181" s="108">
        <f t="shared" si="636"/>
        <v>45219</v>
      </c>
      <c r="I1181" s="108">
        <f t="shared" si="624"/>
        <v>45219</v>
      </c>
      <c r="J1181" s="109">
        <f t="shared" si="632"/>
        <v>21</v>
      </c>
      <c r="K1181" s="109">
        <f t="shared" si="620"/>
        <v>10</v>
      </c>
      <c r="L1181" s="8">
        <f t="shared" si="633"/>
        <v>1.0010948399999999</v>
      </c>
      <c r="M1181" s="110">
        <f t="shared" si="619"/>
        <v>1.0011996999999999</v>
      </c>
      <c r="N1181" s="110">
        <f t="shared" si="614"/>
        <v>1.6049824164974744</v>
      </c>
      <c r="O1181" s="103">
        <f t="shared" si="618"/>
        <v>1.60673961</v>
      </c>
      <c r="P1181" s="103">
        <f t="shared" si="625"/>
        <v>619.00629953999999</v>
      </c>
      <c r="Q1181" s="11">
        <f t="shared" si="639"/>
        <v>0</v>
      </c>
      <c r="R1181" s="30">
        <f t="shared" si="634"/>
        <v>0</v>
      </c>
      <c r="S1181" s="103">
        <f t="shared" si="626"/>
        <v>0</v>
      </c>
      <c r="T1181" s="113">
        <f t="shared" si="635"/>
        <v>8.5000000000000006E-2</v>
      </c>
      <c r="U1181" s="111">
        <f t="shared" si="615"/>
        <v>10</v>
      </c>
      <c r="V1181" s="111">
        <v>252</v>
      </c>
      <c r="W1181" s="110">
        <f t="shared" si="627"/>
        <v>1.0032425469999999</v>
      </c>
      <c r="X1181" s="103">
        <f t="shared" si="628"/>
        <v>2.0071570099999998</v>
      </c>
      <c r="Y1181" s="103">
        <f t="shared" si="629"/>
        <v>0</v>
      </c>
      <c r="Z1181" s="114" t="str">
        <f t="shared" si="637"/>
        <v>A+J=</v>
      </c>
      <c r="AA1181" s="108">
        <f t="shared" si="638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0"/>
        <v>45204</v>
      </c>
      <c r="B1182" s="103">
        <f t="shared" si="622"/>
        <v>621.28251083999999</v>
      </c>
      <c r="C1182" s="204">
        <f t="shared" si="621"/>
        <v>385.25613963233241</v>
      </c>
      <c r="D1182" s="104">
        <f t="shared" si="631"/>
        <v>6667.94</v>
      </c>
      <c r="E1182" s="105">
        <f t="shared" si="616"/>
        <v>6683.28</v>
      </c>
      <c r="F1182" s="106">
        <f t="shared" si="617"/>
        <v>45158</v>
      </c>
      <c r="G1182" s="107">
        <f t="shared" si="623"/>
        <v>2.3005605929267148E-3</v>
      </c>
      <c r="H1182" s="108">
        <f t="shared" si="636"/>
        <v>45219</v>
      </c>
      <c r="I1182" s="108">
        <f t="shared" si="624"/>
        <v>45219</v>
      </c>
      <c r="J1182" s="109">
        <f t="shared" si="632"/>
        <v>21</v>
      </c>
      <c r="K1182" s="109">
        <f t="shared" si="620"/>
        <v>11</v>
      </c>
      <c r="L1182" s="8">
        <f t="shared" si="633"/>
        <v>1.0012043900000001</v>
      </c>
      <c r="M1182" s="110">
        <f t="shared" si="619"/>
        <v>1.0011996999999999</v>
      </c>
      <c r="N1182" s="110">
        <f t="shared" si="614"/>
        <v>1.6049824164974744</v>
      </c>
      <c r="O1182" s="103">
        <f t="shared" si="618"/>
        <v>1.6069154400000001</v>
      </c>
      <c r="P1182" s="103">
        <f t="shared" si="625"/>
        <v>619.07403911999995</v>
      </c>
      <c r="Q1182" s="11">
        <f t="shared" si="639"/>
        <v>0</v>
      </c>
      <c r="R1182" s="30">
        <f t="shared" si="634"/>
        <v>0</v>
      </c>
      <c r="S1182" s="103">
        <f t="shared" si="626"/>
        <v>0</v>
      </c>
      <c r="T1182" s="113">
        <f t="shared" si="635"/>
        <v>8.5000000000000006E-2</v>
      </c>
      <c r="U1182" s="111">
        <f t="shared" si="615"/>
        <v>11</v>
      </c>
      <c r="V1182" s="111">
        <v>252</v>
      </c>
      <c r="W1182" s="110">
        <f t="shared" si="627"/>
        <v>1.0035673789999999</v>
      </c>
      <c r="X1182" s="103">
        <f t="shared" si="628"/>
        <v>2.2084717199999999</v>
      </c>
      <c r="Y1182" s="103">
        <f t="shared" si="629"/>
        <v>0</v>
      </c>
      <c r="Z1182" s="114" t="str">
        <f t="shared" si="637"/>
        <v>A+J=</v>
      </c>
      <c r="AA1182" s="108">
        <f t="shared" si="638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0"/>
        <v>45205</v>
      </c>
      <c r="B1183" s="103">
        <f t="shared" si="622"/>
        <v>621.55167863999998</v>
      </c>
      <c r="C1183" s="204">
        <f t="shared" si="621"/>
        <v>385.25613963233241</v>
      </c>
      <c r="D1183" s="104">
        <f t="shared" si="631"/>
        <v>6667.94</v>
      </c>
      <c r="E1183" s="105">
        <f t="shared" si="616"/>
        <v>6683.28</v>
      </c>
      <c r="F1183" s="106">
        <f t="shared" si="617"/>
        <v>45158</v>
      </c>
      <c r="G1183" s="107">
        <f t="shared" si="623"/>
        <v>2.3005605929267148E-3</v>
      </c>
      <c r="H1183" s="108">
        <f t="shared" si="636"/>
        <v>45219</v>
      </c>
      <c r="I1183" s="108">
        <f t="shared" si="624"/>
        <v>45219</v>
      </c>
      <c r="J1183" s="109">
        <f t="shared" si="632"/>
        <v>21</v>
      </c>
      <c r="K1183" s="109">
        <f t="shared" si="620"/>
        <v>12</v>
      </c>
      <c r="L1183" s="8">
        <f t="shared" si="633"/>
        <v>1.0013139499999999</v>
      </c>
      <c r="M1183" s="110">
        <f t="shared" si="619"/>
        <v>1.0011996999999999</v>
      </c>
      <c r="N1183" s="110">
        <f t="shared" ref="N1183:N1246" si="640">IF(I1183&gt;I1182,N1182*M1183,N1182)</f>
        <v>1.6049824164974744</v>
      </c>
      <c r="O1183" s="103">
        <f t="shared" si="618"/>
        <v>1.6070912799999999</v>
      </c>
      <c r="P1183" s="103">
        <f t="shared" si="625"/>
        <v>619.14178256000002</v>
      </c>
      <c r="Q1183" s="11">
        <f t="shared" si="639"/>
        <v>0</v>
      </c>
      <c r="R1183" s="30">
        <f t="shared" si="634"/>
        <v>0</v>
      </c>
      <c r="S1183" s="103">
        <f t="shared" si="626"/>
        <v>0</v>
      </c>
      <c r="T1183" s="113">
        <f t="shared" si="635"/>
        <v>8.5000000000000006E-2</v>
      </c>
      <c r="U1183" s="111">
        <f t="shared" si="615"/>
        <v>12</v>
      </c>
      <c r="V1183" s="111">
        <v>252</v>
      </c>
      <c r="W1183" s="110">
        <f t="shared" si="627"/>
        <v>1.003892317</v>
      </c>
      <c r="X1183" s="103">
        <f t="shared" si="628"/>
        <v>2.4098960800000002</v>
      </c>
      <c r="Y1183" s="103">
        <f t="shared" si="629"/>
        <v>0</v>
      </c>
      <c r="Z1183" s="114" t="str">
        <f t="shared" si="637"/>
        <v>A+J=</v>
      </c>
      <c r="AA1183" s="108">
        <f t="shared" si="638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0"/>
        <v>45206</v>
      </c>
      <c r="B1184" s="103">
        <f t="shared" si="622"/>
        <v>621.82096646999992</v>
      </c>
      <c r="C1184" s="204">
        <f t="shared" si="621"/>
        <v>385.25613963233241</v>
      </c>
      <c r="D1184" s="104">
        <f t="shared" si="631"/>
        <v>6667.94</v>
      </c>
      <c r="E1184" s="105">
        <f t="shared" si="616"/>
        <v>6683.28</v>
      </c>
      <c r="F1184" s="106">
        <f t="shared" si="617"/>
        <v>45158</v>
      </c>
      <c r="G1184" s="107">
        <f t="shared" si="623"/>
        <v>2.3005605929267148E-3</v>
      </c>
      <c r="H1184" s="108">
        <f t="shared" si="636"/>
        <v>45219</v>
      </c>
      <c r="I1184" s="108">
        <f t="shared" si="624"/>
        <v>45219</v>
      </c>
      <c r="J1184" s="109">
        <f t="shared" si="632"/>
        <v>21</v>
      </c>
      <c r="K1184" s="109">
        <f t="shared" si="620"/>
        <v>13</v>
      </c>
      <c r="L1184" s="8">
        <f t="shared" si="633"/>
        <v>1.0014235300000001</v>
      </c>
      <c r="M1184" s="110">
        <f t="shared" si="619"/>
        <v>1.0011996999999999</v>
      </c>
      <c r="N1184" s="110">
        <f t="shared" si="640"/>
        <v>1.6049824164974744</v>
      </c>
      <c r="O1184" s="103">
        <f t="shared" si="618"/>
        <v>1.60726715</v>
      </c>
      <c r="P1184" s="103">
        <f t="shared" si="625"/>
        <v>619.20953755999994</v>
      </c>
      <c r="Q1184" s="11">
        <f t="shared" si="639"/>
        <v>0</v>
      </c>
      <c r="R1184" s="30">
        <f t="shared" si="634"/>
        <v>0</v>
      </c>
      <c r="S1184" s="103">
        <f t="shared" si="626"/>
        <v>0</v>
      </c>
      <c r="T1184" s="113">
        <f t="shared" si="635"/>
        <v>8.5000000000000006E-2</v>
      </c>
      <c r="U1184" s="111">
        <f t="shared" si="615"/>
        <v>13</v>
      </c>
      <c r="V1184" s="111">
        <v>252</v>
      </c>
      <c r="W1184" s="110">
        <f t="shared" si="627"/>
        <v>1.0042173590000001</v>
      </c>
      <c r="X1184" s="103">
        <f t="shared" si="628"/>
        <v>2.6114289099999999</v>
      </c>
      <c r="Y1184" s="103">
        <f t="shared" si="629"/>
        <v>0</v>
      </c>
      <c r="Z1184" s="114" t="str">
        <f t="shared" si="637"/>
        <v>A+J=</v>
      </c>
      <c r="AA1184" s="108">
        <f t="shared" si="638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0"/>
        <v>45207</v>
      </c>
      <c r="B1185" s="103">
        <f t="shared" si="622"/>
        <v>621.82096646999992</v>
      </c>
      <c r="C1185" s="204">
        <f t="shared" si="621"/>
        <v>385.25613963233241</v>
      </c>
      <c r="D1185" s="104">
        <f t="shared" si="631"/>
        <v>6667.94</v>
      </c>
      <c r="E1185" s="105">
        <f t="shared" si="616"/>
        <v>6683.28</v>
      </c>
      <c r="F1185" s="106">
        <f t="shared" si="617"/>
        <v>45158</v>
      </c>
      <c r="G1185" s="107">
        <f t="shared" si="623"/>
        <v>2.3005605929267148E-3</v>
      </c>
      <c r="H1185" s="108">
        <f t="shared" si="636"/>
        <v>45219</v>
      </c>
      <c r="I1185" s="108">
        <f t="shared" si="624"/>
        <v>45219</v>
      </c>
      <c r="J1185" s="109">
        <f t="shared" si="632"/>
        <v>21</v>
      </c>
      <c r="K1185" s="109">
        <f t="shared" si="620"/>
        <v>13</v>
      </c>
      <c r="L1185" s="8">
        <f t="shared" si="633"/>
        <v>1.0014235300000001</v>
      </c>
      <c r="M1185" s="110">
        <f t="shared" si="619"/>
        <v>1.0011996999999999</v>
      </c>
      <c r="N1185" s="110">
        <f t="shared" si="640"/>
        <v>1.6049824164974744</v>
      </c>
      <c r="O1185" s="103">
        <f t="shared" si="618"/>
        <v>1.60726715</v>
      </c>
      <c r="P1185" s="103">
        <f t="shared" si="625"/>
        <v>619.20953755999994</v>
      </c>
      <c r="Q1185" s="11">
        <f t="shared" si="639"/>
        <v>0</v>
      </c>
      <c r="R1185" s="30">
        <f t="shared" si="634"/>
        <v>0</v>
      </c>
      <c r="S1185" s="103">
        <f t="shared" si="626"/>
        <v>0</v>
      </c>
      <c r="T1185" s="113">
        <f t="shared" si="635"/>
        <v>8.5000000000000006E-2</v>
      </c>
      <c r="U1185" s="111">
        <f t="shared" si="615"/>
        <v>13</v>
      </c>
      <c r="V1185" s="111">
        <v>252</v>
      </c>
      <c r="W1185" s="110">
        <f t="shared" si="627"/>
        <v>1.0042173590000001</v>
      </c>
      <c r="X1185" s="103">
        <f t="shared" si="628"/>
        <v>2.6114289099999999</v>
      </c>
      <c r="Y1185" s="103">
        <f t="shared" si="629"/>
        <v>0</v>
      </c>
      <c r="Z1185" s="114" t="str">
        <f t="shared" si="637"/>
        <v>A+J=</v>
      </c>
      <c r="AA1185" s="108">
        <f t="shared" si="638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0"/>
        <v>45208</v>
      </c>
      <c r="B1186" s="103">
        <f t="shared" si="622"/>
        <v>621.82096646999992</v>
      </c>
      <c r="C1186" s="204">
        <f t="shared" si="621"/>
        <v>385.25613963233241</v>
      </c>
      <c r="D1186" s="104">
        <f t="shared" si="631"/>
        <v>6667.94</v>
      </c>
      <c r="E1186" s="105">
        <f t="shared" si="616"/>
        <v>6683.28</v>
      </c>
      <c r="F1186" s="106">
        <f t="shared" si="617"/>
        <v>45158</v>
      </c>
      <c r="G1186" s="107">
        <f t="shared" si="623"/>
        <v>2.3005605929267148E-3</v>
      </c>
      <c r="H1186" s="108">
        <f t="shared" si="636"/>
        <v>45219</v>
      </c>
      <c r="I1186" s="108">
        <f t="shared" si="624"/>
        <v>45219</v>
      </c>
      <c r="J1186" s="109">
        <f t="shared" si="632"/>
        <v>21</v>
      </c>
      <c r="K1186" s="109">
        <f t="shared" si="620"/>
        <v>13</v>
      </c>
      <c r="L1186" s="8">
        <f t="shared" si="633"/>
        <v>1.0014235300000001</v>
      </c>
      <c r="M1186" s="110">
        <f t="shared" si="619"/>
        <v>1.0011996999999999</v>
      </c>
      <c r="N1186" s="110">
        <f t="shared" si="640"/>
        <v>1.6049824164974744</v>
      </c>
      <c r="O1186" s="103">
        <f t="shared" si="618"/>
        <v>1.60726715</v>
      </c>
      <c r="P1186" s="103">
        <f t="shared" si="625"/>
        <v>619.20953755999994</v>
      </c>
      <c r="Q1186" s="11">
        <f t="shared" si="639"/>
        <v>0</v>
      </c>
      <c r="R1186" s="30">
        <f t="shared" si="634"/>
        <v>0</v>
      </c>
      <c r="S1186" s="103">
        <f t="shared" si="626"/>
        <v>0</v>
      </c>
      <c r="T1186" s="113">
        <f t="shared" si="635"/>
        <v>8.5000000000000006E-2</v>
      </c>
      <c r="U1186" s="111">
        <f t="shared" si="615"/>
        <v>13</v>
      </c>
      <c r="V1186" s="111">
        <v>252</v>
      </c>
      <c r="W1186" s="110">
        <f t="shared" si="627"/>
        <v>1.0042173590000001</v>
      </c>
      <c r="X1186" s="103">
        <f t="shared" si="628"/>
        <v>2.6114289099999999</v>
      </c>
      <c r="Y1186" s="103">
        <f t="shared" si="629"/>
        <v>0</v>
      </c>
      <c r="Z1186" s="114" t="str">
        <f t="shared" si="637"/>
        <v>A+J=</v>
      </c>
      <c r="AA1186" s="108">
        <f t="shared" si="638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0"/>
        <v>45209</v>
      </c>
      <c r="B1187" s="103">
        <f t="shared" si="622"/>
        <v>622.09036847999994</v>
      </c>
      <c r="C1187" s="204">
        <f t="shared" si="621"/>
        <v>385.25613963233241</v>
      </c>
      <c r="D1187" s="104">
        <f t="shared" si="631"/>
        <v>6667.94</v>
      </c>
      <c r="E1187" s="105">
        <f t="shared" si="616"/>
        <v>6683.28</v>
      </c>
      <c r="F1187" s="106">
        <f t="shared" si="617"/>
        <v>45158</v>
      </c>
      <c r="G1187" s="107">
        <f t="shared" si="623"/>
        <v>2.3005605929267148E-3</v>
      </c>
      <c r="H1187" s="108">
        <f t="shared" si="636"/>
        <v>45219</v>
      </c>
      <c r="I1187" s="108">
        <f t="shared" si="624"/>
        <v>45219</v>
      </c>
      <c r="J1187" s="109">
        <f t="shared" si="632"/>
        <v>21</v>
      </c>
      <c r="K1187" s="109">
        <f t="shared" si="620"/>
        <v>14</v>
      </c>
      <c r="L1187" s="8">
        <f t="shared" si="633"/>
        <v>1.00153311</v>
      </c>
      <c r="M1187" s="110">
        <f t="shared" si="619"/>
        <v>1.0011996999999999</v>
      </c>
      <c r="N1187" s="110">
        <f t="shared" si="640"/>
        <v>1.6049824164974744</v>
      </c>
      <c r="O1187" s="103">
        <f t="shared" si="618"/>
        <v>1.60744303</v>
      </c>
      <c r="P1187" s="103">
        <f t="shared" si="625"/>
        <v>619.27729640999996</v>
      </c>
      <c r="Q1187" s="11">
        <f t="shared" si="639"/>
        <v>0</v>
      </c>
      <c r="R1187" s="30">
        <f t="shared" si="634"/>
        <v>0</v>
      </c>
      <c r="S1187" s="103">
        <f t="shared" si="626"/>
        <v>0</v>
      </c>
      <c r="T1187" s="113">
        <f t="shared" si="635"/>
        <v>8.5000000000000006E-2</v>
      </c>
      <c r="U1187" s="111">
        <f t="shared" si="615"/>
        <v>14</v>
      </c>
      <c r="V1187" s="111">
        <v>252</v>
      </c>
      <c r="W1187" s="110">
        <f t="shared" si="627"/>
        <v>1.0045425079999999</v>
      </c>
      <c r="X1187" s="103">
        <f t="shared" si="628"/>
        <v>2.81307207</v>
      </c>
      <c r="Y1187" s="103">
        <f t="shared" si="629"/>
        <v>0</v>
      </c>
      <c r="Z1187" s="114" t="str">
        <f t="shared" si="637"/>
        <v>A+J=</v>
      </c>
      <c r="AA1187" s="108">
        <f t="shared" si="638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0"/>
        <v>45210</v>
      </c>
      <c r="B1188" s="103">
        <f t="shared" si="622"/>
        <v>622.35988670999996</v>
      </c>
      <c r="C1188" s="204">
        <f t="shared" si="621"/>
        <v>385.25613963233241</v>
      </c>
      <c r="D1188" s="104">
        <f t="shared" si="631"/>
        <v>6667.94</v>
      </c>
      <c r="E1188" s="105">
        <f t="shared" si="616"/>
        <v>6683.28</v>
      </c>
      <c r="F1188" s="106">
        <f t="shared" si="617"/>
        <v>45158</v>
      </c>
      <c r="G1188" s="107">
        <f t="shared" si="623"/>
        <v>2.3005605929267148E-3</v>
      </c>
      <c r="H1188" s="108">
        <f t="shared" si="636"/>
        <v>45219</v>
      </c>
      <c r="I1188" s="108">
        <f t="shared" si="624"/>
        <v>45219</v>
      </c>
      <c r="J1188" s="109">
        <f t="shared" si="632"/>
        <v>21</v>
      </c>
      <c r="K1188" s="109">
        <f t="shared" si="620"/>
        <v>15</v>
      </c>
      <c r="L1188" s="8">
        <f t="shared" si="633"/>
        <v>1.00164271</v>
      </c>
      <c r="M1188" s="110">
        <f t="shared" si="619"/>
        <v>1.0011996999999999</v>
      </c>
      <c r="N1188" s="110">
        <f t="shared" si="640"/>
        <v>1.6049824164974744</v>
      </c>
      <c r="O1188" s="103">
        <f t="shared" si="618"/>
        <v>1.6076189299999999</v>
      </c>
      <c r="P1188" s="103">
        <f t="shared" si="625"/>
        <v>619.34506296999996</v>
      </c>
      <c r="Q1188" s="11">
        <f t="shared" si="639"/>
        <v>0</v>
      </c>
      <c r="R1188" s="30">
        <f t="shared" si="634"/>
        <v>0</v>
      </c>
      <c r="S1188" s="103">
        <f t="shared" si="626"/>
        <v>0</v>
      </c>
      <c r="T1188" s="113">
        <f t="shared" si="635"/>
        <v>8.5000000000000006E-2</v>
      </c>
      <c r="U1188" s="111">
        <f t="shared" si="615"/>
        <v>15</v>
      </c>
      <c r="V1188" s="111">
        <v>252</v>
      </c>
      <c r="W1188" s="110">
        <f t="shared" si="627"/>
        <v>1.0048677610000001</v>
      </c>
      <c r="X1188" s="103">
        <f t="shared" si="628"/>
        <v>3.0148237400000002</v>
      </c>
      <c r="Y1188" s="103">
        <f t="shared" si="629"/>
        <v>0</v>
      </c>
      <c r="Z1188" s="114" t="str">
        <f t="shared" si="637"/>
        <v>A+J=</v>
      </c>
      <c r="AA1188" s="108">
        <f t="shared" si="638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0"/>
        <v>45211</v>
      </c>
      <c r="B1189" s="103">
        <f t="shared" si="622"/>
        <v>622.62952180000002</v>
      </c>
      <c r="C1189" s="204">
        <f t="shared" si="621"/>
        <v>385.25613963233241</v>
      </c>
      <c r="D1189" s="104">
        <f t="shared" si="631"/>
        <v>6667.94</v>
      </c>
      <c r="E1189" s="105">
        <f t="shared" si="616"/>
        <v>6683.28</v>
      </c>
      <c r="F1189" s="106">
        <f t="shared" si="617"/>
        <v>45158</v>
      </c>
      <c r="G1189" s="107">
        <f t="shared" si="623"/>
        <v>2.3005605929267148E-3</v>
      </c>
      <c r="H1189" s="108">
        <f t="shared" si="636"/>
        <v>45219</v>
      </c>
      <c r="I1189" s="108">
        <f t="shared" si="624"/>
        <v>45219</v>
      </c>
      <c r="J1189" s="109">
        <f t="shared" si="632"/>
        <v>21</v>
      </c>
      <c r="K1189" s="109">
        <f t="shared" si="620"/>
        <v>16</v>
      </c>
      <c r="L1189" s="8">
        <f t="shared" si="633"/>
        <v>1.00175232</v>
      </c>
      <c r="M1189" s="110">
        <f t="shared" si="619"/>
        <v>1.0011996999999999</v>
      </c>
      <c r="N1189" s="110">
        <f t="shared" si="640"/>
        <v>1.6049824164974744</v>
      </c>
      <c r="O1189" s="103">
        <f t="shared" si="618"/>
        <v>1.6077948500000001</v>
      </c>
      <c r="P1189" s="103">
        <f t="shared" si="625"/>
        <v>619.41283723000004</v>
      </c>
      <c r="Q1189" s="11">
        <f t="shared" si="639"/>
        <v>0</v>
      </c>
      <c r="R1189" s="30">
        <f t="shared" si="634"/>
        <v>0</v>
      </c>
      <c r="S1189" s="103">
        <f t="shared" si="626"/>
        <v>0</v>
      </c>
      <c r="T1189" s="113">
        <f t="shared" si="635"/>
        <v>8.5000000000000006E-2</v>
      </c>
      <c r="U1189" s="111">
        <f t="shared" ref="U1189:U1252" si="641">IF(Q1188&gt;0,1,IF(K1189=K1188,U1188,U1188+1))</f>
        <v>16</v>
      </c>
      <c r="V1189" s="111">
        <v>252</v>
      </c>
      <c r="W1189" s="110">
        <f t="shared" si="627"/>
        <v>1.0051931190000001</v>
      </c>
      <c r="X1189" s="103">
        <f t="shared" si="628"/>
        <v>3.21668457</v>
      </c>
      <c r="Y1189" s="103">
        <f t="shared" si="629"/>
        <v>0</v>
      </c>
      <c r="Z1189" s="114" t="str">
        <f t="shared" si="637"/>
        <v>A+J=</v>
      </c>
      <c r="AA1189" s="108">
        <f t="shared" si="638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0"/>
        <v>45212</v>
      </c>
      <c r="B1190" s="103">
        <f t="shared" si="622"/>
        <v>622.62952180000002</v>
      </c>
      <c r="C1190" s="204">
        <f t="shared" si="621"/>
        <v>385.25613963233241</v>
      </c>
      <c r="D1190" s="104">
        <f t="shared" si="631"/>
        <v>6667.94</v>
      </c>
      <c r="E1190" s="105">
        <f t="shared" si="616"/>
        <v>6683.28</v>
      </c>
      <c r="F1190" s="106">
        <f t="shared" si="617"/>
        <v>45158</v>
      </c>
      <c r="G1190" s="107">
        <f t="shared" si="623"/>
        <v>2.3005605929267148E-3</v>
      </c>
      <c r="H1190" s="108">
        <f t="shared" si="636"/>
        <v>45219</v>
      </c>
      <c r="I1190" s="108">
        <f t="shared" si="624"/>
        <v>45219</v>
      </c>
      <c r="J1190" s="109">
        <f t="shared" si="632"/>
        <v>21</v>
      </c>
      <c r="K1190" s="109">
        <f t="shared" si="620"/>
        <v>16</v>
      </c>
      <c r="L1190" s="8">
        <f t="shared" si="633"/>
        <v>1.00175232</v>
      </c>
      <c r="M1190" s="110">
        <f t="shared" si="619"/>
        <v>1.0011996999999999</v>
      </c>
      <c r="N1190" s="110">
        <f t="shared" si="640"/>
        <v>1.6049824164974744</v>
      </c>
      <c r="O1190" s="103">
        <f t="shared" si="618"/>
        <v>1.6077948500000001</v>
      </c>
      <c r="P1190" s="103">
        <f t="shared" si="625"/>
        <v>619.41283723000004</v>
      </c>
      <c r="Q1190" s="11">
        <f t="shared" si="639"/>
        <v>0</v>
      </c>
      <c r="R1190" s="30">
        <f t="shared" si="634"/>
        <v>0</v>
      </c>
      <c r="S1190" s="103">
        <f t="shared" si="626"/>
        <v>0</v>
      </c>
      <c r="T1190" s="113">
        <f t="shared" si="635"/>
        <v>8.5000000000000006E-2</v>
      </c>
      <c r="U1190" s="111">
        <f t="shared" si="641"/>
        <v>16</v>
      </c>
      <c r="V1190" s="111">
        <v>252</v>
      </c>
      <c r="W1190" s="110">
        <f t="shared" si="627"/>
        <v>1.0051931190000001</v>
      </c>
      <c r="X1190" s="103">
        <f t="shared" si="628"/>
        <v>3.21668457</v>
      </c>
      <c r="Y1190" s="103">
        <f t="shared" si="629"/>
        <v>0</v>
      </c>
      <c r="Z1190" s="114" t="str">
        <f t="shared" si="637"/>
        <v>A+J=</v>
      </c>
      <c r="AA1190" s="108">
        <f t="shared" si="638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0"/>
        <v>45213</v>
      </c>
      <c r="B1191" s="103">
        <f t="shared" si="622"/>
        <v>622.89928214999998</v>
      </c>
      <c r="C1191" s="204">
        <f t="shared" si="621"/>
        <v>385.25613963233241</v>
      </c>
      <c r="D1191" s="104">
        <f t="shared" si="631"/>
        <v>6667.94</v>
      </c>
      <c r="E1191" s="105">
        <f t="shared" si="616"/>
        <v>6683.28</v>
      </c>
      <c r="F1191" s="106">
        <f t="shared" si="617"/>
        <v>45158</v>
      </c>
      <c r="G1191" s="107">
        <f t="shared" si="623"/>
        <v>2.3005605929267148E-3</v>
      </c>
      <c r="H1191" s="108">
        <f t="shared" si="636"/>
        <v>45219</v>
      </c>
      <c r="I1191" s="108">
        <f t="shared" si="624"/>
        <v>45219</v>
      </c>
      <c r="J1191" s="109">
        <f t="shared" si="632"/>
        <v>21</v>
      </c>
      <c r="K1191" s="109">
        <f t="shared" si="620"/>
        <v>17</v>
      </c>
      <c r="L1191" s="8">
        <f t="shared" si="633"/>
        <v>1.0018619499999999</v>
      </c>
      <c r="M1191" s="110">
        <f t="shared" si="619"/>
        <v>1.0011996999999999</v>
      </c>
      <c r="N1191" s="110">
        <f t="shared" si="640"/>
        <v>1.6049824164974744</v>
      </c>
      <c r="O1191" s="103">
        <f t="shared" si="618"/>
        <v>1.6079708100000001</v>
      </c>
      <c r="P1191" s="103">
        <f t="shared" si="625"/>
        <v>619.48062689999995</v>
      </c>
      <c r="Q1191" s="11">
        <f t="shared" si="639"/>
        <v>0</v>
      </c>
      <c r="R1191" s="30">
        <f t="shared" si="634"/>
        <v>0</v>
      </c>
      <c r="S1191" s="103">
        <f t="shared" si="626"/>
        <v>0</v>
      </c>
      <c r="T1191" s="113">
        <f t="shared" si="635"/>
        <v>8.5000000000000006E-2</v>
      </c>
      <c r="U1191" s="111">
        <f t="shared" si="641"/>
        <v>17</v>
      </c>
      <c r="V1191" s="111">
        <v>252</v>
      </c>
      <c r="W1191" s="110">
        <f t="shared" si="627"/>
        <v>1.005518583</v>
      </c>
      <c r="X1191" s="103">
        <f t="shared" si="628"/>
        <v>3.41865525</v>
      </c>
      <c r="Y1191" s="103">
        <f t="shared" si="629"/>
        <v>0</v>
      </c>
      <c r="Z1191" s="114" t="str">
        <f t="shared" si="637"/>
        <v>A+J=</v>
      </c>
      <c r="AA1191" s="108">
        <f t="shared" si="638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0"/>
        <v>45214</v>
      </c>
      <c r="B1192" s="103">
        <f t="shared" si="622"/>
        <v>622.89928214999998</v>
      </c>
      <c r="C1192" s="204">
        <f t="shared" si="621"/>
        <v>385.25613963233241</v>
      </c>
      <c r="D1192" s="104">
        <f t="shared" si="631"/>
        <v>6667.94</v>
      </c>
      <c r="E1192" s="105">
        <f t="shared" ref="E1192:E1255" si="642">IF($K1192=1,VLOOKUP($A1191,$AO$10:$AS$165,4),E1191)</f>
        <v>6683.28</v>
      </c>
      <c r="F1192" s="106">
        <f t="shared" ref="F1192:F1255" si="643">IF($K1192=1,VLOOKUP($A1191,$AO$10:$AS$165,5),F1191)</f>
        <v>45158</v>
      </c>
      <c r="G1192" s="107">
        <f t="shared" si="623"/>
        <v>2.3005605929267148E-3</v>
      </c>
      <c r="H1192" s="108">
        <f t="shared" si="636"/>
        <v>45219</v>
      </c>
      <c r="I1192" s="108">
        <f t="shared" si="624"/>
        <v>45219</v>
      </c>
      <c r="J1192" s="109">
        <f t="shared" si="632"/>
        <v>21</v>
      </c>
      <c r="K1192" s="109">
        <f t="shared" si="620"/>
        <v>17</v>
      </c>
      <c r="L1192" s="8">
        <f t="shared" si="633"/>
        <v>1.0018619499999999</v>
      </c>
      <c r="M1192" s="110">
        <f t="shared" si="619"/>
        <v>1.0011996999999999</v>
      </c>
      <c r="N1192" s="110">
        <f t="shared" si="640"/>
        <v>1.6049824164974744</v>
      </c>
      <c r="O1192" s="103">
        <f t="shared" si="618"/>
        <v>1.6079708100000001</v>
      </c>
      <c r="P1192" s="103">
        <f t="shared" si="625"/>
        <v>619.48062689999995</v>
      </c>
      <c r="Q1192" s="11">
        <f t="shared" si="639"/>
        <v>0</v>
      </c>
      <c r="R1192" s="30">
        <f t="shared" si="634"/>
        <v>0</v>
      </c>
      <c r="S1192" s="103">
        <f t="shared" si="626"/>
        <v>0</v>
      </c>
      <c r="T1192" s="113">
        <f t="shared" si="635"/>
        <v>8.5000000000000006E-2</v>
      </c>
      <c r="U1192" s="111">
        <f t="shared" si="641"/>
        <v>17</v>
      </c>
      <c r="V1192" s="111">
        <v>252</v>
      </c>
      <c r="W1192" s="110">
        <f t="shared" si="627"/>
        <v>1.005518583</v>
      </c>
      <c r="X1192" s="103">
        <f t="shared" si="628"/>
        <v>3.41865525</v>
      </c>
      <c r="Y1192" s="103">
        <f t="shared" si="629"/>
        <v>0</v>
      </c>
      <c r="Z1192" s="114" t="str">
        <f t="shared" si="637"/>
        <v>A+J=</v>
      </c>
      <c r="AA1192" s="108">
        <f t="shared" si="638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0"/>
        <v>45215</v>
      </c>
      <c r="B1193" s="103">
        <f t="shared" si="622"/>
        <v>622.89928214999998</v>
      </c>
      <c r="C1193" s="204">
        <f t="shared" si="621"/>
        <v>385.25613963233241</v>
      </c>
      <c r="D1193" s="104">
        <f t="shared" si="631"/>
        <v>6667.94</v>
      </c>
      <c r="E1193" s="105">
        <f t="shared" si="642"/>
        <v>6683.28</v>
      </c>
      <c r="F1193" s="106">
        <f t="shared" si="643"/>
        <v>45158</v>
      </c>
      <c r="G1193" s="107">
        <f t="shared" si="623"/>
        <v>2.3005605929267148E-3</v>
      </c>
      <c r="H1193" s="108">
        <f t="shared" si="636"/>
        <v>45219</v>
      </c>
      <c r="I1193" s="108">
        <f t="shared" si="624"/>
        <v>45219</v>
      </c>
      <c r="J1193" s="109">
        <f t="shared" si="632"/>
        <v>21</v>
      </c>
      <c r="K1193" s="109">
        <f t="shared" si="620"/>
        <v>17</v>
      </c>
      <c r="L1193" s="8">
        <f t="shared" si="633"/>
        <v>1.0018619499999999</v>
      </c>
      <c r="M1193" s="110">
        <f t="shared" si="619"/>
        <v>1.0011996999999999</v>
      </c>
      <c r="N1193" s="110">
        <f t="shared" si="640"/>
        <v>1.6049824164974744</v>
      </c>
      <c r="O1193" s="103">
        <f t="shared" ref="O1193:O1256" si="644">TRUNC(TRUNC((L1193*N1193),15),8)</f>
        <v>1.6079708100000001</v>
      </c>
      <c r="P1193" s="103">
        <f t="shared" si="625"/>
        <v>619.48062689999995</v>
      </c>
      <c r="Q1193" s="11">
        <f t="shared" si="639"/>
        <v>0</v>
      </c>
      <c r="R1193" s="30">
        <f t="shared" si="634"/>
        <v>0</v>
      </c>
      <c r="S1193" s="103">
        <f t="shared" si="626"/>
        <v>0</v>
      </c>
      <c r="T1193" s="113">
        <f t="shared" si="635"/>
        <v>8.5000000000000006E-2</v>
      </c>
      <c r="U1193" s="111">
        <f t="shared" si="641"/>
        <v>17</v>
      </c>
      <c r="V1193" s="111">
        <v>252</v>
      </c>
      <c r="W1193" s="110">
        <f t="shared" si="627"/>
        <v>1.005518583</v>
      </c>
      <c r="X1193" s="103">
        <f t="shared" si="628"/>
        <v>3.41865525</v>
      </c>
      <c r="Y1193" s="103">
        <f t="shared" si="629"/>
        <v>0</v>
      </c>
      <c r="Z1193" s="114" t="str">
        <f t="shared" si="637"/>
        <v>A+J=</v>
      </c>
      <c r="AA1193" s="108">
        <f t="shared" si="638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0"/>
        <v>45216</v>
      </c>
      <c r="B1194" s="103">
        <f t="shared" si="622"/>
        <v>623.16914841999994</v>
      </c>
      <c r="C1194" s="204">
        <f t="shared" si="621"/>
        <v>385.25613963233241</v>
      </c>
      <c r="D1194" s="104">
        <f t="shared" si="631"/>
        <v>6667.94</v>
      </c>
      <c r="E1194" s="105">
        <f t="shared" si="642"/>
        <v>6683.28</v>
      </c>
      <c r="F1194" s="106">
        <f t="shared" si="643"/>
        <v>45158</v>
      </c>
      <c r="G1194" s="107">
        <f t="shared" si="623"/>
        <v>2.3005605929267148E-3</v>
      </c>
      <c r="H1194" s="108">
        <f t="shared" si="636"/>
        <v>45219</v>
      </c>
      <c r="I1194" s="108">
        <f t="shared" si="624"/>
        <v>45219</v>
      </c>
      <c r="J1194" s="109">
        <f t="shared" si="632"/>
        <v>21</v>
      </c>
      <c r="K1194" s="109">
        <f t="shared" si="620"/>
        <v>18</v>
      </c>
      <c r="L1194" s="8">
        <f t="shared" si="633"/>
        <v>1.00197158</v>
      </c>
      <c r="M1194" s="110">
        <f t="shared" ref="M1194:M1257" si="645">IF(I1194&gt;I1193,L1193,M1193)</f>
        <v>1.0011996999999999</v>
      </c>
      <c r="N1194" s="110">
        <f t="shared" si="640"/>
        <v>1.6049824164974744</v>
      </c>
      <c r="O1194" s="103">
        <f t="shared" si="644"/>
        <v>1.6081467599999999</v>
      </c>
      <c r="P1194" s="103">
        <f t="shared" si="625"/>
        <v>619.54841270999998</v>
      </c>
      <c r="Q1194" s="11">
        <f t="shared" si="639"/>
        <v>0</v>
      </c>
      <c r="R1194" s="30">
        <f t="shared" si="634"/>
        <v>0</v>
      </c>
      <c r="S1194" s="103">
        <f t="shared" si="626"/>
        <v>0</v>
      </c>
      <c r="T1194" s="113">
        <f t="shared" si="635"/>
        <v>8.5000000000000006E-2</v>
      </c>
      <c r="U1194" s="111">
        <f t="shared" si="641"/>
        <v>18</v>
      </c>
      <c r="V1194" s="111">
        <v>252</v>
      </c>
      <c r="W1194" s="110">
        <f t="shared" si="627"/>
        <v>1.005844153</v>
      </c>
      <c r="X1194" s="103">
        <f t="shared" si="628"/>
        <v>3.6207357099999999</v>
      </c>
      <c r="Y1194" s="103">
        <f t="shared" si="629"/>
        <v>0</v>
      </c>
      <c r="Z1194" s="114" t="str">
        <f t="shared" si="637"/>
        <v>A+J=</v>
      </c>
      <c r="AA1194" s="108">
        <f t="shared" si="638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0"/>
        <v>45217</v>
      </c>
      <c r="B1195" s="103">
        <f t="shared" si="622"/>
        <v>623.43913878000001</v>
      </c>
      <c r="C1195" s="204">
        <f t="shared" si="621"/>
        <v>385.25613963233241</v>
      </c>
      <c r="D1195" s="104">
        <f t="shared" si="631"/>
        <v>6667.94</v>
      </c>
      <c r="E1195" s="105">
        <f t="shared" si="642"/>
        <v>6683.28</v>
      </c>
      <c r="F1195" s="106">
        <f t="shared" si="643"/>
        <v>45158</v>
      </c>
      <c r="G1195" s="107">
        <f t="shared" si="623"/>
        <v>2.3005605929267148E-3</v>
      </c>
      <c r="H1195" s="108">
        <f t="shared" si="636"/>
        <v>45219</v>
      </c>
      <c r="I1195" s="108">
        <f t="shared" si="624"/>
        <v>45219</v>
      </c>
      <c r="J1195" s="109">
        <f t="shared" si="632"/>
        <v>21</v>
      </c>
      <c r="K1195" s="109">
        <f t="shared" si="620"/>
        <v>19</v>
      </c>
      <c r="L1195" s="8">
        <f t="shared" si="633"/>
        <v>1.0020812299999999</v>
      </c>
      <c r="M1195" s="110">
        <f t="shared" si="645"/>
        <v>1.0011996999999999</v>
      </c>
      <c r="N1195" s="110">
        <f t="shared" si="640"/>
        <v>1.6049824164974744</v>
      </c>
      <c r="O1195" s="103">
        <f t="shared" si="644"/>
        <v>1.6083227499999999</v>
      </c>
      <c r="P1195" s="103">
        <f t="shared" si="625"/>
        <v>619.61621393999997</v>
      </c>
      <c r="Q1195" s="11">
        <f t="shared" si="639"/>
        <v>0</v>
      </c>
      <c r="R1195" s="30">
        <f t="shared" si="634"/>
        <v>0</v>
      </c>
      <c r="S1195" s="103">
        <f t="shared" si="626"/>
        <v>0</v>
      </c>
      <c r="T1195" s="113">
        <f t="shared" si="635"/>
        <v>8.5000000000000006E-2</v>
      </c>
      <c r="U1195" s="111">
        <f t="shared" si="641"/>
        <v>19</v>
      </c>
      <c r="V1195" s="111">
        <v>252</v>
      </c>
      <c r="W1195" s="110">
        <f t="shared" si="627"/>
        <v>1.0061698269999999</v>
      </c>
      <c r="X1195" s="103">
        <f t="shared" si="628"/>
        <v>3.8229248400000002</v>
      </c>
      <c r="Y1195" s="103">
        <f t="shared" si="629"/>
        <v>0</v>
      </c>
      <c r="Z1195" s="114" t="str">
        <f t="shared" si="637"/>
        <v>A+J=</v>
      </c>
      <c r="AA1195" s="108">
        <f t="shared" si="638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0"/>
        <v>45218</v>
      </c>
      <c r="B1196" s="103">
        <f t="shared" si="622"/>
        <v>623.70924349000006</v>
      </c>
      <c r="C1196" s="204">
        <f t="shared" si="621"/>
        <v>385.25613963233241</v>
      </c>
      <c r="D1196" s="104">
        <f t="shared" si="631"/>
        <v>6667.94</v>
      </c>
      <c r="E1196" s="105">
        <f t="shared" si="642"/>
        <v>6683.28</v>
      </c>
      <c r="F1196" s="106">
        <f t="shared" si="643"/>
        <v>45158</v>
      </c>
      <c r="G1196" s="107">
        <f t="shared" si="623"/>
        <v>2.3005605929267148E-3</v>
      </c>
      <c r="H1196" s="108">
        <f t="shared" si="636"/>
        <v>45219</v>
      </c>
      <c r="I1196" s="108">
        <f t="shared" si="624"/>
        <v>45219</v>
      </c>
      <c r="J1196" s="109">
        <f t="shared" si="632"/>
        <v>21</v>
      </c>
      <c r="K1196" s="109">
        <f t="shared" ref="K1196:K1259" si="646">(J1196-(NETWORKDAYS(A1196,I1196,AD$171:AD$502)-1))</f>
        <v>20</v>
      </c>
      <c r="L1196" s="8">
        <f t="shared" si="633"/>
        <v>1.0021908900000001</v>
      </c>
      <c r="M1196" s="110">
        <f t="shared" si="645"/>
        <v>1.0011996999999999</v>
      </c>
      <c r="N1196" s="110">
        <f t="shared" si="640"/>
        <v>1.6049824164974744</v>
      </c>
      <c r="O1196" s="103">
        <f t="shared" si="644"/>
        <v>1.6084987500000001</v>
      </c>
      <c r="P1196" s="103">
        <f t="shared" si="625"/>
        <v>619.68401902000005</v>
      </c>
      <c r="Q1196" s="11">
        <f t="shared" si="639"/>
        <v>0</v>
      </c>
      <c r="R1196" s="30">
        <f t="shared" si="634"/>
        <v>0</v>
      </c>
      <c r="S1196" s="103">
        <f t="shared" si="626"/>
        <v>0</v>
      </c>
      <c r="T1196" s="113">
        <f t="shared" si="635"/>
        <v>8.5000000000000006E-2</v>
      </c>
      <c r="U1196" s="111">
        <f t="shared" si="641"/>
        <v>20</v>
      </c>
      <c r="V1196" s="111">
        <v>252</v>
      </c>
      <c r="W1196" s="110">
        <f t="shared" si="627"/>
        <v>1.006495608</v>
      </c>
      <c r="X1196" s="103">
        <f t="shared" si="628"/>
        <v>4.0252244700000004</v>
      </c>
      <c r="Y1196" s="103">
        <f t="shared" si="629"/>
        <v>0</v>
      </c>
      <c r="Z1196" s="114" t="str">
        <f t="shared" si="637"/>
        <v>A+J=</v>
      </c>
      <c r="AA1196" s="108">
        <f t="shared" si="638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0"/>
        <v>45219</v>
      </c>
      <c r="B1197" s="103">
        <f t="shared" si="622"/>
        <v>623.97946459000002</v>
      </c>
      <c r="C1197" s="204">
        <f t="shared" si="621"/>
        <v>385.25613963233241</v>
      </c>
      <c r="D1197" s="104">
        <f t="shared" si="631"/>
        <v>6667.94</v>
      </c>
      <c r="E1197" s="105">
        <f t="shared" si="642"/>
        <v>6683.28</v>
      </c>
      <c r="F1197" s="106">
        <f t="shared" si="643"/>
        <v>45158</v>
      </c>
      <c r="G1197" s="107">
        <f t="shared" si="623"/>
        <v>2.3005605929267148E-3</v>
      </c>
      <c r="H1197" s="108">
        <f t="shared" si="636"/>
        <v>45250</v>
      </c>
      <c r="I1197" s="108">
        <f t="shared" si="624"/>
        <v>45219</v>
      </c>
      <c r="J1197" s="109">
        <f t="shared" si="632"/>
        <v>21</v>
      </c>
      <c r="K1197" s="109">
        <f t="shared" si="646"/>
        <v>21</v>
      </c>
      <c r="L1197" s="8">
        <f t="shared" si="633"/>
        <v>1.0023005599999999</v>
      </c>
      <c r="M1197" s="110">
        <f t="shared" si="645"/>
        <v>1.0011996999999999</v>
      </c>
      <c r="N1197" s="110">
        <f t="shared" si="640"/>
        <v>1.6049824164974744</v>
      </c>
      <c r="O1197" s="103">
        <f t="shared" si="644"/>
        <v>1.6086747699999999</v>
      </c>
      <c r="P1197" s="103">
        <f t="shared" si="625"/>
        <v>619.75183181</v>
      </c>
      <c r="Q1197" s="11">
        <f t="shared" si="639"/>
        <v>39</v>
      </c>
      <c r="R1197" s="30">
        <f t="shared" si="634"/>
        <v>2.0281981826967114E-2</v>
      </c>
      <c r="S1197" s="103">
        <f t="shared" si="626"/>
        <v>12.569795389999999</v>
      </c>
      <c r="T1197" s="113">
        <f t="shared" si="635"/>
        <v>8.5000000000000006E-2</v>
      </c>
      <c r="U1197" s="111">
        <f t="shared" si="641"/>
        <v>21</v>
      </c>
      <c r="V1197" s="111">
        <v>252</v>
      </c>
      <c r="W1197" s="110">
        <f t="shared" si="627"/>
        <v>1.0068214929999999</v>
      </c>
      <c r="X1197" s="103">
        <f t="shared" si="628"/>
        <v>4.2276327800000004</v>
      </c>
      <c r="Y1197" s="103">
        <f t="shared" si="629"/>
        <v>16.79742817</v>
      </c>
      <c r="Z1197" s="114" t="str">
        <f t="shared" si="637"/>
        <v>A+J=</v>
      </c>
      <c r="AA1197" s="108">
        <f t="shared" si="638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0"/>
        <v>45220</v>
      </c>
      <c r="B1198" s="103">
        <f t="shared" si="622"/>
        <v>607.46166125000002</v>
      </c>
      <c r="C1198" s="204">
        <f t="shared" si="621"/>
        <v>377.44238160963403</v>
      </c>
      <c r="D1198" s="104">
        <f t="shared" si="631"/>
        <v>6683.28</v>
      </c>
      <c r="E1198" s="105">
        <f t="shared" si="642"/>
        <v>6700.66</v>
      </c>
      <c r="F1198" s="106">
        <f t="shared" si="643"/>
        <v>45189</v>
      </c>
      <c r="G1198" s="107">
        <f t="shared" si="623"/>
        <v>2.60051950539264E-3</v>
      </c>
      <c r="H1198" s="108">
        <f t="shared" si="636"/>
        <v>45250</v>
      </c>
      <c r="I1198" s="108">
        <f t="shared" si="624"/>
        <v>45250</v>
      </c>
      <c r="J1198" s="109">
        <f t="shared" si="632"/>
        <v>19</v>
      </c>
      <c r="K1198" s="109">
        <f t="shared" si="646"/>
        <v>1</v>
      </c>
      <c r="L1198" s="8">
        <f t="shared" si="633"/>
        <v>1.0001367000000001</v>
      </c>
      <c r="M1198" s="110">
        <f t="shared" si="645"/>
        <v>1.0023005599999999</v>
      </c>
      <c r="N1198" s="110">
        <f t="shared" si="640"/>
        <v>1.6086747748455716</v>
      </c>
      <c r="O1198" s="103">
        <f t="shared" si="644"/>
        <v>1.6088946799999999</v>
      </c>
      <c r="P1198" s="103">
        <f t="shared" si="625"/>
        <v>607.26503977000004</v>
      </c>
      <c r="Q1198" s="11">
        <f t="shared" si="639"/>
        <v>0</v>
      </c>
      <c r="R1198" s="30">
        <f t="shared" si="634"/>
        <v>0</v>
      </c>
      <c r="S1198" s="103">
        <f t="shared" si="626"/>
        <v>0</v>
      </c>
      <c r="T1198" s="113">
        <f t="shared" si="635"/>
        <v>8.5000000000000006E-2</v>
      </c>
      <c r="U1198" s="111">
        <f t="shared" si="641"/>
        <v>1</v>
      </c>
      <c r="V1198" s="111">
        <v>252</v>
      </c>
      <c r="W1198" s="110">
        <f t="shared" si="627"/>
        <v>1.0003237819999999</v>
      </c>
      <c r="X1198" s="103">
        <f t="shared" si="628"/>
        <v>0.19662147999999999</v>
      </c>
      <c r="Y1198" s="103">
        <f t="shared" si="629"/>
        <v>0</v>
      </c>
      <c r="Z1198" s="114" t="str">
        <f t="shared" si="637"/>
        <v>A+J=</v>
      </c>
      <c r="AA1198" s="108">
        <f t="shared" si="638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0"/>
        <v>45221</v>
      </c>
      <c r="B1199" s="103">
        <f t="shared" si="622"/>
        <v>607.46166125000002</v>
      </c>
      <c r="C1199" s="204">
        <f t="shared" si="621"/>
        <v>377.44238160963403</v>
      </c>
      <c r="D1199" s="104">
        <f t="shared" si="631"/>
        <v>6683.28</v>
      </c>
      <c r="E1199" s="105">
        <f t="shared" si="642"/>
        <v>6700.66</v>
      </c>
      <c r="F1199" s="106">
        <f t="shared" si="643"/>
        <v>45189</v>
      </c>
      <c r="G1199" s="107">
        <f t="shared" si="623"/>
        <v>2.60051950539264E-3</v>
      </c>
      <c r="H1199" s="108">
        <f t="shared" si="636"/>
        <v>45250</v>
      </c>
      <c r="I1199" s="108">
        <f t="shared" si="624"/>
        <v>45250</v>
      </c>
      <c r="J1199" s="109">
        <f t="shared" si="632"/>
        <v>19</v>
      </c>
      <c r="K1199" s="109">
        <f t="shared" si="646"/>
        <v>1</v>
      </c>
      <c r="L1199" s="8">
        <f t="shared" si="633"/>
        <v>1.0001367000000001</v>
      </c>
      <c r="M1199" s="110">
        <f t="shared" si="645"/>
        <v>1.0023005599999999</v>
      </c>
      <c r="N1199" s="110">
        <f t="shared" si="640"/>
        <v>1.6086747748455716</v>
      </c>
      <c r="O1199" s="103">
        <f t="shared" si="644"/>
        <v>1.6088946799999999</v>
      </c>
      <c r="P1199" s="103">
        <f t="shared" si="625"/>
        <v>607.26503977000004</v>
      </c>
      <c r="Q1199" s="11">
        <f t="shared" si="639"/>
        <v>0</v>
      </c>
      <c r="R1199" s="30">
        <f t="shared" si="634"/>
        <v>0</v>
      </c>
      <c r="S1199" s="103">
        <f t="shared" si="626"/>
        <v>0</v>
      </c>
      <c r="T1199" s="113">
        <f t="shared" si="635"/>
        <v>8.5000000000000006E-2</v>
      </c>
      <c r="U1199" s="111">
        <f t="shared" si="641"/>
        <v>1</v>
      </c>
      <c r="V1199" s="111">
        <v>252</v>
      </c>
      <c r="W1199" s="110">
        <f t="shared" si="627"/>
        <v>1.0003237819999999</v>
      </c>
      <c r="X1199" s="103">
        <f t="shared" si="628"/>
        <v>0.19662147999999999</v>
      </c>
      <c r="Y1199" s="103">
        <f t="shared" si="629"/>
        <v>0</v>
      </c>
      <c r="Z1199" s="114" t="str">
        <f t="shared" si="637"/>
        <v>A+J=</v>
      </c>
      <c r="AA1199" s="108">
        <f t="shared" si="638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0"/>
        <v>45222</v>
      </c>
      <c r="B1200" s="103">
        <f t="shared" si="622"/>
        <v>607.46166125000002</v>
      </c>
      <c r="C1200" s="204">
        <f t="shared" si="621"/>
        <v>377.44238160963403</v>
      </c>
      <c r="D1200" s="104">
        <f t="shared" si="631"/>
        <v>6683.28</v>
      </c>
      <c r="E1200" s="105">
        <f t="shared" si="642"/>
        <v>6700.66</v>
      </c>
      <c r="F1200" s="106">
        <f t="shared" si="643"/>
        <v>45189</v>
      </c>
      <c r="G1200" s="107">
        <f t="shared" si="623"/>
        <v>2.60051950539264E-3</v>
      </c>
      <c r="H1200" s="108">
        <f t="shared" si="636"/>
        <v>45250</v>
      </c>
      <c r="I1200" s="108">
        <f t="shared" si="624"/>
        <v>45250</v>
      </c>
      <c r="J1200" s="109">
        <f t="shared" si="632"/>
        <v>19</v>
      </c>
      <c r="K1200" s="109">
        <f t="shared" si="646"/>
        <v>1</v>
      </c>
      <c r="L1200" s="8">
        <f t="shared" si="633"/>
        <v>1.0001367000000001</v>
      </c>
      <c r="M1200" s="110">
        <f t="shared" si="645"/>
        <v>1.0023005599999999</v>
      </c>
      <c r="N1200" s="110">
        <f t="shared" si="640"/>
        <v>1.6086747748455716</v>
      </c>
      <c r="O1200" s="103">
        <f t="shared" si="644"/>
        <v>1.6088946799999999</v>
      </c>
      <c r="P1200" s="103">
        <f t="shared" si="625"/>
        <v>607.26503977000004</v>
      </c>
      <c r="Q1200" s="11">
        <f t="shared" si="639"/>
        <v>0</v>
      </c>
      <c r="R1200" s="30">
        <f t="shared" si="634"/>
        <v>0</v>
      </c>
      <c r="S1200" s="103">
        <f t="shared" si="626"/>
        <v>0</v>
      </c>
      <c r="T1200" s="113">
        <f t="shared" si="635"/>
        <v>8.5000000000000006E-2</v>
      </c>
      <c r="U1200" s="111">
        <f t="shared" si="641"/>
        <v>1</v>
      </c>
      <c r="V1200" s="111">
        <v>252</v>
      </c>
      <c r="W1200" s="110">
        <f t="shared" si="627"/>
        <v>1.0003237819999999</v>
      </c>
      <c r="X1200" s="103">
        <f t="shared" si="628"/>
        <v>0.19662147999999999</v>
      </c>
      <c r="Y1200" s="103">
        <f t="shared" si="629"/>
        <v>0</v>
      </c>
      <c r="Z1200" s="114" t="str">
        <f t="shared" si="637"/>
        <v>A+J=</v>
      </c>
      <c r="AA1200" s="108">
        <f t="shared" si="638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0"/>
        <v>45223</v>
      </c>
      <c r="B1201" s="103">
        <f t="shared" si="622"/>
        <v>607.74141179000003</v>
      </c>
      <c r="C1201" s="204">
        <f t="shared" si="621"/>
        <v>377.44238160963403</v>
      </c>
      <c r="D1201" s="104">
        <f t="shared" si="631"/>
        <v>6683.28</v>
      </c>
      <c r="E1201" s="105">
        <f t="shared" si="642"/>
        <v>6700.66</v>
      </c>
      <c r="F1201" s="106">
        <f t="shared" si="643"/>
        <v>45189</v>
      </c>
      <c r="G1201" s="107">
        <f t="shared" si="623"/>
        <v>2.60051950539264E-3</v>
      </c>
      <c r="H1201" s="108">
        <f t="shared" si="636"/>
        <v>45250</v>
      </c>
      <c r="I1201" s="108">
        <f t="shared" si="624"/>
        <v>45250</v>
      </c>
      <c r="J1201" s="109">
        <f t="shared" si="632"/>
        <v>19</v>
      </c>
      <c r="K1201" s="109">
        <f t="shared" si="646"/>
        <v>2</v>
      </c>
      <c r="L1201" s="8">
        <f t="shared" si="633"/>
        <v>1.0002734200000001</v>
      </c>
      <c r="M1201" s="110">
        <f t="shared" si="645"/>
        <v>1.0023005599999999</v>
      </c>
      <c r="N1201" s="110">
        <f t="shared" si="640"/>
        <v>1.6086747748455716</v>
      </c>
      <c r="O1201" s="103">
        <f t="shared" si="644"/>
        <v>1.60911461</v>
      </c>
      <c r="P1201" s="103">
        <f t="shared" si="625"/>
        <v>607.34805068000003</v>
      </c>
      <c r="Q1201" s="11">
        <f t="shared" si="639"/>
        <v>0</v>
      </c>
      <c r="R1201" s="30">
        <f t="shared" si="634"/>
        <v>0</v>
      </c>
      <c r="S1201" s="103">
        <f t="shared" si="626"/>
        <v>0</v>
      </c>
      <c r="T1201" s="113">
        <f t="shared" si="635"/>
        <v>8.5000000000000006E-2</v>
      </c>
      <c r="U1201" s="111">
        <f t="shared" si="641"/>
        <v>2</v>
      </c>
      <c r="V1201" s="111">
        <v>252</v>
      </c>
      <c r="W1201" s="110">
        <f t="shared" si="627"/>
        <v>1.00064767</v>
      </c>
      <c r="X1201" s="103">
        <f t="shared" si="628"/>
        <v>0.39336111000000001</v>
      </c>
      <c r="Y1201" s="103">
        <f t="shared" si="629"/>
        <v>0</v>
      </c>
      <c r="Z1201" s="114" t="str">
        <f t="shared" si="637"/>
        <v>A+J=</v>
      </c>
      <c r="AA1201" s="108">
        <f t="shared" si="638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0"/>
        <v>45224</v>
      </c>
      <c r="B1202" s="103">
        <f t="shared" si="622"/>
        <v>608.02129059000004</v>
      </c>
      <c r="C1202" s="204">
        <f t="shared" si="621"/>
        <v>377.44238160963403</v>
      </c>
      <c r="D1202" s="104">
        <f t="shared" si="631"/>
        <v>6683.28</v>
      </c>
      <c r="E1202" s="105">
        <f t="shared" si="642"/>
        <v>6700.66</v>
      </c>
      <c r="F1202" s="106">
        <f t="shared" si="643"/>
        <v>45189</v>
      </c>
      <c r="G1202" s="107">
        <f t="shared" si="623"/>
        <v>2.60051950539264E-3</v>
      </c>
      <c r="H1202" s="108">
        <f t="shared" si="636"/>
        <v>45250</v>
      </c>
      <c r="I1202" s="108">
        <f t="shared" si="624"/>
        <v>45250</v>
      </c>
      <c r="J1202" s="109">
        <f t="shared" si="632"/>
        <v>19</v>
      </c>
      <c r="K1202" s="109">
        <f t="shared" si="646"/>
        <v>3</v>
      </c>
      <c r="L1202" s="8">
        <f t="shared" si="633"/>
        <v>1.00041015</v>
      </c>
      <c r="M1202" s="110">
        <f t="shared" si="645"/>
        <v>1.0023005599999999</v>
      </c>
      <c r="N1202" s="110">
        <f t="shared" si="640"/>
        <v>1.6086747748455716</v>
      </c>
      <c r="O1202" s="103">
        <f t="shared" si="644"/>
        <v>1.6093345699999999</v>
      </c>
      <c r="P1202" s="103">
        <f t="shared" si="625"/>
        <v>607.4310729</v>
      </c>
      <c r="Q1202" s="11">
        <f t="shared" si="639"/>
        <v>0</v>
      </c>
      <c r="R1202" s="30">
        <f t="shared" si="634"/>
        <v>0</v>
      </c>
      <c r="S1202" s="103">
        <f t="shared" si="626"/>
        <v>0</v>
      </c>
      <c r="T1202" s="113">
        <f t="shared" si="635"/>
        <v>8.5000000000000006E-2</v>
      </c>
      <c r="U1202" s="111">
        <f t="shared" si="641"/>
        <v>3</v>
      </c>
      <c r="V1202" s="111">
        <v>252</v>
      </c>
      <c r="W1202" s="110">
        <f t="shared" si="627"/>
        <v>1.000971662</v>
      </c>
      <c r="X1202" s="103">
        <f t="shared" si="628"/>
        <v>0.59021769000000002</v>
      </c>
      <c r="Y1202" s="103">
        <f t="shared" si="629"/>
        <v>0</v>
      </c>
      <c r="Z1202" s="114" t="str">
        <f t="shared" si="637"/>
        <v>A+J=</v>
      </c>
      <c r="AA1202" s="108">
        <f t="shared" si="638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0"/>
        <v>45225</v>
      </c>
      <c r="B1203" s="103">
        <f t="shared" si="622"/>
        <v>608.30130210000004</v>
      </c>
      <c r="C1203" s="204">
        <f t="shared" si="621"/>
        <v>377.44238160963403</v>
      </c>
      <c r="D1203" s="104">
        <f t="shared" si="631"/>
        <v>6683.28</v>
      </c>
      <c r="E1203" s="105">
        <f t="shared" si="642"/>
        <v>6700.66</v>
      </c>
      <c r="F1203" s="106">
        <f t="shared" si="643"/>
        <v>45189</v>
      </c>
      <c r="G1203" s="107">
        <f t="shared" si="623"/>
        <v>2.60051950539264E-3</v>
      </c>
      <c r="H1203" s="108">
        <f t="shared" si="636"/>
        <v>45250</v>
      </c>
      <c r="I1203" s="108">
        <f t="shared" si="624"/>
        <v>45250</v>
      </c>
      <c r="J1203" s="109">
        <f t="shared" si="632"/>
        <v>19</v>
      </c>
      <c r="K1203" s="109">
        <f t="shared" si="646"/>
        <v>4</v>
      </c>
      <c r="L1203" s="8">
        <f t="shared" si="633"/>
        <v>1.00054691</v>
      </c>
      <c r="M1203" s="110">
        <f t="shared" si="645"/>
        <v>1.0023005599999999</v>
      </c>
      <c r="N1203" s="110">
        <f t="shared" si="640"/>
        <v>1.6086747748455716</v>
      </c>
      <c r="O1203" s="103">
        <f t="shared" si="644"/>
        <v>1.60955457</v>
      </c>
      <c r="P1203" s="103">
        <f t="shared" si="625"/>
        <v>607.51411023000003</v>
      </c>
      <c r="Q1203" s="11">
        <f t="shared" si="639"/>
        <v>0</v>
      </c>
      <c r="R1203" s="30">
        <f t="shared" si="634"/>
        <v>0</v>
      </c>
      <c r="S1203" s="103">
        <f t="shared" si="626"/>
        <v>0</v>
      </c>
      <c r="T1203" s="113">
        <f t="shared" si="635"/>
        <v>8.5000000000000006E-2</v>
      </c>
      <c r="U1203" s="111">
        <f t="shared" si="641"/>
        <v>4</v>
      </c>
      <c r="V1203" s="111">
        <v>252</v>
      </c>
      <c r="W1203" s="110">
        <f t="shared" si="627"/>
        <v>1.001295759</v>
      </c>
      <c r="X1203" s="103">
        <f t="shared" si="628"/>
        <v>0.78719187000000002</v>
      </c>
      <c r="Y1203" s="103">
        <f t="shared" si="629"/>
        <v>0</v>
      </c>
      <c r="Z1203" s="114" t="str">
        <f t="shared" si="637"/>
        <v>A+J=</v>
      </c>
      <c r="AA1203" s="108">
        <f t="shared" si="638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0"/>
        <v>45226</v>
      </c>
      <c r="B1204" s="103">
        <f t="shared" si="622"/>
        <v>608.58144257000004</v>
      </c>
      <c r="C1204" s="204">
        <f t="shared" si="621"/>
        <v>377.44238160963403</v>
      </c>
      <c r="D1204" s="104">
        <f t="shared" si="631"/>
        <v>6683.28</v>
      </c>
      <c r="E1204" s="105">
        <f t="shared" si="642"/>
        <v>6700.66</v>
      </c>
      <c r="F1204" s="106">
        <f t="shared" si="643"/>
        <v>45189</v>
      </c>
      <c r="G1204" s="107">
        <f t="shared" si="623"/>
        <v>2.60051950539264E-3</v>
      </c>
      <c r="H1204" s="108">
        <f t="shared" si="636"/>
        <v>45250</v>
      </c>
      <c r="I1204" s="108">
        <f t="shared" si="624"/>
        <v>45250</v>
      </c>
      <c r="J1204" s="109">
        <f t="shared" si="632"/>
        <v>19</v>
      </c>
      <c r="K1204" s="109">
        <f t="shared" si="646"/>
        <v>5</v>
      </c>
      <c r="L1204" s="8">
        <f t="shared" si="633"/>
        <v>1.00068369</v>
      </c>
      <c r="M1204" s="110">
        <f t="shared" si="645"/>
        <v>1.0023005599999999</v>
      </c>
      <c r="N1204" s="110">
        <f t="shared" si="640"/>
        <v>1.6086747748455716</v>
      </c>
      <c r="O1204" s="103">
        <f t="shared" si="644"/>
        <v>1.6097745999999999</v>
      </c>
      <c r="P1204" s="103">
        <f t="shared" si="625"/>
        <v>607.59715887000004</v>
      </c>
      <c r="Q1204" s="11">
        <f t="shared" si="639"/>
        <v>0</v>
      </c>
      <c r="R1204" s="30">
        <f t="shared" si="634"/>
        <v>0</v>
      </c>
      <c r="S1204" s="103">
        <f t="shared" si="626"/>
        <v>0</v>
      </c>
      <c r="T1204" s="113">
        <f t="shared" si="635"/>
        <v>8.5000000000000006E-2</v>
      </c>
      <c r="U1204" s="111">
        <f t="shared" si="641"/>
        <v>5</v>
      </c>
      <c r="V1204" s="111">
        <v>252</v>
      </c>
      <c r="W1204" s="110">
        <f t="shared" si="627"/>
        <v>1.0016199610000001</v>
      </c>
      <c r="X1204" s="103">
        <f t="shared" si="628"/>
        <v>0.98428369999999998</v>
      </c>
      <c r="Y1204" s="103">
        <f t="shared" si="629"/>
        <v>0</v>
      </c>
      <c r="Z1204" s="114" t="str">
        <f t="shared" si="637"/>
        <v>A+J=</v>
      </c>
      <c r="AA1204" s="108">
        <f t="shared" si="638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0"/>
        <v>45227</v>
      </c>
      <c r="B1205" s="103">
        <f t="shared" si="622"/>
        <v>608.86171203999993</v>
      </c>
      <c r="C1205" s="204">
        <f t="shared" si="621"/>
        <v>377.44238160963403</v>
      </c>
      <c r="D1205" s="104">
        <f t="shared" si="631"/>
        <v>6683.28</v>
      </c>
      <c r="E1205" s="105">
        <f t="shared" si="642"/>
        <v>6700.66</v>
      </c>
      <c r="F1205" s="106">
        <f t="shared" si="643"/>
        <v>45189</v>
      </c>
      <c r="G1205" s="107">
        <f t="shared" si="623"/>
        <v>2.60051950539264E-3</v>
      </c>
      <c r="H1205" s="108">
        <f t="shared" si="636"/>
        <v>45250</v>
      </c>
      <c r="I1205" s="108">
        <f t="shared" si="624"/>
        <v>45250</v>
      </c>
      <c r="J1205" s="109">
        <f t="shared" si="632"/>
        <v>19</v>
      </c>
      <c r="K1205" s="109">
        <f t="shared" si="646"/>
        <v>6</v>
      </c>
      <c r="L1205" s="8">
        <f t="shared" si="633"/>
        <v>1.00082048</v>
      </c>
      <c r="M1205" s="110">
        <f t="shared" si="645"/>
        <v>1.0023005599999999</v>
      </c>
      <c r="N1205" s="110">
        <f t="shared" si="640"/>
        <v>1.6086747748455716</v>
      </c>
      <c r="O1205" s="103">
        <f t="shared" si="644"/>
        <v>1.6099946599999999</v>
      </c>
      <c r="P1205" s="103">
        <f t="shared" si="625"/>
        <v>607.68021883999995</v>
      </c>
      <c r="Q1205" s="11">
        <f t="shared" si="639"/>
        <v>0</v>
      </c>
      <c r="R1205" s="30">
        <f t="shared" si="634"/>
        <v>0</v>
      </c>
      <c r="S1205" s="103">
        <f t="shared" si="626"/>
        <v>0</v>
      </c>
      <c r="T1205" s="113">
        <f t="shared" si="635"/>
        <v>8.5000000000000006E-2</v>
      </c>
      <c r="U1205" s="111">
        <f t="shared" si="641"/>
        <v>6</v>
      </c>
      <c r="V1205" s="111">
        <v>252</v>
      </c>
      <c r="W1205" s="110">
        <f t="shared" si="627"/>
        <v>1.0019442679999999</v>
      </c>
      <c r="X1205" s="103">
        <f t="shared" si="628"/>
        <v>1.1814932</v>
      </c>
      <c r="Y1205" s="103">
        <f t="shared" si="629"/>
        <v>0</v>
      </c>
      <c r="Z1205" s="114" t="str">
        <f t="shared" si="637"/>
        <v>A+J=</v>
      </c>
      <c r="AA1205" s="108">
        <f t="shared" si="638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0"/>
        <v>45228</v>
      </c>
      <c r="B1206" s="103">
        <f t="shared" si="622"/>
        <v>608.86171203999993</v>
      </c>
      <c r="C1206" s="204">
        <f t="shared" si="621"/>
        <v>377.44238160963403</v>
      </c>
      <c r="D1206" s="104">
        <f t="shared" si="631"/>
        <v>6683.28</v>
      </c>
      <c r="E1206" s="105">
        <f t="shared" si="642"/>
        <v>6700.66</v>
      </c>
      <c r="F1206" s="106">
        <f t="shared" si="643"/>
        <v>45189</v>
      </c>
      <c r="G1206" s="107">
        <f t="shared" si="623"/>
        <v>2.60051950539264E-3</v>
      </c>
      <c r="H1206" s="108">
        <f t="shared" si="636"/>
        <v>45250</v>
      </c>
      <c r="I1206" s="108">
        <f t="shared" si="624"/>
        <v>45250</v>
      </c>
      <c r="J1206" s="109">
        <f t="shared" si="632"/>
        <v>19</v>
      </c>
      <c r="K1206" s="109">
        <f t="shared" si="646"/>
        <v>6</v>
      </c>
      <c r="L1206" s="8">
        <f t="shared" si="633"/>
        <v>1.00082048</v>
      </c>
      <c r="M1206" s="110">
        <f t="shared" si="645"/>
        <v>1.0023005599999999</v>
      </c>
      <c r="N1206" s="110">
        <f t="shared" si="640"/>
        <v>1.6086747748455716</v>
      </c>
      <c r="O1206" s="103">
        <f t="shared" si="644"/>
        <v>1.6099946599999999</v>
      </c>
      <c r="P1206" s="103">
        <f t="shared" si="625"/>
        <v>607.68021883999995</v>
      </c>
      <c r="Q1206" s="11">
        <f t="shared" si="639"/>
        <v>0</v>
      </c>
      <c r="R1206" s="30">
        <f t="shared" si="634"/>
        <v>0</v>
      </c>
      <c r="S1206" s="103">
        <f t="shared" si="626"/>
        <v>0</v>
      </c>
      <c r="T1206" s="113">
        <f t="shared" si="635"/>
        <v>8.5000000000000006E-2</v>
      </c>
      <c r="U1206" s="111">
        <f t="shared" si="641"/>
        <v>6</v>
      </c>
      <c r="V1206" s="111">
        <v>252</v>
      </c>
      <c r="W1206" s="110">
        <f t="shared" si="627"/>
        <v>1.0019442679999999</v>
      </c>
      <c r="X1206" s="103">
        <f t="shared" si="628"/>
        <v>1.1814932</v>
      </c>
      <c r="Y1206" s="103">
        <f t="shared" si="629"/>
        <v>0</v>
      </c>
      <c r="Z1206" s="114" t="str">
        <f t="shared" si="637"/>
        <v>A+J=</v>
      </c>
      <c r="AA1206" s="108">
        <f t="shared" si="638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0"/>
        <v>45229</v>
      </c>
      <c r="B1207" s="103">
        <f t="shared" si="622"/>
        <v>608.86171203999993</v>
      </c>
      <c r="C1207" s="204">
        <f t="shared" si="621"/>
        <v>377.44238160963403</v>
      </c>
      <c r="D1207" s="104">
        <f t="shared" si="631"/>
        <v>6683.28</v>
      </c>
      <c r="E1207" s="105">
        <f t="shared" si="642"/>
        <v>6700.66</v>
      </c>
      <c r="F1207" s="106">
        <f t="shared" si="643"/>
        <v>45189</v>
      </c>
      <c r="G1207" s="107">
        <f t="shared" si="623"/>
        <v>2.60051950539264E-3</v>
      </c>
      <c r="H1207" s="108">
        <f t="shared" si="636"/>
        <v>45250</v>
      </c>
      <c r="I1207" s="108">
        <f t="shared" si="624"/>
        <v>45250</v>
      </c>
      <c r="J1207" s="109">
        <f t="shared" si="632"/>
        <v>19</v>
      </c>
      <c r="K1207" s="109">
        <f t="shared" si="646"/>
        <v>6</v>
      </c>
      <c r="L1207" s="8">
        <f t="shared" si="633"/>
        <v>1.00082048</v>
      </c>
      <c r="M1207" s="110">
        <f t="shared" si="645"/>
        <v>1.0023005599999999</v>
      </c>
      <c r="N1207" s="110">
        <f t="shared" si="640"/>
        <v>1.6086747748455716</v>
      </c>
      <c r="O1207" s="103">
        <f t="shared" si="644"/>
        <v>1.6099946599999999</v>
      </c>
      <c r="P1207" s="103">
        <f t="shared" si="625"/>
        <v>607.68021883999995</v>
      </c>
      <c r="Q1207" s="11">
        <f t="shared" si="639"/>
        <v>0</v>
      </c>
      <c r="R1207" s="30">
        <f t="shared" si="634"/>
        <v>0</v>
      </c>
      <c r="S1207" s="103">
        <f t="shared" si="626"/>
        <v>0</v>
      </c>
      <c r="T1207" s="113">
        <f t="shared" si="635"/>
        <v>8.5000000000000006E-2</v>
      </c>
      <c r="U1207" s="111">
        <f t="shared" si="641"/>
        <v>6</v>
      </c>
      <c r="V1207" s="111">
        <v>252</v>
      </c>
      <c r="W1207" s="110">
        <f t="shared" si="627"/>
        <v>1.0019442679999999</v>
      </c>
      <c r="X1207" s="103">
        <f t="shared" si="628"/>
        <v>1.1814932</v>
      </c>
      <c r="Y1207" s="103">
        <f t="shared" si="629"/>
        <v>0</v>
      </c>
      <c r="Z1207" s="114" t="str">
        <f t="shared" si="637"/>
        <v>A+J=</v>
      </c>
      <c r="AA1207" s="108">
        <f t="shared" si="638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0"/>
        <v>45230</v>
      </c>
      <c r="B1208" s="103">
        <f t="shared" si="622"/>
        <v>609.14211055999999</v>
      </c>
      <c r="C1208" s="204">
        <f t="shared" si="621"/>
        <v>377.44238160963403</v>
      </c>
      <c r="D1208" s="104">
        <f t="shared" si="631"/>
        <v>6683.28</v>
      </c>
      <c r="E1208" s="105">
        <f t="shared" si="642"/>
        <v>6700.66</v>
      </c>
      <c r="F1208" s="106">
        <f t="shared" si="643"/>
        <v>45189</v>
      </c>
      <c r="G1208" s="107">
        <f t="shared" si="623"/>
        <v>2.60051950539264E-3</v>
      </c>
      <c r="H1208" s="108">
        <f t="shared" si="636"/>
        <v>45250</v>
      </c>
      <c r="I1208" s="108">
        <f t="shared" si="624"/>
        <v>45250</v>
      </c>
      <c r="J1208" s="109">
        <f t="shared" si="632"/>
        <v>19</v>
      </c>
      <c r="K1208" s="109">
        <f t="shared" si="646"/>
        <v>7</v>
      </c>
      <c r="L1208" s="8">
        <f t="shared" si="633"/>
        <v>1.0009573</v>
      </c>
      <c r="M1208" s="110">
        <f t="shared" si="645"/>
        <v>1.0023005599999999</v>
      </c>
      <c r="N1208" s="110">
        <f t="shared" si="640"/>
        <v>1.6086747748455716</v>
      </c>
      <c r="O1208" s="103">
        <f t="shared" si="644"/>
        <v>1.6102147499999999</v>
      </c>
      <c r="P1208" s="103">
        <f t="shared" si="625"/>
        <v>607.76329013999998</v>
      </c>
      <c r="Q1208" s="11">
        <f t="shared" si="639"/>
        <v>0</v>
      </c>
      <c r="R1208" s="30">
        <f t="shared" si="634"/>
        <v>0</v>
      </c>
      <c r="S1208" s="103">
        <f t="shared" si="626"/>
        <v>0</v>
      </c>
      <c r="T1208" s="113">
        <f t="shared" si="635"/>
        <v>8.5000000000000006E-2</v>
      </c>
      <c r="U1208" s="111">
        <f t="shared" si="641"/>
        <v>7</v>
      </c>
      <c r="V1208" s="111">
        <v>252</v>
      </c>
      <c r="W1208" s="110">
        <f t="shared" si="627"/>
        <v>1.00226868</v>
      </c>
      <c r="X1208" s="103">
        <f t="shared" si="628"/>
        <v>1.37882042</v>
      </c>
      <c r="Y1208" s="103">
        <f t="shared" si="629"/>
        <v>0</v>
      </c>
      <c r="Z1208" s="114" t="str">
        <f t="shared" si="637"/>
        <v>A+J=</v>
      </c>
      <c r="AA1208" s="108">
        <f t="shared" si="638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0"/>
        <v>45231</v>
      </c>
      <c r="B1209" s="103">
        <f t="shared" si="622"/>
        <v>609.42263815000001</v>
      </c>
      <c r="C1209" s="204">
        <f t="shared" si="621"/>
        <v>377.44238160963403</v>
      </c>
      <c r="D1209" s="104">
        <f t="shared" si="631"/>
        <v>6683.28</v>
      </c>
      <c r="E1209" s="105">
        <f t="shared" si="642"/>
        <v>6700.66</v>
      </c>
      <c r="F1209" s="106">
        <f t="shared" si="643"/>
        <v>45189</v>
      </c>
      <c r="G1209" s="107">
        <f t="shared" si="623"/>
        <v>2.60051950539264E-3</v>
      </c>
      <c r="H1209" s="108">
        <f t="shared" si="636"/>
        <v>45250</v>
      </c>
      <c r="I1209" s="108">
        <f t="shared" si="624"/>
        <v>45250</v>
      </c>
      <c r="J1209" s="109">
        <f t="shared" si="632"/>
        <v>19</v>
      </c>
      <c r="K1209" s="109">
        <f t="shared" si="646"/>
        <v>8</v>
      </c>
      <c r="L1209" s="8">
        <f t="shared" si="633"/>
        <v>1.00109413</v>
      </c>
      <c r="M1209" s="110">
        <f t="shared" si="645"/>
        <v>1.0023005599999999</v>
      </c>
      <c r="N1209" s="110">
        <f t="shared" si="640"/>
        <v>1.6086747748455716</v>
      </c>
      <c r="O1209" s="103">
        <f t="shared" si="644"/>
        <v>1.61043487</v>
      </c>
      <c r="P1209" s="103">
        <f t="shared" si="625"/>
        <v>607.84637276000001</v>
      </c>
      <c r="Q1209" s="11">
        <f t="shared" si="639"/>
        <v>0</v>
      </c>
      <c r="R1209" s="30">
        <f t="shared" si="634"/>
        <v>0</v>
      </c>
      <c r="S1209" s="103">
        <f t="shared" si="626"/>
        <v>0</v>
      </c>
      <c r="T1209" s="113">
        <f t="shared" si="635"/>
        <v>8.5000000000000006E-2</v>
      </c>
      <c r="U1209" s="111">
        <f t="shared" si="641"/>
        <v>8</v>
      </c>
      <c r="V1209" s="111">
        <v>252</v>
      </c>
      <c r="W1209" s="110">
        <f t="shared" si="627"/>
        <v>1.0025931969999999</v>
      </c>
      <c r="X1209" s="103">
        <f t="shared" si="628"/>
        <v>1.5762653900000001</v>
      </c>
      <c r="Y1209" s="103">
        <f t="shared" si="629"/>
        <v>0</v>
      </c>
      <c r="Z1209" s="114" t="str">
        <f t="shared" si="637"/>
        <v>A+J=</v>
      </c>
      <c r="AA1209" s="108">
        <f t="shared" si="638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0"/>
        <v>45232</v>
      </c>
      <c r="B1210" s="103">
        <f t="shared" si="622"/>
        <v>609.70329484000001</v>
      </c>
      <c r="C1210" s="204">
        <f t="shared" si="621"/>
        <v>377.44238160963403</v>
      </c>
      <c r="D1210" s="104">
        <f t="shared" si="631"/>
        <v>6683.28</v>
      </c>
      <c r="E1210" s="105">
        <f t="shared" si="642"/>
        <v>6700.66</v>
      </c>
      <c r="F1210" s="106">
        <f t="shared" si="643"/>
        <v>45189</v>
      </c>
      <c r="G1210" s="107">
        <f t="shared" si="623"/>
        <v>2.60051950539264E-3</v>
      </c>
      <c r="H1210" s="108">
        <f t="shared" si="636"/>
        <v>45250</v>
      </c>
      <c r="I1210" s="108">
        <f t="shared" si="624"/>
        <v>45250</v>
      </c>
      <c r="J1210" s="109">
        <f t="shared" si="632"/>
        <v>19</v>
      </c>
      <c r="K1210" s="109">
        <f t="shared" si="646"/>
        <v>9</v>
      </c>
      <c r="L1210" s="8">
        <f t="shared" si="633"/>
        <v>1.0012309800000001</v>
      </c>
      <c r="M1210" s="110">
        <f t="shared" si="645"/>
        <v>1.0023005599999999</v>
      </c>
      <c r="N1210" s="110">
        <f t="shared" si="640"/>
        <v>1.6086747748455716</v>
      </c>
      <c r="O1210" s="103">
        <f t="shared" si="644"/>
        <v>1.61065502</v>
      </c>
      <c r="P1210" s="103">
        <f t="shared" si="625"/>
        <v>607.92946670000003</v>
      </c>
      <c r="Q1210" s="11">
        <f t="shared" si="639"/>
        <v>0</v>
      </c>
      <c r="R1210" s="30">
        <f t="shared" si="634"/>
        <v>0</v>
      </c>
      <c r="S1210" s="103">
        <f t="shared" si="626"/>
        <v>0</v>
      </c>
      <c r="T1210" s="113">
        <f t="shared" si="635"/>
        <v>8.5000000000000006E-2</v>
      </c>
      <c r="U1210" s="111">
        <f t="shared" si="641"/>
        <v>9</v>
      </c>
      <c r="V1210" s="111">
        <v>252</v>
      </c>
      <c r="W1210" s="110">
        <f t="shared" si="627"/>
        <v>1.0029178190000001</v>
      </c>
      <c r="X1210" s="103">
        <f t="shared" si="628"/>
        <v>1.77382814</v>
      </c>
      <c r="Y1210" s="103">
        <f t="shared" si="629"/>
        <v>0</v>
      </c>
      <c r="Z1210" s="114" t="str">
        <f t="shared" si="637"/>
        <v>A+J=</v>
      </c>
      <c r="AA1210" s="108">
        <f t="shared" si="638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0"/>
        <v>45233</v>
      </c>
      <c r="B1211" s="103">
        <f t="shared" si="622"/>
        <v>609.70329484000001</v>
      </c>
      <c r="C1211" s="204">
        <f t="shared" si="621"/>
        <v>377.44238160963403</v>
      </c>
      <c r="D1211" s="104">
        <f t="shared" si="631"/>
        <v>6683.28</v>
      </c>
      <c r="E1211" s="105">
        <f t="shared" si="642"/>
        <v>6700.66</v>
      </c>
      <c r="F1211" s="106">
        <f t="shared" si="643"/>
        <v>45189</v>
      </c>
      <c r="G1211" s="107">
        <f t="shared" si="623"/>
        <v>2.60051950539264E-3</v>
      </c>
      <c r="H1211" s="108">
        <f t="shared" si="636"/>
        <v>45250</v>
      </c>
      <c r="I1211" s="108">
        <f t="shared" si="624"/>
        <v>45250</v>
      </c>
      <c r="J1211" s="109">
        <f t="shared" si="632"/>
        <v>19</v>
      </c>
      <c r="K1211" s="109">
        <f t="shared" si="646"/>
        <v>9</v>
      </c>
      <c r="L1211" s="8">
        <f t="shared" si="633"/>
        <v>1.0012309800000001</v>
      </c>
      <c r="M1211" s="110">
        <f t="shared" si="645"/>
        <v>1.0023005599999999</v>
      </c>
      <c r="N1211" s="110">
        <f t="shared" si="640"/>
        <v>1.6086747748455716</v>
      </c>
      <c r="O1211" s="103">
        <f t="shared" si="644"/>
        <v>1.61065502</v>
      </c>
      <c r="P1211" s="103">
        <f t="shared" si="625"/>
        <v>607.92946670000003</v>
      </c>
      <c r="Q1211" s="11">
        <f t="shared" si="639"/>
        <v>0</v>
      </c>
      <c r="R1211" s="30">
        <f t="shared" si="634"/>
        <v>0</v>
      </c>
      <c r="S1211" s="103">
        <f t="shared" si="626"/>
        <v>0</v>
      </c>
      <c r="T1211" s="113">
        <f t="shared" si="635"/>
        <v>8.5000000000000006E-2</v>
      </c>
      <c r="U1211" s="111">
        <f t="shared" si="641"/>
        <v>9</v>
      </c>
      <c r="V1211" s="111">
        <v>252</v>
      </c>
      <c r="W1211" s="110">
        <f t="shared" si="627"/>
        <v>1.0029178190000001</v>
      </c>
      <c r="X1211" s="103">
        <f t="shared" si="628"/>
        <v>1.77382814</v>
      </c>
      <c r="Y1211" s="103">
        <f t="shared" si="629"/>
        <v>0</v>
      </c>
      <c r="Z1211" s="114" t="str">
        <f t="shared" si="637"/>
        <v>A+J=</v>
      </c>
      <c r="AA1211" s="108">
        <f t="shared" si="638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0"/>
        <v>45234</v>
      </c>
      <c r="B1212" s="103">
        <f t="shared" si="622"/>
        <v>609.98408129999996</v>
      </c>
      <c r="C1212" s="204">
        <f t="shared" si="621"/>
        <v>377.44238160963403</v>
      </c>
      <c r="D1212" s="104">
        <f t="shared" si="631"/>
        <v>6683.28</v>
      </c>
      <c r="E1212" s="105">
        <f t="shared" si="642"/>
        <v>6700.66</v>
      </c>
      <c r="F1212" s="106">
        <f t="shared" si="643"/>
        <v>45189</v>
      </c>
      <c r="G1212" s="107">
        <f t="shared" si="623"/>
        <v>2.60051950539264E-3</v>
      </c>
      <c r="H1212" s="108">
        <f t="shared" si="636"/>
        <v>45250</v>
      </c>
      <c r="I1212" s="108">
        <f t="shared" si="624"/>
        <v>45250</v>
      </c>
      <c r="J1212" s="109">
        <f t="shared" si="632"/>
        <v>19</v>
      </c>
      <c r="K1212" s="109">
        <f t="shared" si="646"/>
        <v>10</v>
      </c>
      <c r="L1212" s="8">
        <f t="shared" si="633"/>
        <v>1.0013678500000001</v>
      </c>
      <c r="M1212" s="110">
        <f t="shared" si="645"/>
        <v>1.0023005599999999</v>
      </c>
      <c r="N1212" s="110">
        <f t="shared" si="640"/>
        <v>1.6086747748455716</v>
      </c>
      <c r="O1212" s="103">
        <f t="shared" si="644"/>
        <v>1.6108752</v>
      </c>
      <c r="P1212" s="103">
        <f t="shared" si="625"/>
        <v>608.01257195999995</v>
      </c>
      <c r="Q1212" s="11">
        <f t="shared" si="639"/>
        <v>0</v>
      </c>
      <c r="R1212" s="30">
        <f t="shared" si="634"/>
        <v>0</v>
      </c>
      <c r="S1212" s="103">
        <f t="shared" si="626"/>
        <v>0</v>
      </c>
      <c r="T1212" s="113">
        <f t="shared" si="635"/>
        <v>8.5000000000000006E-2</v>
      </c>
      <c r="U1212" s="111">
        <f t="shared" si="641"/>
        <v>10</v>
      </c>
      <c r="V1212" s="111">
        <v>252</v>
      </c>
      <c r="W1212" s="110">
        <f t="shared" si="627"/>
        <v>1.0032425469999999</v>
      </c>
      <c r="X1212" s="103">
        <f t="shared" si="628"/>
        <v>1.9715093400000001</v>
      </c>
      <c r="Y1212" s="103">
        <f t="shared" si="629"/>
        <v>0</v>
      </c>
      <c r="Z1212" s="114" t="str">
        <f t="shared" si="637"/>
        <v>A+J=</v>
      </c>
      <c r="AA1212" s="108">
        <f t="shared" si="638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0"/>
        <v>45235</v>
      </c>
      <c r="B1213" s="103">
        <f t="shared" si="622"/>
        <v>609.98408129999996</v>
      </c>
      <c r="C1213" s="204">
        <f t="shared" si="621"/>
        <v>377.44238160963403</v>
      </c>
      <c r="D1213" s="104">
        <f t="shared" si="631"/>
        <v>6683.28</v>
      </c>
      <c r="E1213" s="105">
        <f t="shared" si="642"/>
        <v>6700.66</v>
      </c>
      <c r="F1213" s="106">
        <f t="shared" si="643"/>
        <v>45189</v>
      </c>
      <c r="G1213" s="107">
        <f t="shared" si="623"/>
        <v>2.60051950539264E-3</v>
      </c>
      <c r="H1213" s="108">
        <f t="shared" si="636"/>
        <v>45250</v>
      </c>
      <c r="I1213" s="108">
        <f t="shared" si="624"/>
        <v>45250</v>
      </c>
      <c r="J1213" s="109">
        <f t="shared" si="632"/>
        <v>19</v>
      </c>
      <c r="K1213" s="109">
        <f t="shared" si="646"/>
        <v>10</v>
      </c>
      <c r="L1213" s="8">
        <f t="shared" si="633"/>
        <v>1.0013678500000001</v>
      </c>
      <c r="M1213" s="110">
        <f t="shared" si="645"/>
        <v>1.0023005599999999</v>
      </c>
      <c r="N1213" s="110">
        <f t="shared" si="640"/>
        <v>1.6086747748455716</v>
      </c>
      <c r="O1213" s="103">
        <f t="shared" si="644"/>
        <v>1.6108752</v>
      </c>
      <c r="P1213" s="103">
        <f t="shared" si="625"/>
        <v>608.01257195999995</v>
      </c>
      <c r="Q1213" s="11">
        <f t="shared" si="639"/>
        <v>0</v>
      </c>
      <c r="R1213" s="30">
        <f t="shared" si="634"/>
        <v>0</v>
      </c>
      <c r="S1213" s="103">
        <f t="shared" si="626"/>
        <v>0</v>
      </c>
      <c r="T1213" s="113">
        <f t="shared" si="635"/>
        <v>8.5000000000000006E-2</v>
      </c>
      <c r="U1213" s="111">
        <f t="shared" si="641"/>
        <v>10</v>
      </c>
      <c r="V1213" s="111">
        <v>252</v>
      </c>
      <c r="W1213" s="110">
        <f t="shared" si="627"/>
        <v>1.0032425469999999</v>
      </c>
      <c r="X1213" s="103">
        <f t="shared" si="628"/>
        <v>1.9715093400000001</v>
      </c>
      <c r="Y1213" s="103">
        <f t="shared" si="629"/>
        <v>0</v>
      </c>
      <c r="Z1213" s="114" t="str">
        <f t="shared" si="637"/>
        <v>A+J=</v>
      </c>
      <c r="AA1213" s="108">
        <f t="shared" si="638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0"/>
        <v>45236</v>
      </c>
      <c r="B1214" s="103">
        <f t="shared" si="622"/>
        <v>609.98408129999996</v>
      </c>
      <c r="C1214" s="204">
        <f t="shared" si="621"/>
        <v>377.44238160963403</v>
      </c>
      <c r="D1214" s="104">
        <f t="shared" si="631"/>
        <v>6683.28</v>
      </c>
      <c r="E1214" s="105">
        <f t="shared" si="642"/>
        <v>6700.66</v>
      </c>
      <c r="F1214" s="106">
        <f t="shared" si="643"/>
        <v>45189</v>
      </c>
      <c r="G1214" s="107">
        <f t="shared" si="623"/>
        <v>2.60051950539264E-3</v>
      </c>
      <c r="H1214" s="108">
        <f t="shared" si="636"/>
        <v>45250</v>
      </c>
      <c r="I1214" s="108">
        <f t="shared" si="624"/>
        <v>45250</v>
      </c>
      <c r="J1214" s="109">
        <f t="shared" si="632"/>
        <v>19</v>
      </c>
      <c r="K1214" s="109">
        <f t="shared" si="646"/>
        <v>10</v>
      </c>
      <c r="L1214" s="8">
        <f t="shared" si="633"/>
        <v>1.0013678500000001</v>
      </c>
      <c r="M1214" s="110">
        <f t="shared" si="645"/>
        <v>1.0023005599999999</v>
      </c>
      <c r="N1214" s="110">
        <f t="shared" si="640"/>
        <v>1.6086747748455716</v>
      </c>
      <c r="O1214" s="103">
        <f t="shared" si="644"/>
        <v>1.6108752</v>
      </c>
      <c r="P1214" s="103">
        <f t="shared" si="625"/>
        <v>608.01257195999995</v>
      </c>
      <c r="Q1214" s="11">
        <f t="shared" si="639"/>
        <v>0</v>
      </c>
      <c r="R1214" s="30">
        <f t="shared" si="634"/>
        <v>0</v>
      </c>
      <c r="S1214" s="103">
        <f t="shared" si="626"/>
        <v>0</v>
      </c>
      <c r="T1214" s="113">
        <f t="shared" si="635"/>
        <v>8.5000000000000006E-2</v>
      </c>
      <c r="U1214" s="111">
        <f t="shared" si="641"/>
        <v>10</v>
      </c>
      <c r="V1214" s="111">
        <v>252</v>
      </c>
      <c r="W1214" s="110">
        <f t="shared" si="627"/>
        <v>1.0032425469999999</v>
      </c>
      <c r="X1214" s="103">
        <f t="shared" si="628"/>
        <v>1.9715093400000001</v>
      </c>
      <c r="Y1214" s="103">
        <f t="shared" si="629"/>
        <v>0</v>
      </c>
      <c r="Z1214" s="114" t="str">
        <f t="shared" si="637"/>
        <v>A+J=</v>
      </c>
      <c r="AA1214" s="108">
        <f t="shared" si="638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0"/>
        <v>45237</v>
      </c>
      <c r="B1215" s="103">
        <f t="shared" si="622"/>
        <v>610.26499633000003</v>
      </c>
      <c r="C1215" s="204">
        <f t="shared" si="621"/>
        <v>377.44238160963403</v>
      </c>
      <c r="D1215" s="104">
        <f t="shared" si="631"/>
        <v>6683.28</v>
      </c>
      <c r="E1215" s="105">
        <f t="shared" si="642"/>
        <v>6700.66</v>
      </c>
      <c r="F1215" s="106">
        <f t="shared" si="643"/>
        <v>45189</v>
      </c>
      <c r="G1215" s="107">
        <f t="shared" si="623"/>
        <v>2.60051950539264E-3</v>
      </c>
      <c r="H1215" s="108">
        <f t="shared" si="636"/>
        <v>45250</v>
      </c>
      <c r="I1215" s="108">
        <f t="shared" si="624"/>
        <v>45250</v>
      </c>
      <c r="J1215" s="109">
        <f t="shared" si="632"/>
        <v>19</v>
      </c>
      <c r="K1215" s="109">
        <f t="shared" si="646"/>
        <v>11</v>
      </c>
      <c r="L1215" s="8">
        <f t="shared" si="633"/>
        <v>1.0015047399999999</v>
      </c>
      <c r="M1215" s="110">
        <f t="shared" si="645"/>
        <v>1.0023005599999999</v>
      </c>
      <c r="N1215" s="110">
        <f t="shared" si="640"/>
        <v>1.6086747748455716</v>
      </c>
      <c r="O1215" s="103">
        <f t="shared" si="644"/>
        <v>1.6110954099999999</v>
      </c>
      <c r="P1215" s="103">
        <f t="shared" si="625"/>
        <v>608.09568854999998</v>
      </c>
      <c r="Q1215" s="11">
        <f t="shared" si="639"/>
        <v>0</v>
      </c>
      <c r="R1215" s="30">
        <f t="shared" si="634"/>
        <v>0</v>
      </c>
      <c r="S1215" s="103">
        <f t="shared" si="626"/>
        <v>0</v>
      </c>
      <c r="T1215" s="113">
        <f t="shared" si="635"/>
        <v>8.5000000000000006E-2</v>
      </c>
      <c r="U1215" s="111">
        <f t="shared" si="641"/>
        <v>11</v>
      </c>
      <c r="V1215" s="111">
        <v>252</v>
      </c>
      <c r="W1215" s="110">
        <f t="shared" si="627"/>
        <v>1.0035673789999999</v>
      </c>
      <c r="X1215" s="103">
        <f t="shared" si="628"/>
        <v>2.16930778</v>
      </c>
      <c r="Y1215" s="103">
        <f t="shared" si="629"/>
        <v>0</v>
      </c>
      <c r="Z1215" s="114" t="str">
        <f t="shared" si="637"/>
        <v>A+J=</v>
      </c>
      <c r="AA1215" s="108">
        <f t="shared" si="638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0"/>
        <v>45238</v>
      </c>
      <c r="B1216" s="103">
        <f t="shared" si="622"/>
        <v>610.54603362</v>
      </c>
      <c r="C1216" s="204">
        <f t="shared" si="621"/>
        <v>377.44238160963403</v>
      </c>
      <c r="D1216" s="104">
        <f t="shared" si="631"/>
        <v>6683.28</v>
      </c>
      <c r="E1216" s="105">
        <f t="shared" si="642"/>
        <v>6700.66</v>
      </c>
      <c r="F1216" s="106">
        <f t="shared" si="643"/>
        <v>45189</v>
      </c>
      <c r="G1216" s="107">
        <f t="shared" si="623"/>
        <v>2.60051950539264E-3</v>
      </c>
      <c r="H1216" s="108">
        <f t="shared" si="636"/>
        <v>45250</v>
      </c>
      <c r="I1216" s="108">
        <f t="shared" si="624"/>
        <v>45250</v>
      </c>
      <c r="J1216" s="109">
        <f t="shared" si="632"/>
        <v>19</v>
      </c>
      <c r="K1216" s="109">
        <f t="shared" si="646"/>
        <v>12</v>
      </c>
      <c r="L1216" s="8">
        <f t="shared" si="633"/>
        <v>1.0016416400000001</v>
      </c>
      <c r="M1216" s="110">
        <f t="shared" si="645"/>
        <v>1.0023005599999999</v>
      </c>
      <c r="N1216" s="110">
        <f t="shared" si="640"/>
        <v>1.6086747748455716</v>
      </c>
      <c r="O1216" s="103">
        <f t="shared" si="644"/>
        <v>1.61131563</v>
      </c>
      <c r="P1216" s="103">
        <f t="shared" si="625"/>
        <v>608.17880891000004</v>
      </c>
      <c r="Q1216" s="11">
        <f t="shared" si="639"/>
        <v>0</v>
      </c>
      <c r="R1216" s="30">
        <f t="shared" si="634"/>
        <v>0</v>
      </c>
      <c r="S1216" s="103">
        <f t="shared" si="626"/>
        <v>0</v>
      </c>
      <c r="T1216" s="113">
        <f t="shared" si="635"/>
        <v>8.5000000000000006E-2</v>
      </c>
      <c r="U1216" s="111">
        <f t="shared" si="641"/>
        <v>12</v>
      </c>
      <c r="V1216" s="111">
        <v>252</v>
      </c>
      <c r="W1216" s="110">
        <f t="shared" si="627"/>
        <v>1.003892317</v>
      </c>
      <c r="X1216" s="103">
        <f t="shared" si="628"/>
        <v>2.3672247099999999</v>
      </c>
      <c r="Y1216" s="103">
        <f t="shared" si="629"/>
        <v>0</v>
      </c>
      <c r="Z1216" s="114" t="str">
        <f t="shared" si="637"/>
        <v>A+J=</v>
      </c>
      <c r="AA1216" s="108">
        <f t="shared" si="638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0"/>
        <v>45239</v>
      </c>
      <c r="B1217" s="103">
        <f t="shared" si="622"/>
        <v>610.82721091999997</v>
      </c>
      <c r="C1217" s="204">
        <f t="shared" si="621"/>
        <v>377.44238160963403</v>
      </c>
      <c r="D1217" s="104">
        <f t="shared" si="631"/>
        <v>6683.28</v>
      </c>
      <c r="E1217" s="105">
        <f t="shared" si="642"/>
        <v>6700.66</v>
      </c>
      <c r="F1217" s="106">
        <f t="shared" si="643"/>
        <v>45189</v>
      </c>
      <c r="G1217" s="107">
        <f t="shared" si="623"/>
        <v>2.60051950539264E-3</v>
      </c>
      <c r="H1217" s="108">
        <f t="shared" si="636"/>
        <v>45250</v>
      </c>
      <c r="I1217" s="108">
        <f t="shared" si="624"/>
        <v>45250</v>
      </c>
      <c r="J1217" s="109">
        <f t="shared" si="632"/>
        <v>19</v>
      </c>
      <c r="K1217" s="109">
        <f t="shared" si="646"/>
        <v>13</v>
      </c>
      <c r="L1217" s="8">
        <f t="shared" si="633"/>
        <v>1.0017785699999999</v>
      </c>
      <c r="M1217" s="110">
        <f t="shared" si="645"/>
        <v>1.0023005599999999</v>
      </c>
      <c r="N1217" s="110">
        <f t="shared" si="640"/>
        <v>1.6086747748455716</v>
      </c>
      <c r="O1217" s="103">
        <f t="shared" si="644"/>
        <v>1.61153591</v>
      </c>
      <c r="P1217" s="103">
        <f t="shared" si="625"/>
        <v>608.26195190999999</v>
      </c>
      <c r="Q1217" s="11">
        <f t="shared" si="639"/>
        <v>0</v>
      </c>
      <c r="R1217" s="30">
        <f t="shared" si="634"/>
        <v>0</v>
      </c>
      <c r="S1217" s="103">
        <f t="shared" si="626"/>
        <v>0</v>
      </c>
      <c r="T1217" s="113">
        <f t="shared" si="635"/>
        <v>8.5000000000000006E-2</v>
      </c>
      <c r="U1217" s="111">
        <f t="shared" si="641"/>
        <v>13</v>
      </c>
      <c r="V1217" s="111">
        <v>252</v>
      </c>
      <c r="W1217" s="110">
        <f t="shared" si="627"/>
        <v>1.0042173590000001</v>
      </c>
      <c r="X1217" s="103">
        <f t="shared" si="628"/>
        <v>2.5652590100000001</v>
      </c>
      <c r="Y1217" s="103">
        <f t="shared" si="629"/>
        <v>0</v>
      </c>
      <c r="Z1217" s="114" t="str">
        <f t="shared" si="637"/>
        <v>A+J=</v>
      </c>
      <c r="AA1217" s="108">
        <f t="shared" si="638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0"/>
        <v>45240</v>
      </c>
      <c r="B1218" s="103">
        <f t="shared" si="622"/>
        <v>611.10851117000004</v>
      </c>
      <c r="C1218" s="204">
        <f t="shared" si="621"/>
        <v>377.44238160963403</v>
      </c>
      <c r="D1218" s="104">
        <f t="shared" si="631"/>
        <v>6683.28</v>
      </c>
      <c r="E1218" s="105">
        <f t="shared" si="642"/>
        <v>6700.66</v>
      </c>
      <c r="F1218" s="106">
        <f t="shared" si="643"/>
        <v>45189</v>
      </c>
      <c r="G1218" s="107">
        <f t="shared" si="623"/>
        <v>2.60051950539264E-3</v>
      </c>
      <c r="H1218" s="108">
        <f t="shared" si="636"/>
        <v>45250</v>
      </c>
      <c r="I1218" s="108">
        <f t="shared" si="624"/>
        <v>45250</v>
      </c>
      <c r="J1218" s="109">
        <f t="shared" si="632"/>
        <v>19</v>
      </c>
      <c r="K1218" s="109">
        <f t="shared" si="646"/>
        <v>14</v>
      </c>
      <c r="L1218" s="8">
        <f t="shared" si="633"/>
        <v>1.0019155099999999</v>
      </c>
      <c r="M1218" s="110">
        <f t="shared" si="645"/>
        <v>1.0023005599999999</v>
      </c>
      <c r="N1218" s="110">
        <f t="shared" si="640"/>
        <v>1.6086747748455716</v>
      </c>
      <c r="O1218" s="103">
        <f t="shared" si="644"/>
        <v>1.6117562000000001</v>
      </c>
      <c r="P1218" s="103">
        <f t="shared" si="625"/>
        <v>608.34509869999999</v>
      </c>
      <c r="Q1218" s="11">
        <f t="shared" si="639"/>
        <v>0</v>
      </c>
      <c r="R1218" s="30">
        <f t="shared" si="634"/>
        <v>0</v>
      </c>
      <c r="S1218" s="103">
        <f t="shared" si="626"/>
        <v>0</v>
      </c>
      <c r="T1218" s="113">
        <f t="shared" si="635"/>
        <v>8.5000000000000006E-2</v>
      </c>
      <c r="U1218" s="111">
        <f t="shared" si="641"/>
        <v>14</v>
      </c>
      <c r="V1218" s="111">
        <v>252</v>
      </c>
      <c r="W1218" s="110">
        <f t="shared" si="627"/>
        <v>1.0045425079999999</v>
      </c>
      <c r="X1218" s="103">
        <f t="shared" si="628"/>
        <v>2.76341247</v>
      </c>
      <c r="Y1218" s="103">
        <f t="shared" si="629"/>
        <v>0</v>
      </c>
      <c r="Z1218" s="114" t="str">
        <f t="shared" si="637"/>
        <v>A+J=</v>
      </c>
      <c r="AA1218" s="108">
        <f t="shared" si="638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0"/>
        <v>45241</v>
      </c>
      <c r="B1219" s="103">
        <f t="shared" si="622"/>
        <v>611.3899477199999</v>
      </c>
      <c r="C1219" s="204">
        <f t="shared" si="621"/>
        <v>377.44238160963403</v>
      </c>
      <c r="D1219" s="104">
        <f t="shared" si="631"/>
        <v>6683.28</v>
      </c>
      <c r="E1219" s="105">
        <f t="shared" si="642"/>
        <v>6700.66</v>
      </c>
      <c r="F1219" s="106">
        <f t="shared" si="643"/>
        <v>45189</v>
      </c>
      <c r="G1219" s="107">
        <f t="shared" si="623"/>
        <v>2.60051950539264E-3</v>
      </c>
      <c r="H1219" s="108">
        <f t="shared" si="636"/>
        <v>45250</v>
      </c>
      <c r="I1219" s="108">
        <f t="shared" si="624"/>
        <v>45250</v>
      </c>
      <c r="J1219" s="109">
        <f t="shared" si="632"/>
        <v>19</v>
      </c>
      <c r="K1219" s="109">
        <f t="shared" si="646"/>
        <v>15</v>
      </c>
      <c r="L1219" s="8">
        <f t="shared" si="633"/>
        <v>1.0020524799999999</v>
      </c>
      <c r="M1219" s="110">
        <f t="shared" si="645"/>
        <v>1.0023005599999999</v>
      </c>
      <c r="N1219" s="110">
        <f t="shared" si="640"/>
        <v>1.6086747748455716</v>
      </c>
      <c r="O1219" s="103">
        <f t="shared" si="644"/>
        <v>1.6119765399999999</v>
      </c>
      <c r="P1219" s="103">
        <f t="shared" si="625"/>
        <v>608.42826434999995</v>
      </c>
      <c r="Q1219" s="11">
        <f t="shared" si="639"/>
        <v>0</v>
      </c>
      <c r="R1219" s="30">
        <f t="shared" si="634"/>
        <v>0</v>
      </c>
      <c r="S1219" s="103">
        <f t="shared" si="626"/>
        <v>0</v>
      </c>
      <c r="T1219" s="113">
        <f t="shared" si="635"/>
        <v>8.5000000000000006E-2</v>
      </c>
      <c r="U1219" s="111">
        <f t="shared" si="641"/>
        <v>15</v>
      </c>
      <c r="V1219" s="111">
        <v>252</v>
      </c>
      <c r="W1219" s="110">
        <f t="shared" si="627"/>
        <v>1.0048677610000001</v>
      </c>
      <c r="X1219" s="103">
        <f t="shared" si="628"/>
        <v>2.9616833699999998</v>
      </c>
      <c r="Y1219" s="103">
        <f t="shared" si="629"/>
        <v>0</v>
      </c>
      <c r="Z1219" s="114" t="str">
        <f t="shared" si="637"/>
        <v>A+J=</v>
      </c>
      <c r="AA1219" s="108">
        <f t="shared" si="638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0"/>
        <v>45242</v>
      </c>
      <c r="B1220" s="103">
        <f t="shared" si="622"/>
        <v>611.3899477199999</v>
      </c>
      <c r="C1220" s="204">
        <f t="shared" si="621"/>
        <v>377.44238160963403</v>
      </c>
      <c r="D1220" s="104">
        <f t="shared" si="631"/>
        <v>6683.28</v>
      </c>
      <c r="E1220" s="105">
        <f t="shared" si="642"/>
        <v>6700.66</v>
      </c>
      <c r="F1220" s="106">
        <f t="shared" si="643"/>
        <v>45189</v>
      </c>
      <c r="G1220" s="107">
        <f t="shared" si="623"/>
        <v>2.60051950539264E-3</v>
      </c>
      <c r="H1220" s="108">
        <f t="shared" si="636"/>
        <v>45250</v>
      </c>
      <c r="I1220" s="108">
        <f t="shared" si="624"/>
        <v>45250</v>
      </c>
      <c r="J1220" s="109">
        <f t="shared" si="632"/>
        <v>19</v>
      </c>
      <c r="K1220" s="109">
        <f t="shared" si="646"/>
        <v>15</v>
      </c>
      <c r="L1220" s="8">
        <f t="shared" si="633"/>
        <v>1.0020524799999999</v>
      </c>
      <c r="M1220" s="110">
        <f t="shared" si="645"/>
        <v>1.0023005599999999</v>
      </c>
      <c r="N1220" s="110">
        <f t="shared" si="640"/>
        <v>1.6086747748455716</v>
      </c>
      <c r="O1220" s="103">
        <f t="shared" si="644"/>
        <v>1.6119765399999999</v>
      </c>
      <c r="P1220" s="103">
        <f t="shared" si="625"/>
        <v>608.42826434999995</v>
      </c>
      <c r="Q1220" s="11">
        <f t="shared" si="639"/>
        <v>0</v>
      </c>
      <c r="R1220" s="30">
        <f t="shared" si="634"/>
        <v>0</v>
      </c>
      <c r="S1220" s="103">
        <f t="shared" si="626"/>
        <v>0</v>
      </c>
      <c r="T1220" s="113">
        <f t="shared" si="635"/>
        <v>8.5000000000000006E-2</v>
      </c>
      <c r="U1220" s="111">
        <f t="shared" si="641"/>
        <v>15</v>
      </c>
      <c r="V1220" s="111">
        <v>252</v>
      </c>
      <c r="W1220" s="110">
        <f t="shared" si="627"/>
        <v>1.0048677610000001</v>
      </c>
      <c r="X1220" s="103">
        <f t="shared" si="628"/>
        <v>2.9616833699999998</v>
      </c>
      <c r="Y1220" s="103">
        <f t="shared" si="629"/>
        <v>0</v>
      </c>
      <c r="Z1220" s="114" t="str">
        <f t="shared" si="637"/>
        <v>A+J=</v>
      </c>
      <c r="AA1220" s="108">
        <f t="shared" si="638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0"/>
        <v>45243</v>
      </c>
      <c r="B1221" s="103">
        <f t="shared" si="622"/>
        <v>611.3899477199999</v>
      </c>
      <c r="C1221" s="204">
        <f t="shared" si="621"/>
        <v>377.44238160963403</v>
      </c>
      <c r="D1221" s="104">
        <f t="shared" si="631"/>
        <v>6683.28</v>
      </c>
      <c r="E1221" s="105">
        <f t="shared" si="642"/>
        <v>6700.66</v>
      </c>
      <c r="F1221" s="106">
        <f t="shared" si="643"/>
        <v>45189</v>
      </c>
      <c r="G1221" s="107">
        <f t="shared" si="623"/>
        <v>2.60051950539264E-3</v>
      </c>
      <c r="H1221" s="108">
        <f t="shared" si="636"/>
        <v>45250</v>
      </c>
      <c r="I1221" s="108">
        <f t="shared" si="624"/>
        <v>45250</v>
      </c>
      <c r="J1221" s="109">
        <f t="shared" si="632"/>
        <v>19</v>
      </c>
      <c r="K1221" s="109">
        <f t="shared" si="646"/>
        <v>15</v>
      </c>
      <c r="L1221" s="8">
        <f t="shared" si="633"/>
        <v>1.0020524799999999</v>
      </c>
      <c r="M1221" s="110">
        <f t="shared" si="645"/>
        <v>1.0023005599999999</v>
      </c>
      <c r="N1221" s="110">
        <f t="shared" si="640"/>
        <v>1.6086747748455716</v>
      </c>
      <c r="O1221" s="103">
        <f t="shared" si="644"/>
        <v>1.6119765399999999</v>
      </c>
      <c r="P1221" s="103">
        <f t="shared" si="625"/>
        <v>608.42826434999995</v>
      </c>
      <c r="Q1221" s="11">
        <f t="shared" si="639"/>
        <v>0</v>
      </c>
      <c r="R1221" s="30">
        <f t="shared" si="634"/>
        <v>0</v>
      </c>
      <c r="S1221" s="103">
        <f t="shared" si="626"/>
        <v>0</v>
      </c>
      <c r="T1221" s="113">
        <f t="shared" si="635"/>
        <v>8.5000000000000006E-2</v>
      </c>
      <c r="U1221" s="111">
        <f t="shared" si="641"/>
        <v>15</v>
      </c>
      <c r="V1221" s="111">
        <v>252</v>
      </c>
      <c r="W1221" s="110">
        <f t="shared" si="627"/>
        <v>1.0048677610000001</v>
      </c>
      <c r="X1221" s="103">
        <f t="shared" si="628"/>
        <v>2.9616833699999998</v>
      </c>
      <c r="Y1221" s="103">
        <f t="shared" si="629"/>
        <v>0</v>
      </c>
      <c r="Z1221" s="114" t="str">
        <f t="shared" si="637"/>
        <v>A+J=</v>
      </c>
      <c r="AA1221" s="108">
        <f t="shared" si="638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0"/>
        <v>45244</v>
      </c>
      <c r="B1222" s="103">
        <f t="shared" si="622"/>
        <v>611.67150985000001</v>
      </c>
      <c r="C1222" s="204">
        <f t="shared" ref="C1222:C1285" si="647">(C1221-(S1221/O1221))</f>
        <v>377.44238160963403</v>
      </c>
      <c r="D1222" s="104">
        <f t="shared" si="631"/>
        <v>6683.28</v>
      </c>
      <c r="E1222" s="105">
        <f t="shared" si="642"/>
        <v>6700.66</v>
      </c>
      <c r="F1222" s="106">
        <f t="shared" si="643"/>
        <v>45189</v>
      </c>
      <c r="G1222" s="107">
        <f t="shared" si="623"/>
        <v>2.60051950539264E-3</v>
      </c>
      <c r="H1222" s="108">
        <f t="shared" si="636"/>
        <v>45250</v>
      </c>
      <c r="I1222" s="108">
        <f t="shared" si="624"/>
        <v>45250</v>
      </c>
      <c r="J1222" s="109">
        <f t="shared" si="632"/>
        <v>19</v>
      </c>
      <c r="K1222" s="109">
        <f t="shared" si="646"/>
        <v>16</v>
      </c>
      <c r="L1222" s="8">
        <f t="shared" si="633"/>
        <v>1.0021894600000001</v>
      </c>
      <c r="M1222" s="110">
        <f t="shared" si="645"/>
        <v>1.0023005599999999</v>
      </c>
      <c r="N1222" s="110">
        <f t="shared" si="640"/>
        <v>1.6086747748455716</v>
      </c>
      <c r="O1222" s="103">
        <f t="shared" si="644"/>
        <v>1.6121969</v>
      </c>
      <c r="P1222" s="103">
        <f t="shared" si="625"/>
        <v>608.51143754999998</v>
      </c>
      <c r="Q1222" s="11">
        <f t="shared" si="639"/>
        <v>0</v>
      </c>
      <c r="R1222" s="30">
        <f t="shared" si="634"/>
        <v>0</v>
      </c>
      <c r="S1222" s="103">
        <f t="shared" si="626"/>
        <v>0</v>
      </c>
      <c r="T1222" s="113">
        <f t="shared" si="635"/>
        <v>8.5000000000000006E-2</v>
      </c>
      <c r="U1222" s="111">
        <f t="shared" si="641"/>
        <v>16</v>
      </c>
      <c r="V1222" s="111">
        <v>252</v>
      </c>
      <c r="W1222" s="110">
        <f t="shared" si="627"/>
        <v>1.0051931190000001</v>
      </c>
      <c r="X1222" s="103">
        <f t="shared" si="628"/>
        <v>3.1600722999999999</v>
      </c>
      <c r="Y1222" s="103">
        <f t="shared" si="629"/>
        <v>0</v>
      </c>
      <c r="Z1222" s="114" t="str">
        <f t="shared" si="637"/>
        <v>A+J=</v>
      </c>
      <c r="AA1222" s="108">
        <f t="shared" si="638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0"/>
        <v>45245</v>
      </c>
      <c r="B1223" s="103">
        <f t="shared" si="622"/>
        <v>611.95320201000004</v>
      </c>
      <c r="C1223" s="204">
        <f t="shared" si="647"/>
        <v>377.44238160963403</v>
      </c>
      <c r="D1223" s="104">
        <f t="shared" si="631"/>
        <v>6683.28</v>
      </c>
      <c r="E1223" s="105">
        <f t="shared" si="642"/>
        <v>6700.66</v>
      </c>
      <c r="F1223" s="106">
        <f t="shared" si="643"/>
        <v>45189</v>
      </c>
      <c r="G1223" s="107">
        <f t="shared" si="623"/>
        <v>2.60051950539264E-3</v>
      </c>
      <c r="H1223" s="108">
        <f t="shared" si="636"/>
        <v>45250</v>
      </c>
      <c r="I1223" s="108">
        <f t="shared" si="624"/>
        <v>45250</v>
      </c>
      <c r="J1223" s="109">
        <f t="shared" si="632"/>
        <v>19</v>
      </c>
      <c r="K1223" s="109">
        <f t="shared" si="646"/>
        <v>17</v>
      </c>
      <c r="L1223" s="8">
        <f t="shared" si="633"/>
        <v>1.0023264599999999</v>
      </c>
      <c r="M1223" s="110">
        <f t="shared" si="645"/>
        <v>1.0023005599999999</v>
      </c>
      <c r="N1223" s="110">
        <f t="shared" si="640"/>
        <v>1.6086747748455716</v>
      </c>
      <c r="O1223" s="103">
        <f t="shared" si="644"/>
        <v>1.61241729</v>
      </c>
      <c r="P1223" s="103">
        <f t="shared" si="625"/>
        <v>608.59462208000002</v>
      </c>
      <c r="Q1223" s="11">
        <f t="shared" si="639"/>
        <v>0</v>
      </c>
      <c r="R1223" s="30">
        <f t="shared" si="634"/>
        <v>0</v>
      </c>
      <c r="S1223" s="103">
        <f t="shared" si="626"/>
        <v>0</v>
      </c>
      <c r="T1223" s="113">
        <f t="shared" si="635"/>
        <v>8.5000000000000006E-2</v>
      </c>
      <c r="U1223" s="111">
        <f t="shared" si="641"/>
        <v>17</v>
      </c>
      <c r="V1223" s="111">
        <v>252</v>
      </c>
      <c r="W1223" s="110">
        <f t="shared" si="627"/>
        <v>1.005518583</v>
      </c>
      <c r="X1223" s="103">
        <f t="shared" si="628"/>
        <v>3.3585799299999999</v>
      </c>
      <c r="Y1223" s="103">
        <f t="shared" si="629"/>
        <v>0</v>
      </c>
      <c r="Z1223" s="114" t="str">
        <f t="shared" si="637"/>
        <v>A+J=</v>
      </c>
      <c r="AA1223" s="108">
        <f t="shared" si="638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0"/>
        <v>45246</v>
      </c>
      <c r="B1224" s="103">
        <f t="shared" si="622"/>
        <v>611.95320201000004</v>
      </c>
      <c r="C1224" s="204">
        <f t="shared" si="647"/>
        <v>377.44238160963403</v>
      </c>
      <c r="D1224" s="104">
        <f t="shared" si="631"/>
        <v>6683.28</v>
      </c>
      <c r="E1224" s="105">
        <f t="shared" si="642"/>
        <v>6700.66</v>
      </c>
      <c r="F1224" s="106">
        <f t="shared" si="643"/>
        <v>45189</v>
      </c>
      <c r="G1224" s="107">
        <f t="shared" si="623"/>
        <v>2.60051950539264E-3</v>
      </c>
      <c r="H1224" s="108">
        <f t="shared" si="636"/>
        <v>45250</v>
      </c>
      <c r="I1224" s="108">
        <f t="shared" si="624"/>
        <v>45250</v>
      </c>
      <c r="J1224" s="109">
        <f t="shared" si="632"/>
        <v>19</v>
      </c>
      <c r="K1224" s="109">
        <f t="shared" si="646"/>
        <v>17</v>
      </c>
      <c r="L1224" s="8">
        <f t="shared" si="633"/>
        <v>1.0023264599999999</v>
      </c>
      <c r="M1224" s="110">
        <f t="shared" si="645"/>
        <v>1.0023005599999999</v>
      </c>
      <c r="N1224" s="110">
        <f t="shared" si="640"/>
        <v>1.6086747748455716</v>
      </c>
      <c r="O1224" s="103">
        <f t="shared" si="644"/>
        <v>1.61241729</v>
      </c>
      <c r="P1224" s="103">
        <f t="shared" si="625"/>
        <v>608.59462208000002</v>
      </c>
      <c r="Q1224" s="11">
        <f t="shared" si="639"/>
        <v>0</v>
      </c>
      <c r="R1224" s="30">
        <f t="shared" si="634"/>
        <v>0</v>
      </c>
      <c r="S1224" s="103">
        <f t="shared" si="626"/>
        <v>0</v>
      </c>
      <c r="T1224" s="113">
        <f t="shared" si="635"/>
        <v>8.5000000000000006E-2</v>
      </c>
      <c r="U1224" s="111">
        <f t="shared" si="641"/>
        <v>17</v>
      </c>
      <c r="V1224" s="111">
        <v>252</v>
      </c>
      <c r="W1224" s="110">
        <f t="shared" si="627"/>
        <v>1.005518583</v>
      </c>
      <c r="X1224" s="103">
        <f t="shared" si="628"/>
        <v>3.3585799299999999</v>
      </c>
      <c r="Y1224" s="103">
        <f t="shared" si="629"/>
        <v>0</v>
      </c>
      <c r="Z1224" s="114" t="str">
        <f t="shared" si="637"/>
        <v>A+J=</v>
      </c>
      <c r="AA1224" s="108">
        <f t="shared" si="638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0"/>
        <v>45247</v>
      </c>
      <c r="B1225" s="103">
        <f t="shared" si="622"/>
        <v>612.2350242199999</v>
      </c>
      <c r="C1225" s="204">
        <f t="shared" si="647"/>
        <v>377.44238160963403</v>
      </c>
      <c r="D1225" s="104">
        <f t="shared" si="631"/>
        <v>6683.28</v>
      </c>
      <c r="E1225" s="105">
        <f t="shared" si="642"/>
        <v>6700.66</v>
      </c>
      <c r="F1225" s="106">
        <f t="shared" si="643"/>
        <v>45189</v>
      </c>
      <c r="G1225" s="107">
        <f t="shared" si="623"/>
        <v>2.60051950539264E-3</v>
      </c>
      <c r="H1225" s="108">
        <f t="shared" si="636"/>
        <v>45250</v>
      </c>
      <c r="I1225" s="108">
        <f t="shared" si="624"/>
        <v>45250</v>
      </c>
      <c r="J1225" s="109">
        <f t="shared" si="632"/>
        <v>19</v>
      </c>
      <c r="K1225" s="109">
        <f t="shared" si="646"/>
        <v>18</v>
      </c>
      <c r="L1225" s="8">
        <f t="shared" si="633"/>
        <v>1.0024634800000001</v>
      </c>
      <c r="M1225" s="110">
        <f t="shared" si="645"/>
        <v>1.0023005599999999</v>
      </c>
      <c r="N1225" s="110">
        <f t="shared" si="640"/>
        <v>1.6086747748455716</v>
      </c>
      <c r="O1225" s="103">
        <f t="shared" si="644"/>
        <v>1.61263771</v>
      </c>
      <c r="P1225" s="103">
        <f t="shared" si="625"/>
        <v>608.67781792999995</v>
      </c>
      <c r="Q1225" s="11">
        <f t="shared" si="639"/>
        <v>0</v>
      </c>
      <c r="R1225" s="30">
        <f t="shared" si="634"/>
        <v>0</v>
      </c>
      <c r="S1225" s="103">
        <f t="shared" si="626"/>
        <v>0</v>
      </c>
      <c r="T1225" s="113">
        <f t="shared" si="635"/>
        <v>8.5000000000000006E-2</v>
      </c>
      <c r="U1225" s="111">
        <f t="shared" si="641"/>
        <v>18</v>
      </c>
      <c r="V1225" s="111">
        <v>252</v>
      </c>
      <c r="W1225" s="110">
        <f t="shared" si="627"/>
        <v>1.005844153</v>
      </c>
      <c r="X1225" s="103">
        <f t="shared" si="628"/>
        <v>3.5572062899999999</v>
      </c>
      <c r="Y1225" s="103">
        <f t="shared" si="629"/>
        <v>0</v>
      </c>
      <c r="Z1225" s="114" t="str">
        <f t="shared" si="637"/>
        <v>A+J=</v>
      </c>
      <c r="AA1225" s="108">
        <f t="shared" si="638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0"/>
        <v>45248</v>
      </c>
      <c r="B1226" s="103">
        <f t="shared" ref="B1226:B1289" si="648">(P1226+X1226)</f>
        <v>612.51696772000003</v>
      </c>
      <c r="C1226" s="204">
        <f t="shared" si="647"/>
        <v>377.44238160963403</v>
      </c>
      <c r="D1226" s="104">
        <f t="shared" si="631"/>
        <v>6683.28</v>
      </c>
      <c r="E1226" s="105">
        <f t="shared" si="642"/>
        <v>6700.66</v>
      </c>
      <c r="F1226" s="106">
        <f t="shared" si="643"/>
        <v>45189</v>
      </c>
      <c r="G1226" s="107">
        <f t="shared" ref="G1226:G1289" si="649">(E1226/D1226)-1</f>
        <v>2.60051950539264E-3</v>
      </c>
      <c r="H1226" s="108">
        <f t="shared" si="636"/>
        <v>45250</v>
      </c>
      <c r="I1226" s="108">
        <f t="shared" ref="I1226:I1289" si="650">IF(A1226&gt;I1225,H1226,I1225)</f>
        <v>45250</v>
      </c>
      <c r="J1226" s="109">
        <f t="shared" si="632"/>
        <v>19</v>
      </c>
      <c r="K1226" s="109">
        <f t="shared" si="646"/>
        <v>19</v>
      </c>
      <c r="L1226" s="8">
        <f t="shared" si="633"/>
        <v>1.0026005099999999</v>
      </c>
      <c r="M1226" s="110">
        <f t="shared" si="645"/>
        <v>1.0023005599999999</v>
      </c>
      <c r="N1226" s="110">
        <f t="shared" si="640"/>
        <v>1.6086747748455716</v>
      </c>
      <c r="O1226" s="103">
        <f t="shared" si="644"/>
        <v>1.6128581399999999</v>
      </c>
      <c r="P1226" s="103">
        <f t="shared" ref="P1226:P1289" si="651">TRUNC(C1226*O1226,8)</f>
        <v>608.76101756000003</v>
      </c>
      <c r="Q1226" s="11">
        <f t="shared" si="639"/>
        <v>0</v>
      </c>
      <c r="R1226" s="30">
        <f t="shared" si="634"/>
        <v>0</v>
      </c>
      <c r="S1226" s="103">
        <f t="shared" ref="S1226:S1289" si="652">IF(R1226&gt;0,TRUNC(R1226*P1226,8),0)</f>
        <v>0</v>
      </c>
      <c r="T1226" s="113">
        <f t="shared" si="635"/>
        <v>8.5000000000000006E-2</v>
      </c>
      <c r="U1226" s="111">
        <f t="shared" si="641"/>
        <v>19</v>
      </c>
      <c r="V1226" s="111">
        <v>252</v>
      </c>
      <c r="W1226" s="110">
        <f t="shared" ref="W1226:W1289" si="653">ROUND((1+T1226)^TRUNC((U1226/V1226),9),9)</f>
        <v>1.0061698269999999</v>
      </c>
      <c r="X1226" s="103">
        <f t="shared" ref="X1226:X1289" si="654">TRUNC((P1226*(W1226-1)),8)</f>
        <v>3.7559501599999998</v>
      </c>
      <c r="Y1226" s="103">
        <f t="shared" ref="Y1226:Y1289" si="655">IF(Q1226&gt;0,S1226+X1226,0)</f>
        <v>0</v>
      </c>
      <c r="Z1226" s="114" t="str">
        <f t="shared" si="637"/>
        <v>A+J=</v>
      </c>
      <c r="AA1226" s="108">
        <f t="shared" si="638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56">(A1226+1)</f>
        <v>45249</v>
      </c>
      <c r="B1227" s="103">
        <f t="shared" si="648"/>
        <v>612.51696772000003</v>
      </c>
      <c r="C1227" s="204">
        <f t="shared" si="647"/>
        <v>377.44238160963403</v>
      </c>
      <c r="D1227" s="104">
        <f t="shared" ref="D1227:D1290" si="657">IF(E1227=E1226,D1226,E1226)</f>
        <v>6683.28</v>
      </c>
      <c r="E1227" s="105">
        <f t="shared" si="642"/>
        <v>6700.66</v>
      </c>
      <c r="F1227" s="106">
        <f t="shared" si="643"/>
        <v>45189</v>
      </c>
      <c r="G1227" s="107">
        <f t="shared" si="649"/>
        <v>2.60051950539264E-3</v>
      </c>
      <c r="H1227" s="108">
        <f t="shared" si="636"/>
        <v>45250</v>
      </c>
      <c r="I1227" s="108">
        <f t="shared" si="650"/>
        <v>45250</v>
      </c>
      <c r="J1227" s="109">
        <f t="shared" ref="J1227:J1290" si="658">IF(I1227=I1226,J1226,NETWORKDAYS(I1226,I1227,$AD$171:$AD$502)-1)</f>
        <v>19</v>
      </c>
      <c r="K1227" s="109">
        <f t="shared" si="646"/>
        <v>19</v>
      </c>
      <c r="L1227" s="8">
        <f t="shared" ref="L1227:L1290" si="659">IF(E1227&lt;D1227,1,TRUNC((E1227/D1227)^TRUNC((K1227/J1227),9),8))</f>
        <v>1.0026005099999999</v>
      </c>
      <c r="M1227" s="110">
        <f t="shared" si="645"/>
        <v>1.0023005599999999</v>
      </c>
      <c r="N1227" s="110">
        <f t="shared" si="640"/>
        <v>1.6086747748455716</v>
      </c>
      <c r="O1227" s="103">
        <f t="shared" si="644"/>
        <v>1.6128581399999999</v>
      </c>
      <c r="P1227" s="103">
        <f t="shared" si="651"/>
        <v>608.76101756000003</v>
      </c>
      <c r="Q1227" s="11">
        <f t="shared" si="639"/>
        <v>0</v>
      </c>
      <c r="R1227" s="30">
        <f t="shared" ref="R1227:R1290" si="660">IF(Q1227&gt;0,VLOOKUP($A1227,$AD$10:$AI$165,6),0)</f>
        <v>0</v>
      </c>
      <c r="S1227" s="103">
        <f t="shared" si="652"/>
        <v>0</v>
      </c>
      <c r="T1227" s="113">
        <f t="shared" ref="T1227:T1290" si="661">(T1226)</f>
        <v>8.5000000000000006E-2</v>
      </c>
      <c r="U1227" s="111">
        <f t="shared" si="641"/>
        <v>19</v>
      </c>
      <c r="V1227" s="111">
        <v>252</v>
      </c>
      <c r="W1227" s="110">
        <f t="shared" si="653"/>
        <v>1.0061698269999999</v>
      </c>
      <c r="X1227" s="103">
        <f t="shared" si="654"/>
        <v>3.7559501599999998</v>
      </c>
      <c r="Y1227" s="103">
        <f t="shared" si="655"/>
        <v>0</v>
      </c>
      <c r="Z1227" s="114" t="str">
        <f t="shared" si="637"/>
        <v>A+J=</v>
      </c>
      <c r="AA1227" s="108">
        <f t="shared" si="638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6"/>
        <v>45250</v>
      </c>
      <c r="B1228" s="103">
        <f t="shared" si="648"/>
        <v>612.51696772000003</v>
      </c>
      <c r="C1228" s="204">
        <f t="shared" si="647"/>
        <v>377.44238160963403</v>
      </c>
      <c r="D1228" s="104">
        <f t="shared" si="657"/>
        <v>6683.28</v>
      </c>
      <c r="E1228" s="105">
        <f t="shared" si="642"/>
        <v>6700.66</v>
      </c>
      <c r="F1228" s="106">
        <f t="shared" si="643"/>
        <v>45189</v>
      </c>
      <c r="G1228" s="107">
        <f t="shared" si="649"/>
        <v>2.60051950539264E-3</v>
      </c>
      <c r="H1228" s="108">
        <f t="shared" ref="H1228:H1291" si="662">IF(DAY(A1228)=H$9,VLOOKUP(A1228,AH$118:AN$450,4),H1227)</f>
        <v>45280</v>
      </c>
      <c r="I1228" s="108">
        <f t="shared" si="650"/>
        <v>45250</v>
      </c>
      <c r="J1228" s="109">
        <f t="shared" si="658"/>
        <v>19</v>
      </c>
      <c r="K1228" s="109">
        <f t="shared" si="646"/>
        <v>19</v>
      </c>
      <c r="L1228" s="8">
        <f t="shared" si="659"/>
        <v>1.0026005099999999</v>
      </c>
      <c r="M1228" s="110">
        <f t="shared" si="645"/>
        <v>1.0023005599999999</v>
      </c>
      <c r="N1228" s="110">
        <f t="shared" si="640"/>
        <v>1.6086747748455716</v>
      </c>
      <c r="O1228" s="103">
        <f t="shared" si="644"/>
        <v>1.6128581399999999</v>
      </c>
      <c r="P1228" s="103">
        <f t="shared" si="651"/>
        <v>608.76101756000003</v>
      </c>
      <c r="Q1228" s="11">
        <f t="shared" si="639"/>
        <v>40</v>
      </c>
      <c r="R1228" s="30">
        <f t="shared" si="660"/>
        <v>3.4730924763782429E-2</v>
      </c>
      <c r="S1228" s="103">
        <f t="shared" si="652"/>
        <v>21.142833100000001</v>
      </c>
      <c r="T1228" s="113">
        <f t="shared" si="661"/>
        <v>8.5000000000000006E-2</v>
      </c>
      <c r="U1228" s="111">
        <f t="shared" si="641"/>
        <v>19</v>
      </c>
      <c r="V1228" s="111">
        <v>252</v>
      </c>
      <c r="W1228" s="110">
        <f t="shared" si="653"/>
        <v>1.0061698269999999</v>
      </c>
      <c r="X1228" s="103">
        <f t="shared" si="654"/>
        <v>3.7559501599999998</v>
      </c>
      <c r="Y1228" s="103">
        <f t="shared" si="655"/>
        <v>24.898783260000002</v>
      </c>
      <c r="Z1228" s="114" t="str">
        <f t="shared" ref="Z1228:Z1291" si="663">IF($Q1227&gt;0,VLOOKUP($A1227,$AD$10:$AM$165,9),Z1227)</f>
        <v>A+J=</v>
      </c>
      <c r="AA1228" s="108">
        <f t="shared" ref="AA1228:AA1291" si="664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6"/>
        <v>45251</v>
      </c>
      <c r="B1229" s="103">
        <f t="shared" si="648"/>
        <v>587.87248968999995</v>
      </c>
      <c r="C1229" s="204">
        <f t="shared" si="647"/>
        <v>364.33345865128877</v>
      </c>
      <c r="D1229" s="104">
        <f t="shared" si="657"/>
        <v>6700.66</v>
      </c>
      <c r="E1229" s="105">
        <f t="shared" si="642"/>
        <v>6716.74</v>
      </c>
      <c r="F1229" s="106">
        <f t="shared" si="643"/>
        <v>45219</v>
      </c>
      <c r="G1229" s="107">
        <f t="shared" si="649"/>
        <v>2.3997636053760818E-3</v>
      </c>
      <c r="H1229" s="108">
        <f t="shared" si="662"/>
        <v>45280</v>
      </c>
      <c r="I1229" s="108">
        <f t="shared" si="650"/>
        <v>45280</v>
      </c>
      <c r="J1229" s="109">
        <f t="shared" si="658"/>
        <v>22</v>
      </c>
      <c r="K1229" s="109">
        <f t="shared" si="646"/>
        <v>1</v>
      </c>
      <c r="L1229" s="8">
        <f t="shared" si="659"/>
        <v>1.00010895</v>
      </c>
      <c r="M1229" s="110">
        <f t="shared" si="645"/>
        <v>1.0026005099999999</v>
      </c>
      <c r="N1229" s="110">
        <f t="shared" si="640"/>
        <v>1.6128581496843053</v>
      </c>
      <c r="O1229" s="103">
        <f t="shared" si="644"/>
        <v>1.61303387</v>
      </c>
      <c r="P1229" s="103">
        <f t="shared" si="651"/>
        <v>587.68220876999999</v>
      </c>
      <c r="Q1229" s="11">
        <f t="shared" ref="Q1229:Q1292" si="665">IF(VLOOKUP(A1229,AD$10:AK$165,8)=VLOOKUP(A1228,AD$10:AK$165,8),0,VLOOKUP(A1229,AD$10:AK$165,8))</f>
        <v>0</v>
      </c>
      <c r="R1229" s="30">
        <f t="shared" si="660"/>
        <v>0</v>
      </c>
      <c r="S1229" s="103">
        <f t="shared" si="652"/>
        <v>0</v>
      </c>
      <c r="T1229" s="113">
        <f t="shared" si="661"/>
        <v>8.5000000000000006E-2</v>
      </c>
      <c r="U1229" s="111">
        <f t="shared" si="641"/>
        <v>1</v>
      </c>
      <c r="V1229" s="111">
        <v>252</v>
      </c>
      <c r="W1229" s="110">
        <f t="shared" si="653"/>
        <v>1.0003237819999999</v>
      </c>
      <c r="X1229" s="103">
        <f t="shared" si="654"/>
        <v>0.19028091999999999</v>
      </c>
      <c r="Y1229" s="103">
        <f t="shared" si="655"/>
        <v>0</v>
      </c>
      <c r="Z1229" s="114" t="str">
        <f t="shared" si="663"/>
        <v>A+J=</v>
      </c>
      <c r="AA1229" s="108">
        <f t="shared" si="664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6"/>
        <v>45252</v>
      </c>
      <c r="B1230" s="103">
        <f t="shared" si="648"/>
        <v>588.12690598000006</v>
      </c>
      <c r="C1230" s="204">
        <f t="shared" si="647"/>
        <v>364.33345865128877</v>
      </c>
      <c r="D1230" s="104">
        <f t="shared" si="657"/>
        <v>6700.66</v>
      </c>
      <c r="E1230" s="105">
        <f t="shared" si="642"/>
        <v>6716.74</v>
      </c>
      <c r="F1230" s="106">
        <f t="shared" si="643"/>
        <v>45219</v>
      </c>
      <c r="G1230" s="107">
        <f t="shared" si="649"/>
        <v>2.3997636053760818E-3</v>
      </c>
      <c r="H1230" s="108">
        <f t="shared" si="662"/>
        <v>45280</v>
      </c>
      <c r="I1230" s="108">
        <f t="shared" si="650"/>
        <v>45280</v>
      </c>
      <c r="J1230" s="109">
        <f t="shared" si="658"/>
        <v>22</v>
      </c>
      <c r="K1230" s="109">
        <f t="shared" si="646"/>
        <v>2</v>
      </c>
      <c r="L1230" s="8">
        <f t="shared" si="659"/>
        <v>1.0002179200000001</v>
      </c>
      <c r="M1230" s="110">
        <f t="shared" si="645"/>
        <v>1.0026005099999999</v>
      </c>
      <c r="N1230" s="110">
        <f t="shared" si="640"/>
        <v>1.6128581496843053</v>
      </c>
      <c r="O1230" s="103">
        <f t="shared" si="644"/>
        <v>1.6132096199999999</v>
      </c>
      <c r="P1230" s="103">
        <f t="shared" si="651"/>
        <v>587.74624038000002</v>
      </c>
      <c r="Q1230" s="11">
        <f t="shared" si="665"/>
        <v>0</v>
      </c>
      <c r="R1230" s="30">
        <f t="shared" si="660"/>
        <v>0</v>
      </c>
      <c r="S1230" s="103">
        <f t="shared" si="652"/>
        <v>0</v>
      </c>
      <c r="T1230" s="113">
        <f t="shared" si="661"/>
        <v>8.5000000000000006E-2</v>
      </c>
      <c r="U1230" s="111">
        <f t="shared" si="641"/>
        <v>2</v>
      </c>
      <c r="V1230" s="111">
        <v>252</v>
      </c>
      <c r="W1230" s="110">
        <f t="shared" si="653"/>
        <v>1.00064767</v>
      </c>
      <c r="X1230" s="103">
        <f t="shared" si="654"/>
        <v>0.38066559999999999</v>
      </c>
      <c r="Y1230" s="103">
        <f t="shared" si="655"/>
        <v>0</v>
      </c>
      <c r="Z1230" s="114" t="str">
        <f t="shared" si="663"/>
        <v>A+J=</v>
      </c>
      <c r="AA1230" s="108">
        <f t="shared" si="664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6"/>
        <v>45253</v>
      </c>
      <c r="B1231" s="103">
        <f t="shared" si="648"/>
        <v>588.38143218000005</v>
      </c>
      <c r="C1231" s="204">
        <f t="shared" si="647"/>
        <v>364.33345865128877</v>
      </c>
      <c r="D1231" s="104">
        <f t="shared" si="657"/>
        <v>6700.66</v>
      </c>
      <c r="E1231" s="105">
        <f t="shared" si="642"/>
        <v>6716.74</v>
      </c>
      <c r="F1231" s="106">
        <f t="shared" si="643"/>
        <v>45219</v>
      </c>
      <c r="G1231" s="107">
        <f t="shared" si="649"/>
        <v>2.3997636053760818E-3</v>
      </c>
      <c r="H1231" s="108">
        <f t="shared" si="662"/>
        <v>45280</v>
      </c>
      <c r="I1231" s="108">
        <f t="shared" si="650"/>
        <v>45280</v>
      </c>
      <c r="J1231" s="109">
        <f t="shared" si="658"/>
        <v>22</v>
      </c>
      <c r="K1231" s="109">
        <f t="shared" si="646"/>
        <v>3</v>
      </c>
      <c r="L1231" s="8">
        <f t="shared" si="659"/>
        <v>1.0003268999999999</v>
      </c>
      <c r="M1231" s="110">
        <f t="shared" si="645"/>
        <v>1.0026005099999999</v>
      </c>
      <c r="N1231" s="110">
        <f t="shared" si="640"/>
        <v>1.6128581496843053</v>
      </c>
      <c r="O1231" s="103">
        <f t="shared" si="644"/>
        <v>1.6133853899999999</v>
      </c>
      <c r="P1231" s="103">
        <f t="shared" si="651"/>
        <v>587.81027927000002</v>
      </c>
      <c r="Q1231" s="11">
        <f t="shared" si="665"/>
        <v>0</v>
      </c>
      <c r="R1231" s="30">
        <f t="shared" si="660"/>
        <v>0</v>
      </c>
      <c r="S1231" s="103">
        <f t="shared" si="652"/>
        <v>0</v>
      </c>
      <c r="T1231" s="113">
        <f t="shared" si="661"/>
        <v>8.5000000000000006E-2</v>
      </c>
      <c r="U1231" s="111">
        <f t="shared" si="641"/>
        <v>3</v>
      </c>
      <c r="V1231" s="111">
        <v>252</v>
      </c>
      <c r="W1231" s="110">
        <f t="shared" si="653"/>
        <v>1.000971662</v>
      </c>
      <c r="X1231" s="103">
        <f t="shared" si="654"/>
        <v>0.57115291000000001</v>
      </c>
      <c r="Y1231" s="103">
        <f t="shared" si="655"/>
        <v>0</v>
      </c>
      <c r="Z1231" s="114" t="str">
        <f t="shared" si="663"/>
        <v>A+J=</v>
      </c>
      <c r="AA1231" s="108">
        <f t="shared" si="664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6"/>
        <v>45254</v>
      </c>
      <c r="B1232" s="103">
        <f t="shared" si="648"/>
        <v>588.63606525</v>
      </c>
      <c r="C1232" s="204">
        <f t="shared" si="647"/>
        <v>364.33345865128877</v>
      </c>
      <c r="D1232" s="104">
        <f t="shared" si="657"/>
        <v>6700.66</v>
      </c>
      <c r="E1232" s="105">
        <f t="shared" si="642"/>
        <v>6716.74</v>
      </c>
      <c r="F1232" s="106">
        <f t="shared" si="643"/>
        <v>45219</v>
      </c>
      <c r="G1232" s="107">
        <f t="shared" si="649"/>
        <v>2.3997636053760818E-3</v>
      </c>
      <c r="H1232" s="108">
        <f t="shared" si="662"/>
        <v>45280</v>
      </c>
      <c r="I1232" s="108">
        <f t="shared" si="650"/>
        <v>45280</v>
      </c>
      <c r="J1232" s="109">
        <f t="shared" si="658"/>
        <v>22</v>
      </c>
      <c r="K1232" s="109">
        <f t="shared" si="646"/>
        <v>4</v>
      </c>
      <c r="L1232" s="8">
        <f t="shared" si="659"/>
        <v>1.0004358900000001</v>
      </c>
      <c r="M1232" s="110">
        <f t="shared" si="645"/>
        <v>1.0026005099999999</v>
      </c>
      <c r="N1232" s="110">
        <f t="shared" si="640"/>
        <v>1.6128581496843053</v>
      </c>
      <c r="O1232" s="103">
        <f t="shared" si="644"/>
        <v>1.6135611700000001</v>
      </c>
      <c r="P1232" s="103">
        <f t="shared" si="651"/>
        <v>587.87432180999997</v>
      </c>
      <c r="Q1232" s="11">
        <f t="shared" si="665"/>
        <v>0</v>
      </c>
      <c r="R1232" s="30">
        <f t="shared" si="660"/>
        <v>0</v>
      </c>
      <c r="S1232" s="103">
        <f t="shared" si="652"/>
        <v>0</v>
      </c>
      <c r="T1232" s="113">
        <f t="shared" si="661"/>
        <v>8.5000000000000006E-2</v>
      </c>
      <c r="U1232" s="111">
        <f t="shared" si="641"/>
        <v>4</v>
      </c>
      <c r="V1232" s="111">
        <v>252</v>
      </c>
      <c r="W1232" s="110">
        <f t="shared" si="653"/>
        <v>1.001295759</v>
      </c>
      <c r="X1232" s="103">
        <f t="shared" si="654"/>
        <v>0.76174344000000005</v>
      </c>
      <c r="Y1232" s="103">
        <f t="shared" si="655"/>
        <v>0</v>
      </c>
      <c r="Z1232" s="114" t="str">
        <f t="shared" si="663"/>
        <v>A+J=</v>
      </c>
      <c r="AA1232" s="108">
        <f t="shared" si="664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6"/>
        <v>45255</v>
      </c>
      <c r="B1233" s="103">
        <f t="shared" si="648"/>
        <v>588.89080885999999</v>
      </c>
      <c r="C1233" s="204">
        <f t="shared" si="647"/>
        <v>364.33345865128877</v>
      </c>
      <c r="D1233" s="104">
        <f t="shared" si="657"/>
        <v>6700.66</v>
      </c>
      <c r="E1233" s="105">
        <f t="shared" si="642"/>
        <v>6716.74</v>
      </c>
      <c r="F1233" s="106">
        <f t="shared" si="643"/>
        <v>45219</v>
      </c>
      <c r="G1233" s="107">
        <f t="shared" si="649"/>
        <v>2.3997636053760818E-3</v>
      </c>
      <c r="H1233" s="108">
        <f t="shared" si="662"/>
        <v>45280</v>
      </c>
      <c r="I1233" s="108">
        <f t="shared" si="650"/>
        <v>45280</v>
      </c>
      <c r="J1233" s="109">
        <f t="shared" si="658"/>
        <v>22</v>
      </c>
      <c r="K1233" s="109">
        <f t="shared" si="646"/>
        <v>5</v>
      </c>
      <c r="L1233" s="8">
        <f t="shared" si="659"/>
        <v>1.00054489</v>
      </c>
      <c r="M1233" s="110">
        <f t="shared" si="645"/>
        <v>1.0026005099999999</v>
      </c>
      <c r="N1233" s="110">
        <f t="shared" si="640"/>
        <v>1.6128581496843053</v>
      </c>
      <c r="O1233" s="103">
        <f t="shared" si="644"/>
        <v>1.6137369699999999</v>
      </c>
      <c r="P1233" s="103">
        <f t="shared" si="651"/>
        <v>587.93837163000001</v>
      </c>
      <c r="Q1233" s="11">
        <f t="shared" si="665"/>
        <v>0</v>
      </c>
      <c r="R1233" s="30">
        <f t="shared" si="660"/>
        <v>0</v>
      </c>
      <c r="S1233" s="103">
        <f t="shared" si="652"/>
        <v>0</v>
      </c>
      <c r="T1233" s="113">
        <f t="shared" si="661"/>
        <v>8.5000000000000006E-2</v>
      </c>
      <c r="U1233" s="111">
        <f t="shared" si="641"/>
        <v>5</v>
      </c>
      <c r="V1233" s="111">
        <v>252</v>
      </c>
      <c r="W1233" s="110">
        <f t="shared" si="653"/>
        <v>1.0016199610000001</v>
      </c>
      <c r="X1233" s="103">
        <f t="shared" si="654"/>
        <v>0.95243723000000002</v>
      </c>
      <c r="Y1233" s="103">
        <f t="shared" si="655"/>
        <v>0</v>
      </c>
      <c r="Z1233" s="114" t="str">
        <f t="shared" si="663"/>
        <v>A+J=</v>
      </c>
      <c r="AA1233" s="108">
        <f t="shared" si="664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6"/>
        <v>45256</v>
      </c>
      <c r="B1234" s="103">
        <f t="shared" si="648"/>
        <v>588.89080885999999</v>
      </c>
      <c r="C1234" s="204">
        <f t="shared" si="647"/>
        <v>364.33345865128877</v>
      </c>
      <c r="D1234" s="104">
        <f t="shared" si="657"/>
        <v>6700.66</v>
      </c>
      <c r="E1234" s="105">
        <f t="shared" si="642"/>
        <v>6716.74</v>
      </c>
      <c r="F1234" s="106">
        <f t="shared" si="643"/>
        <v>45219</v>
      </c>
      <c r="G1234" s="107">
        <f t="shared" si="649"/>
        <v>2.3997636053760818E-3</v>
      </c>
      <c r="H1234" s="108">
        <f t="shared" si="662"/>
        <v>45280</v>
      </c>
      <c r="I1234" s="108">
        <f t="shared" si="650"/>
        <v>45280</v>
      </c>
      <c r="J1234" s="109">
        <f t="shared" si="658"/>
        <v>22</v>
      </c>
      <c r="K1234" s="109">
        <f t="shared" si="646"/>
        <v>5</v>
      </c>
      <c r="L1234" s="8">
        <f t="shared" si="659"/>
        <v>1.00054489</v>
      </c>
      <c r="M1234" s="110">
        <f t="shared" si="645"/>
        <v>1.0026005099999999</v>
      </c>
      <c r="N1234" s="110">
        <f t="shared" si="640"/>
        <v>1.6128581496843053</v>
      </c>
      <c r="O1234" s="103">
        <f t="shared" si="644"/>
        <v>1.6137369699999999</v>
      </c>
      <c r="P1234" s="103">
        <f t="shared" si="651"/>
        <v>587.93837163000001</v>
      </c>
      <c r="Q1234" s="11">
        <f t="shared" si="665"/>
        <v>0</v>
      </c>
      <c r="R1234" s="30">
        <f t="shared" si="660"/>
        <v>0</v>
      </c>
      <c r="S1234" s="103">
        <f t="shared" si="652"/>
        <v>0</v>
      </c>
      <c r="T1234" s="113">
        <f t="shared" si="661"/>
        <v>8.5000000000000006E-2</v>
      </c>
      <c r="U1234" s="111">
        <f t="shared" si="641"/>
        <v>5</v>
      </c>
      <c r="V1234" s="111">
        <v>252</v>
      </c>
      <c r="W1234" s="110">
        <f t="shared" si="653"/>
        <v>1.0016199610000001</v>
      </c>
      <c r="X1234" s="103">
        <f t="shared" si="654"/>
        <v>0.95243723000000002</v>
      </c>
      <c r="Y1234" s="103">
        <f t="shared" si="655"/>
        <v>0</v>
      </c>
      <c r="Z1234" s="114" t="str">
        <f t="shared" si="663"/>
        <v>A+J=</v>
      </c>
      <c r="AA1234" s="108">
        <f t="shared" si="664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6"/>
        <v>45257</v>
      </c>
      <c r="B1235" s="103">
        <f t="shared" si="648"/>
        <v>588.89080885999999</v>
      </c>
      <c r="C1235" s="204">
        <f t="shared" si="647"/>
        <v>364.33345865128877</v>
      </c>
      <c r="D1235" s="104">
        <f t="shared" si="657"/>
        <v>6700.66</v>
      </c>
      <c r="E1235" s="105">
        <f t="shared" si="642"/>
        <v>6716.74</v>
      </c>
      <c r="F1235" s="106">
        <f t="shared" si="643"/>
        <v>45219</v>
      </c>
      <c r="G1235" s="107">
        <f t="shared" si="649"/>
        <v>2.3997636053760818E-3</v>
      </c>
      <c r="H1235" s="108">
        <f t="shared" si="662"/>
        <v>45280</v>
      </c>
      <c r="I1235" s="108">
        <f t="shared" si="650"/>
        <v>45280</v>
      </c>
      <c r="J1235" s="109">
        <f t="shared" si="658"/>
        <v>22</v>
      </c>
      <c r="K1235" s="109">
        <f t="shared" si="646"/>
        <v>5</v>
      </c>
      <c r="L1235" s="8">
        <f t="shared" si="659"/>
        <v>1.00054489</v>
      </c>
      <c r="M1235" s="110">
        <f t="shared" si="645"/>
        <v>1.0026005099999999</v>
      </c>
      <c r="N1235" s="110">
        <f t="shared" si="640"/>
        <v>1.6128581496843053</v>
      </c>
      <c r="O1235" s="103">
        <f t="shared" si="644"/>
        <v>1.6137369699999999</v>
      </c>
      <c r="P1235" s="103">
        <f t="shared" si="651"/>
        <v>587.93837163000001</v>
      </c>
      <c r="Q1235" s="11">
        <f t="shared" si="665"/>
        <v>0</v>
      </c>
      <c r="R1235" s="30">
        <f t="shared" si="660"/>
        <v>0</v>
      </c>
      <c r="S1235" s="103">
        <f t="shared" si="652"/>
        <v>0</v>
      </c>
      <c r="T1235" s="113">
        <f t="shared" si="661"/>
        <v>8.5000000000000006E-2</v>
      </c>
      <c r="U1235" s="111">
        <f t="shared" si="641"/>
        <v>5</v>
      </c>
      <c r="V1235" s="111">
        <v>252</v>
      </c>
      <c r="W1235" s="110">
        <f t="shared" si="653"/>
        <v>1.0016199610000001</v>
      </c>
      <c r="X1235" s="103">
        <f t="shared" si="654"/>
        <v>0.95243723000000002</v>
      </c>
      <c r="Y1235" s="103">
        <f t="shared" si="655"/>
        <v>0</v>
      </c>
      <c r="Z1235" s="114" t="str">
        <f t="shared" si="663"/>
        <v>A+J=</v>
      </c>
      <c r="AA1235" s="108">
        <f t="shared" si="664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6"/>
        <v>45258</v>
      </c>
      <c r="B1236" s="103">
        <f t="shared" si="648"/>
        <v>589.14567034000004</v>
      </c>
      <c r="C1236" s="204">
        <f t="shared" si="647"/>
        <v>364.33345865128877</v>
      </c>
      <c r="D1236" s="104">
        <f t="shared" si="657"/>
        <v>6700.66</v>
      </c>
      <c r="E1236" s="105">
        <f t="shared" si="642"/>
        <v>6716.74</v>
      </c>
      <c r="F1236" s="106">
        <f t="shared" si="643"/>
        <v>45219</v>
      </c>
      <c r="G1236" s="107">
        <f t="shared" si="649"/>
        <v>2.3997636053760818E-3</v>
      </c>
      <c r="H1236" s="108">
        <f t="shared" si="662"/>
        <v>45280</v>
      </c>
      <c r="I1236" s="108">
        <f t="shared" si="650"/>
        <v>45280</v>
      </c>
      <c r="J1236" s="109">
        <f t="shared" si="658"/>
        <v>22</v>
      </c>
      <c r="K1236" s="109">
        <f t="shared" si="646"/>
        <v>6</v>
      </c>
      <c r="L1236" s="8">
        <f t="shared" si="659"/>
        <v>1.00065391</v>
      </c>
      <c r="M1236" s="110">
        <f t="shared" si="645"/>
        <v>1.0026005099999999</v>
      </c>
      <c r="N1236" s="110">
        <f t="shared" si="640"/>
        <v>1.6128581496843053</v>
      </c>
      <c r="O1236" s="103">
        <f t="shared" si="644"/>
        <v>1.61391281</v>
      </c>
      <c r="P1236" s="103">
        <f t="shared" si="651"/>
        <v>588.00243602</v>
      </c>
      <c r="Q1236" s="11">
        <f t="shared" si="665"/>
        <v>0</v>
      </c>
      <c r="R1236" s="30">
        <f t="shared" si="660"/>
        <v>0</v>
      </c>
      <c r="S1236" s="103">
        <f t="shared" si="652"/>
        <v>0</v>
      </c>
      <c r="T1236" s="113">
        <f t="shared" si="661"/>
        <v>8.5000000000000006E-2</v>
      </c>
      <c r="U1236" s="111">
        <f t="shared" si="641"/>
        <v>6</v>
      </c>
      <c r="V1236" s="111">
        <v>252</v>
      </c>
      <c r="W1236" s="110">
        <f t="shared" si="653"/>
        <v>1.0019442679999999</v>
      </c>
      <c r="X1236" s="103">
        <f t="shared" si="654"/>
        <v>1.1432343199999999</v>
      </c>
      <c r="Y1236" s="103">
        <f t="shared" si="655"/>
        <v>0</v>
      </c>
      <c r="Z1236" s="114" t="str">
        <f t="shared" si="663"/>
        <v>A+J=</v>
      </c>
      <c r="AA1236" s="108">
        <f t="shared" si="664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6"/>
        <v>45259</v>
      </c>
      <c r="B1237" s="103">
        <f t="shared" si="648"/>
        <v>589.40063147000001</v>
      </c>
      <c r="C1237" s="204">
        <f t="shared" si="647"/>
        <v>364.33345865128877</v>
      </c>
      <c r="D1237" s="104">
        <f t="shared" si="657"/>
        <v>6700.66</v>
      </c>
      <c r="E1237" s="105">
        <f t="shared" si="642"/>
        <v>6716.74</v>
      </c>
      <c r="F1237" s="106">
        <f t="shared" si="643"/>
        <v>45219</v>
      </c>
      <c r="G1237" s="107">
        <f t="shared" si="649"/>
        <v>2.3997636053760818E-3</v>
      </c>
      <c r="H1237" s="108">
        <f t="shared" si="662"/>
        <v>45280</v>
      </c>
      <c r="I1237" s="108">
        <f t="shared" si="650"/>
        <v>45280</v>
      </c>
      <c r="J1237" s="109">
        <f t="shared" si="658"/>
        <v>22</v>
      </c>
      <c r="K1237" s="109">
        <f t="shared" si="646"/>
        <v>7</v>
      </c>
      <c r="L1237" s="8">
        <f t="shared" si="659"/>
        <v>1.0007629300000001</v>
      </c>
      <c r="M1237" s="110">
        <f t="shared" si="645"/>
        <v>1.0026005099999999</v>
      </c>
      <c r="N1237" s="110">
        <f t="shared" si="640"/>
        <v>1.6128581496843053</v>
      </c>
      <c r="O1237" s="103">
        <f t="shared" si="644"/>
        <v>1.6140886400000001</v>
      </c>
      <c r="P1237" s="103">
        <f t="shared" si="651"/>
        <v>588.06649677999997</v>
      </c>
      <c r="Q1237" s="11">
        <f t="shared" si="665"/>
        <v>0</v>
      </c>
      <c r="R1237" s="30">
        <f t="shared" si="660"/>
        <v>0</v>
      </c>
      <c r="S1237" s="103">
        <f t="shared" si="652"/>
        <v>0</v>
      </c>
      <c r="T1237" s="113">
        <f t="shared" si="661"/>
        <v>8.5000000000000006E-2</v>
      </c>
      <c r="U1237" s="111">
        <f t="shared" si="641"/>
        <v>7</v>
      </c>
      <c r="V1237" s="111">
        <v>252</v>
      </c>
      <c r="W1237" s="110">
        <f t="shared" si="653"/>
        <v>1.00226868</v>
      </c>
      <c r="X1237" s="103">
        <f t="shared" si="654"/>
        <v>1.33413469</v>
      </c>
      <c r="Y1237" s="103">
        <f t="shared" si="655"/>
        <v>0</v>
      </c>
      <c r="Z1237" s="114" t="str">
        <f t="shared" si="663"/>
        <v>A+J=</v>
      </c>
      <c r="AA1237" s="108">
        <f t="shared" si="664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6"/>
        <v>45260</v>
      </c>
      <c r="B1238" s="103">
        <f t="shared" si="648"/>
        <v>589.65571052999996</v>
      </c>
      <c r="C1238" s="204">
        <f t="shared" si="647"/>
        <v>364.33345865128877</v>
      </c>
      <c r="D1238" s="104">
        <f t="shared" si="657"/>
        <v>6700.66</v>
      </c>
      <c r="E1238" s="105">
        <f t="shared" si="642"/>
        <v>6716.74</v>
      </c>
      <c r="F1238" s="106">
        <f t="shared" si="643"/>
        <v>45219</v>
      </c>
      <c r="G1238" s="107">
        <f t="shared" si="649"/>
        <v>2.3997636053760818E-3</v>
      </c>
      <c r="H1238" s="108">
        <f t="shared" si="662"/>
        <v>45280</v>
      </c>
      <c r="I1238" s="108">
        <f t="shared" si="650"/>
        <v>45280</v>
      </c>
      <c r="J1238" s="109">
        <f t="shared" si="658"/>
        <v>22</v>
      </c>
      <c r="K1238" s="109">
        <f t="shared" si="646"/>
        <v>8</v>
      </c>
      <c r="L1238" s="8">
        <f t="shared" si="659"/>
        <v>1.0008719699999999</v>
      </c>
      <c r="M1238" s="110">
        <f t="shared" si="645"/>
        <v>1.0026005099999999</v>
      </c>
      <c r="N1238" s="110">
        <f t="shared" si="640"/>
        <v>1.6128581496843053</v>
      </c>
      <c r="O1238" s="103">
        <f t="shared" si="644"/>
        <v>1.6142645099999999</v>
      </c>
      <c r="P1238" s="103">
        <f t="shared" si="651"/>
        <v>588.13057209999999</v>
      </c>
      <c r="Q1238" s="11">
        <f t="shared" si="665"/>
        <v>0</v>
      </c>
      <c r="R1238" s="30">
        <f t="shared" si="660"/>
        <v>0</v>
      </c>
      <c r="S1238" s="103">
        <f t="shared" si="652"/>
        <v>0</v>
      </c>
      <c r="T1238" s="113">
        <f t="shared" si="661"/>
        <v>8.5000000000000006E-2</v>
      </c>
      <c r="U1238" s="111">
        <f t="shared" si="641"/>
        <v>8</v>
      </c>
      <c r="V1238" s="111">
        <v>252</v>
      </c>
      <c r="W1238" s="110">
        <f t="shared" si="653"/>
        <v>1.0025931969999999</v>
      </c>
      <c r="X1238" s="103">
        <f t="shared" si="654"/>
        <v>1.5251384299999999</v>
      </c>
      <c r="Y1238" s="103">
        <f t="shared" si="655"/>
        <v>0</v>
      </c>
      <c r="Z1238" s="114" t="str">
        <f t="shared" si="663"/>
        <v>A+J=</v>
      </c>
      <c r="AA1238" s="108">
        <f t="shared" si="664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6"/>
        <v>45261</v>
      </c>
      <c r="B1239" s="103">
        <f t="shared" si="648"/>
        <v>589.91089658999999</v>
      </c>
      <c r="C1239" s="204">
        <f t="shared" si="647"/>
        <v>364.33345865128877</v>
      </c>
      <c r="D1239" s="104">
        <f t="shared" si="657"/>
        <v>6700.66</v>
      </c>
      <c r="E1239" s="105">
        <f t="shared" si="642"/>
        <v>6716.74</v>
      </c>
      <c r="F1239" s="106">
        <f t="shared" si="643"/>
        <v>45219</v>
      </c>
      <c r="G1239" s="107">
        <f t="shared" si="649"/>
        <v>2.3997636053760818E-3</v>
      </c>
      <c r="H1239" s="108">
        <f t="shared" si="662"/>
        <v>45280</v>
      </c>
      <c r="I1239" s="108">
        <f t="shared" si="650"/>
        <v>45280</v>
      </c>
      <c r="J1239" s="109">
        <f t="shared" si="658"/>
        <v>22</v>
      </c>
      <c r="K1239" s="109">
        <f t="shared" si="646"/>
        <v>9</v>
      </c>
      <c r="L1239" s="8">
        <f t="shared" si="659"/>
        <v>1.00098102</v>
      </c>
      <c r="M1239" s="110">
        <f t="shared" si="645"/>
        <v>1.0026005099999999</v>
      </c>
      <c r="N1239" s="110">
        <f t="shared" si="640"/>
        <v>1.6128581496843053</v>
      </c>
      <c r="O1239" s="103">
        <f t="shared" si="644"/>
        <v>1.6144403899999999</v>
      </c>
      <c r="P1239" s="103">
        <f t="shared" si="651"/>
        <v>588.19465106999996</v>
      </c>
      <c r="Q1239" s="11">
        <f t="shared" si="665"/>
        <v>0</v>
      </c>
      <c r="R1239" s="30">
        <f t="shared" si="660"/>
        <v>0</v>
      </c>
      <c r="S1239" s="103">
        <f t="shared" si="652"/>
        <v>0</v>
      </c>
      <c r="T1239" s="113">
        <f t="shared" si="661"/>
        <v>8.5000000000000006E-2</v>
      </c>
      <c r="U1239" s="111">
        <f t="shared" si="641"/>
        <v>9</v>
      </c>
      <c r="V1239" s="111">
        <v>252</v>
      </c>
      <c r="W1239" s="110">
        <f t="shared" si="653"/>
        <v>1.0029178190000001</v>
      </c>
      <c r="X1239" s="103">
        <f t="shared" si="654"/>
        <v>1.71624552</v>
      </c>
      <c r="Y1239" s="103">
        <f t="shared" si="655"/>
        <v>0</v>
      </c>
      <c r="Z1239" s="114" t="str">
        <f t="shared" si="663"/>
        <v>A+J=</v>
      </c>
      <c r="AA1239" s="108">
        <f t="shared" si="664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6"/>
        <v>45262</v>
      </c>
      <c r="B1240" s="103">
        <f t="shared" si="648"/>
        <v>590.16619393000008</v>
      </c>
      <c r="C1240" s="204">
        <f t="shared" si="647"/>
        <v>364.33345865128877</v>
      </c>
      <c r="D1240" s="104">
        <f t="shared" si="657"/>
        <v>6700.66</v>
      </c>
      <c r="E1240" s="105">
        <f t="shared" si="642"/>
        <v>6716.74</v>
      </c>
      <c r="F1240" s="106">
        <f t="shared" si="643"/>
        <v>45219</v>
      </c>
      <c r="G1240" s="107">
        <f t="shared" si="649"/>
        <v>2.3997636053760818E-3</v>
      </c>
      <c r="H1240" s="108">
        <f t="shared" si="662"/>
        <v>45280</v>
      </c>
      <c r="I1240" s="108">
        <f t="shared" si="650"/>
        <v>45280</v>
      </c>
      <c r="J1240" s="109">
        <f t="shared" si="658"/>
        <v>22</v>
      </c>
      <c r="K1240" s="109">
        <f t="shared" si="646"/>
        <v>10</v>
      </c>
      <c r="L1240" s="8">
        <f t="shared" si="659"/>
        <v>1.00109008</v>
      </c>
      <c r="M1240" s="110">
        <f t="shared" si="645"/>
        <v>1.0026005099999999</v>
      </c>
      <c r="N1240" s="110">
        <f t="shared" si="640"/>
        <v>1.6128581496843053</v>
      </c>
      <c r="O1240" s="103">
        <f t="shared" si="644"/>
        <v>1.6146162900000001</v>
      </c>
      <c r="P1240" s="103">
        <f t="shared" si="651"/>
        <v>588.25873733000003</v>
      </c>
      <c r="Q1240" s="11">
        <f t="shared" si="665"/>
        <v>0</v>
      </c>
      <c r="R1240" s="30">
        <f t="shared" si="660"/>
        <v>0</v>
      </c>
      <c r="S1240" s="103">
        <f t="shared" si="652"/>
        <v>0</v>
      </c>
      <c r="T1240" s="113">
        <f t="shared" si="661"/>
        <v>8.5000000000000006E-2</v>
      </c>
      <c r="U1240" s="111">
        <f t="shared" si="641"/>
        <v>10</v>
      </c>
      <c r="V1240" s="111">
        <v>252</v>
      </c>
      <c r="W1240" s="110">
        <f t="shared" si="653"/>
        <v>1.0032425469999999</v>
      </c>
      <c r="X1240" s="103">
        <f t="shared" si="654"/>
        <v>1.9074565999999999</v>
      </c>
      <c r="Y1240" s="103">
        <f t="shared" si="655"/>
        <v>0</v>
      </c>
      <c r="Z1240" s="114" t="str">
        <f t="shared" si="663"/>
        <v>A+J=</v>
      </c>
      <c r="AA1240" s="108">
        <f t="shared" si="664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6"/>
        <v>45263</v>
      </c>
      <c r="B1241" s="103">
        <f t="shared" si="648"/>
        <v>590.16619393000008</v>
      </c>
      <c r="C1241" s="204">
        <f t="shared" si="647"/>
        <v>364.33345865128877</v>
      </c>
      <c r="D1241" s="104">
        <f t="shared" si="657"/>
        <v>6700.66</v>
      </c>
      <c r="E1241" s="105">
        <f t="shared" si="642"/>
        <v>6716.74</v>
      </c>
      <c r="F1241" s="106">
        <f t="shared" si="643"/>
        <v>45219</v>
      </c>
      <c r="G1241" s="107">
        <f t="shared" si="649"/>
        <v>2.3997636053760818E-3</v>
      </c>
      <c r="H1241" s="108">
        <f t="shared" si="662"/>
        <v>45280</v>
      </c>
      <c r="I1241" s="108">
        <f t="shared" si="650"/>
        <v>45280</v>
      </c>
      <c r="J1241" s="109">
        <f t="shared" si="658"/>
        <v>22</v>
      </c>
      <c r="K1241" s="109">
        <f t="shared" si="646"/>
        <v>10</v>
      </c>
      <c r="L1241" s="8">
        <f t="shared" si="659"/>
        <v>1.00109008</v>
      </c>
      <c r="M1241" s="110">
        <f t="shared" si="645"/>
        <v>1.0026005099999999</v>
      </c>
      <c r="N1241" s="110">
        <f t="shared" si="640"/>
        <v>1.6128581496843053</v>
      </c>
      <c r="O1241" s="103">
        <f t="shared" si="644"/>
        <v>1.6146162900000001</v>
      </c>
      <c r="P1241" s="103">
        <f t="shared" si="651"/>
        <v>588.25873733000003</v>
      </c>
      <c r="Q1241" s="11">
        <f t="shared" si="665"/>
        <v>0</v>
      </c>
      <c r="R1241" s="30">
        <f t="shared" si="660"/>
        <v>0</v>
      </c>
      <c r="S1241" s="103">
        <f t="shared" si="652"/>
        <v>0</v>
      </c>
      <c r="T1241" s="113">
        <f t="shared" si="661"/>
        <v>8.5000000000000006E-2</v>
      </c>
      <c r="U1241" s="111">
        <f t="shared" si="641"/>
        <v>10</v>
      </c>
      <c r="V1241" s="111">
        <v>252</v>
      </c>
      <c r="W1241" s="110">
        <f t="shared" si="653"/>
        <v>1.0032425469999999</v>
      </c>
      <c r="X1241" s="103">
        <f t="shared" si="654"/>
        <v>1.9074565999999999</v>
      </c>
      <c r="Y1241" s="103">
        <f t="shared" si="655"/>
        <v>0</v>
      </c>
      <c r="Z1241" s="114" t="str">
        <f t="shared" si="663"/>
        <v>A+J=</v>
      </c>
      <c r="AA1241" s="108">
        <f t="shared" si="664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6"/>
        <v>45264</v>
      </c>
      <c r="B1242" s="103">
        <f t="shared" si="648"/>
        <v>590.16619393000008</v>
      </c>
      <c r="C1242" s="204">
        <f t="shared" si="647"/>
        <v>364.33345865128877</v>
      </c>
      <c r="D1242" s="104">
        <f t="shared" si="657"/>
        <v>6700.66</v>
      </c>
      <c r="E1242" s="105">
        <f t="shared" si="642"/>
        <v>6716.74</v>
      </c>
      <c r="F1242" s="106">
        <f t="shared" si="643"/>
        <v>45219</v>
      </c>
      <c r="G1242" s="107">
        <f t="shared" si="649"/>
        <v>2.3997636053760818E-3</v>
      </c>
      <c r="H1242" s="108">
        <f t="shared" si="662"/>
        <v>45280</v>
      </c>
      <c r="I1242" s="108">
        <f t="shared" si="650"/>
        <v>45280</v>
      </c>
      <c r="J1242" s="109">
        <f t="shared" si="658"/>
        <v>22</v>
      </c>
      <c r="K1242" s="109">
        <f t="shared" si="646"/>
        <v>10</v>
      </c>
      <c r="L1242" s="8">
        <f t="shared" si="659"/>
        <v>1.00109008</v>
      </c>
      <c r="M1242" s="110">
        <f t="shared" si="645"/>
        <v>1.0026005099999999</v>
      </c>
      <c r="N1242" s="110">
        <f t="shared" si="640"/>
        <v>1.6128581496843053</v>
      </c>
      <c r="O1242" s="103">
        <f t="shared" si="644"/>
        <v>1.6146162900000001</v>
      </c>
      <c r="P1242" s="103">
        <f t="shared" si="651"/>
        <v>588.25873733000003</v>
      </c>
      <c r="Q1242" s="11">
        <f t="shared" si="665"/>
        <v>0</v>
      </c>
      <c r="R1242" s="30">
        <f t="shared" si="660"/>
        <v>0</v>
      </c>
      <c r="S1242" s="103">
        <f t="shared" si="652"/>
        <v>0</v>
      </c>
      <c r="T1242" s="113">
        <f t="shared" si="661"/>
        <v>8.5000000000000006E-2</v>
      </c>
      <c r="U1242" s="111">
        <f t="shared" si="641"/>
        <v>10</v>
      </c>
      <c r="V1242" s="111">
        <v>252</v>
      </c>
      <c r="W1242" s="110">
        <f t="shared" si="653"/>
        <v>1.0032425469999999</v>
      </c>
      <c r="X1242" s="103">
        <f t="shared" si="654"/>
        <v>1.9074565999999999</v>
      </c>
      <c r="Y1242" s="103">
        <f t="shared" si="655"/>
        <v>0</v>
      </c>
      <c r="Z1242" s="114" t="str">
        <f t="shared" si="663"/>
        <v>A+J=</v>
      </c>
      <c r="AA1242" s="108">
        <f t="shared" si="664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6"/>
        <v>45265</v>
      </c>
      <c r="B1243" s="103">
        <f t="shared" si="648"/>
        <v>590.42160503000002</v>
      </c>
      <c r="C1243" s="204">
        <f t="shared" si="647"/>
        <v>364.33345865128877</v>
      </c>
      <c r="D1243" s="104">
        <f t="shared" si="657"/>
        <v>6700.66</v>
      </c>
      <c r="E1243" s="105">
        <f t="shared" si="642"/>
        <v>6716.74</v>
      </c>
      <c r="F1243" s="106">
        <f t="shared" si="643"/>
        <v>45219</v>
      </c>
      <c r="G1243" s="107">
        <f t="shared" si="649"/>
        <v>2.3997636053760818E-3</v>
      </c>
      <c r="H1243" s="108">
        <f t="shared" si="662"/>
        <v>45280</v>
      </c>
      <c r="I1243" s="108">
        <f t="shared" si="650"/>
        <v>45280</v>
      </c>
      <c r="J1243" s="109">
        <f t="shared" si="658"/>
        <v>22</v>
      </c>
      <c r="K1243" s="109">
        <f t="shared" si="646"/>
        <v>11</v>
      </c>
      <c r="L1243" s="8">
        <f t="shared" si="659"/>
        <v>1.0011991600000001</v>
      </c>
      <c r="M1243" s="110">
        <f t="shared" si="645"/>
        <v>1.0026005099999999</v>
      </c>
      <c r="N1243" s="110">
        <f t="shared" si="640"/>
        <v>1.6128581496843053</v>
      </c>
      <c r="O1243" s="103">
        <f t="shared" si="644"/>
        <v>1.61479222</v>
      </c>
      <c r="P1243" s="103">
        <f t="shared" si="651"/>
        <v>588.32283451000001</v>
      </c>
      <c r="Q1243" s="11">
        <f t="shared" si="665"/>
        <v>0</v>
      </c>
      <c r="R1243" s="30">
        <f t="shared" si="660"/>
        <v>0</v>
      </c>
      <c r="S1243" s="103">
        <f t="shared" si="652"/>
        <v>0</v>
      </c>
      <c r="T1243" s="113">
        <f t="shared" si="661"/>
        <v>8.5000000000000006E-2</v>
      </c>
      <c r="U1243" s="111">
        <f t="shared" si="641"/>
        <v>11</v>
      </c>
      <c r="V1243" s="111">
        <v>252</v>
      </c>
      <c r="W1243" s="110">
        <f t="shared" si="653"/>
        <v>1.0035673789999999</v>
      </c>
      <c r="X1243" s="103">
        <f t="shared" si="654"/>
        <v>2.09877052</v>
      </c>
      <c r="Y1243" s="103">
        <f t="shared" si="655"/>
        <v>0</v>
      </c>
      <c r="Z1243" s="114" t="str">
        <f t="shared" si="663"/>
        <v>A+J=</v>
      </c>
      <c r="AA1243" s="108">
        <f t="shared" si="664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6"/>
        <v>45266</v>
      </c>
      <c r="B1244" s="103">
        <f t="shared" si="648"/>
        <v>590.67712014999995</v>
      </c>
      <c r="C1244" s="204">
        <f t="shared" si="647"/>
        <v>364.33345865128877</v>
      </c>
      <c r="D1244" s="104">
        <f t="shared" si="657"/>
        <v>6700.66</v>
      </c>
      <c r="E1244" s="105">
        <f t="shared" si="642"/>
        <v>6716.74</v>
      </c>
      <c r="F1244" s="106">
        <f t="shared" si="643"/>
        <v>45219</v>
      </c>
      <c r="G1244" s="107">
        <f t="shared" si="649"/>
        <v>2.3997636053760818E-3</v>
      </c>
      <c r="H1244" s="108">
        <f t="shared" si="662"/>
        <v>45280</v>
      </c>
      <c r="I1244" s="108">
        <f t="shared" si="650"/>
        <v>45280</v>
      </c>
      <c r="J1244" s="109">
        <f t="shared" si="658"/>
        <v>22</v>
      </c>
      <c r="K1244" s="109">
        <f t="shared" si="646"/>
        <v>12</v>
      </c>
      <c r="L1244" s="8">
        <f t="shared" si="659"/>
        <v>1.00130824</v>
      </c>
      <c r="M1244" s="110">
        <f t="shared" si="645"/>
        <v>1.0026005099999999</v>
      </c>
      <c r="N1244" s="110">
        <f t="shared" si="640"/>
        <v>1.6128581496843053</v>
      </c>
      <c r="O1244" s="103">
        <f t="shared" si="644"/>
        <v>1.6149681499999999</v>
      </c>
      <c r="P1244" s="103">
        <f t="shared" si="651"/>
        <v>588.38693169999999</v>
      </c>
      <c r="Q1244" s="11">
        <f t="shared" si="665"/>
        <v>0</v>
      </c>
      <c r="R1244" s="30">
        <f t="shared" si="660"/>
        <v>0</v>
      </c>
      <c r="S1244" s="103">
        <f t="shared" si="652"/>
        <v>0</v>
      </c>
      <c r="T1244" s="113">
        <f t="shared" si="661"/>
        <v>8.5000000000000006E-2</v>
      </c>
      <c r="U1244" s="111">
        <f t="shared" si="641"/>
        <v>12</v>
      </c>
      <c r="V1244" s="111">
        <v>252</v>
      </c>
      <c r="W1244" s="110">
        <f t="shared" si="653"/>
        <v>1.003892317</v>
      </c>
      <c r="X1244" s="103">
        <f t="shared" si="654"/>
        <v>2.29018845</v>
      </c>
      <c r="Y1244" s="103">
        <f t="shared" si="655"/>
        <v>0</v>
      </c>
      <c r="Z1244" s="114" t="str">
        <f t="shared" si="663"/>
        <v>A+J=</v>
      </c>
      <c r="AA1244" s="108">
        <f t="shared" si="664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6"/>
        <v>45267</v>
      </c>
      <c r="B1245" s="103">
        <f t="shared" si="648"/>
        <v>590.93274909000002</v>
      </c>
      <c r="C1245" s="204">
        <f t="shared" si="647"/>
        <v>364.33345865128877</v>
      </c>
      <c r="D1245" s="104">
        <f t="shared" si="657"/>
        <v>6700.66</v>
      </c>
      <c r="E1245" s="105">
        <f t="shared" si="642"/>
        <v>6716.74</v>
      </c>
      <c r="F1245" s="106">
        <f t="shared" si="643"/>
        <v>45219</v>
      </c>
      <c r="G1245" s="107">
        <f t="shared" si="649"/>
        <v>2.3997636053760818E-3</v>
      </c>
      <c r="H1245" s="108">
        <f t="shared" si="662"/>
        <v>45280</v>
      </c>
      <c r="I1245" s="108">
        <f t="shared" si="650"/>
        <v>45280</v>
      </c>
      <c r="J1245" s="109">
        <f t="shared" si="658"/>
        <v>22</v>
      </c>
      <c r="K1245" s="109">
        <f t="shared" si="646"/>
        <v>13</v>
      </c>
      <c r="L1245" s="8">
        <f t="shared" si="659"/>
        <v>1.0014173399999999</v>
      </c>
      <c r="M1245" s="110">
        <f t="shared" si="645"/>
        <v>1.0026005099999999</v>
      </c>
      <c r="N1245" s="110">
        <f t="shared" si="640"/>
        <v>1.6128581496843053</v>
      </c>
      <c r="O1245" s="103">
        <f t="shared" si="644"/>
        <v>1.6151441099999999</v>
      </c>
      <c r="P1245" s="103">
        <f t="shared" si="651"/>
        <v>588.45103981</v>
      </c>
      <c r="Q1245" s="11">
        <f t="shared" si="665"/>
        <v>0</v>
      </c>
      <c r="R1245" s="30">
        <f t="shared" si="660"/>
        <v>0</v>
      </c>
      <c r="S1245" s="103">
        <f t="shared" si="652"/>
        <v>0</v>
      </c>
      <c r="T1245" s="113">
        <f t="shared" si="661"/>
        <v>8.5000000000000006E-2</v>
      </c>
      <c r="U1245" s="111">
        <f t="shared" si="641"/>
        <v>13</v>
      </c>
      <c r="V1245" s="111">
        <v>252</v>
      </c>
      <c r="W1245" s="110">
        <f t="shared" si="653"/>
        <v>1.0042173590000001</v>
      </c>
      <c r="X1245" s="103">
        <f t="shared" si="654"/>
        <v>2.48170928</v>
      </c>
      <c r="Y1245" s="103">
        <f t="shared" si="655"/>
        <v>0</v>
      </c>
      <c r="Z1245" s="114" t="str">
        <f t="shared" si="663"/>
        <v>A+J=</v>
      </c>
      <c r="AA1245" s="108">
        <f t="shared" si="664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6"/>
        <v>45268</v>
      </c>
      <c r="B1246" s="103">
        <f t="shared" si="648"/>
        <v>591.18849001000001</v>
      </c>
      <c r="C1246" s="204">
        <f t="shared" si="647"/>
        <v>364.33345865128877</v>
      </c>
      <c r="D1246" s="104">
        <f t="shared" si="657"/>
        <v>6700.66</v>
      </c>
      <c r="E1246" s="105">
        <f t="shared" si="642"/>
        <v>6716.74</v>
      </c>
      <c r="F1246" s="106">
        <f t="shared" si="643"/>
        <v>45219</v>
      </c>
      <c r="G1246" s="107">
        <f t="shared" si="649"/>
        <v>2.3997636053760818E-3</v>
      </c>
      <c r="H1246" s="108">
        <f t="shared" si="662"/>
        <v>45280</v>
      </c>
      <c r="I1246" s="108">
        <f t="shared" si="650"/>
        <v>45280</v>
      </c>
      <c r="J1246" s="109">
        <f t="shared" si="658"/>
        <v>22</v>
      </c>
      <c r="K1246" s="109">
        <f t="shared" si="646"/>
        <v>14</v>
      </c>
      <c r="L1246" s="8">
        <f t="shared" si="659"/>
        <v>1.0015264500000001</v>
      </c>
      <c r="M1246" s="110">
        <f t="shared" si="645"/>
        <v>1.0026005099999999</v>
      </c>
      <c r="N1246" s="110">
        <f t="shared" si="640"/>
        <v>1.6128581496843053</v>
      </c>
      <c r="O1246" s="103">
        <f t="shared" si="644"/>
        <v>1.61532009</v>
      </c>
      <c r="P1246" s="103">
        <f t="shared" si="651"/>
        <v>588.51515520999999</v>
      </c>
      <c r="Q1246" s="11">
        <f t="shared" si="665"/>
        <v>0</v>
      </c>
      <c r="R1246" s="30">
        <f t="shared" si="660"/>
        <v>0</v>
      </c>
      <c r="S1246" s="103">
        <f t="shared" si="652"/>
        <v>0</v>
      </c>
      <c r="T1246" s="113">
        <f t="shared" si="661"/>
        <v>8.5000000000000006E-2</v>
      </c>
      <c r="U1246" s="111">
        <f t="shared" si="641"/>
        <v>14</v>
      </c>
      <c r="V1246" s="111">
        <v>252</v>
      </c>
      <c r="W1246" s="110">
        <f t="shared" si="653"/>
        <v>1.0045425079999999</v>
      </c>
      <c r="X1246" s="103">
        <f t="shared" si="654"/>
        <v>2.6733348000000001</v>
      </c>
      <c r="Y1246" s="103">
        <f t="shared" si="655"/>
        <v>0</v>
      </c>
      <c r="Z1246" s="114" t="str">
        <f t="shared" si="663"/>
        <v>A+J=</v>
      </c>
      <c r="AA1246" s="108">
        <f t="shared" si="664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6"/>
        <v>45269</v>
      </c>
      <c r="B1247" s="103">
        <f t="shared" si="648"/>
        <v>591.44434115000001</v>
      </c>
      <c r="C1247" s="204">
        <f t="shared" si="647"/>
        <v>364.33345865128877</v>
      </c>
      <c r="D1247" s="104">
        <f t="shared" si="657"/>
        <v>6700.66</v>
      </c>
      <c r="E1247" s="105">
        <f t="shared" si="642"/>
        <v>6716.74</v>
      </c>
      <c r="F1247" s="106">
        <f t="shared" si="643"/>
        <v>45219</v>
      </c>
      <c r="G1247" s="107">
        <f t="shared" si="649"/>
        <v>2.3997636053760818E-3</v>
      </c>
      <c r="H1247" s="108">
        <f t="shared" si="662"/>
        <v>45280</v>
      </c>
      <c r="I1247" s="108">
        <f t="shared" si="650"/>
        <v>45280</v>
      </c>
      <c r="J1247" s="109">
        <f t="shared" si="658"/>
        <v>22</v>
      </c>
      <c r="K1247" s="109">
        <f t="shared" si="646"/>
        <v>15</v>
      </c>
      <c r="L1247" s="8">
        <f t="shared" si="659"/>
        <v>1.0016355699999999</v>
      </c>
      <c r="M1247" s="110">
        <f t="shared" si="645"/>
        <v>1.0026005099999999</v>
      </c>
      <c r="N1247" s="110">
        <f t="shared" ref="N1247:N1310" si="666">IF(I1247&gt;I1246,N1246*M1247,N1246)</f>
        <v>1.6128581496843053</v>
      </c>
      <c r="O1247" s="103">
        <f t="shared" si="644"/>
        <v>1.6154960899999999</v>
      </c>
      <c r="P1247" s="103">
        <f t="shared" si="651"/>
        <v>588.57927789999997</v>
      </c>
      <c r="Q1247" s="11">
        <f t="shared" si="665"/>
        <v>0</v>
      </c>
      <c r="R1247" s="30">
        <f t="shared" si="660"/>
        <v>0</v>
      </c>
      <c r="S1247" s="103">
        <f t="shared" si="652"/>
        <v>0</v>
      </c>
      <c r="T1247" s="113">
        <f t="shared" si="661"/>
        <v>8.5000000000000006E-2</v>
      </c>
      <c r="U1247" s="111">
        <f t="shared" si="641"/>
        <v>15</v>
      </c>
      <c r="V1247" s="111">
        <v>252</v>
      </c>
      <c r="W1247" s="110">
        <f t="shared" si="653"/>
        <v>1.0048677610000001</v>
      </c>
      <c r="X1247" s="103">
        <f t="shared" si="654"/>
        <v>2.86506325</v>
      </c>
      <c r="Y1247" s="103">
        <f t="shared" si="655"/>
        <v>0</v>
      </c>
      <c r="Z1247" s="114" t="str">
        <f t="shared" si="663"/>
        <v>A+J=</v>
      </c>
      <c r="AA1247" s="108">
        <f t="shared" si="664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6"/>
        <v>45270</v>
      </c>
      <c r="B1248" s="103">
        <f t="shared" si="648"/>
        <v>591.44434115000001</v>
      </c>
      <c r="C1248" s="204">
        <f t="shared" si="647"/>
        <v>364.33345865128877</v>
      </c>
      <c r="D1248" s="104">
        <f t="shared" si="657"/>
        <v>6700.66</v>
      </c>
      <c r="E1248" s="105">
        <f t="shared" si="642"/>
        <v>6716.74</v>
      </c>
      <c r="F1248" s="106">
        <f t="shared" si="643"/>
        <v>45219</v>
      </c>
      <c r="G1248" s="107">
        <f t="shared" si="649"/>
        <v>2.3997636053760818E-3</v>
      </c>
      <c r="H1248" s="108">
        <f t="shared" si="662"/>
        <v>45280</v>
      </c>
      <c r="I1248" s="108">
        <f t="shared" si="650"/>
        <v>45280</v>
      </c>
      <c r="J1248" s="109">
        <f t="shared" si="658"/>
        <v>22</v>
      </c>
      <c r="K1248" s="109">
        <f t="shared" si="646"/>
        <v>15</v>
      </c>
      <c r="L1248" s="8">
        <f t="shared" si="659"/>
        <v>1.0016355699999999</v>
      </c>
      <c r="M1248" s="110">
        <f t="shared" si="645"/>
        <v>1.0026005099999999</v>
      </c>
      <c r="N1248" s="110">
        <f t="shared" si="666"/>
        <v>1.6128581496843053</v>
      </c>
      <c r="O1248" s="103">
        <f t="shared" si="644"/>
        <v>1.6154960899999999</v>
      </c>
      <c r="P1248" s="103">
        <f t="shared" si="651"/>
        <v>588.57927789999997</v>
      </c>
      <c r="Q1248" s="11">
        <f t="shared" si="665"/>
        <v>0</v>
      </c>
      <c r="R1248" s="30">
        <f t="shared" si="660"/>
        <v>0</v>
      </c>
      <c r="S1248" s="103">
        <f t="shared" si="652"/>
        <v>0</v>
      </c>
      <c r="T1248" s="113">
        <f t="shared" si="661"/>
        <v>8.5000000000000006E-2</v>
      </c>
      <c r="U1248" s="111">
        <f t="shared" si="641"/>
        <v>15</v>
      </c>
      <c r="V1248" s="111">
        <v>252</v>
      </c>
      <c r="W1248" s="110">
        <f t="shared" si="653"/>
        <v>1.0048677610000001</v>
      </c>
      <c r="X1248" s="103">
        <f t="shared" si="654"/>
        <v>2.86506325</v>
      </c>
      <c r="Y1248" s="103">
        <f t="shared" si="655"/>
        <v>0</v>
      </c>
      <c r="Z1248" s="114" t="str">
        <f t="shared" si="663"/>
        <v>A+J=</v>
      </c>
      <c r="AA1248" s="108">
        <f t="shared" si="664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6"/>
        <v>45271</v>
      </c>
      <c r="B1249" s="103">
        <f t="shared" si="648"/>
        <v>591.44434115000001</v>
      </c>
      <c r="C1249" s="204">
        <f t="shared" si="647"/>
        <v>364.33345865128877</v>
      </c>
      <c r="D1249" s="104">
        <f t="shared" si="657"/>
        <v>6700.66</v>
      </c>
      <c r="E1249" s="105">
        <f t="shared" si="642"/>
        <v>6716.74</v>
      </c>
      <c r="F1249" s="106">
        <f t="shared" si="643"/>
        <v>45219</v>
      </c>
      <c r="G1249" s="107">
        <f t="shared" si="649"/>
        <v>2.3997636053760818E-3</v>
      </c>
      <c r="H1249" s="108">
        <f t="shared" si="662"/>
        <v>45280</v>
      </c>
      <c r="I1249" s="108">
        <f t="shared" si="650"/>
        <v>45280</v>
      </c>
      <c r="J1249" s="109">
        <f t="shared" si="658"/>
        <v>22</v>
      </c>
      <c r="K1249" s="109">
        <f t="shared" si="646"/>
        <v>15</v>
      </c>
      <c r="L1249" s="8">
        <f t="shared" si="659"/>
        <v>1.0016355699999999</v>
      </c>
      <c r="M1249" s="110">
        <f t="shared" si="645"/>
        <v>1.0026005099999999</v>
      </c>
      <c r="N1249" s="110">
        <f t="shared" si="666"/>
        <v>1.6128581496843053</v>
      </c>
      <c r="O1249" s="103">
        <f t="shared" si="644"/>
        <v>1.6154960899999999</v>
      </c>
      <c r="P1249" s="103">
        <f t="shared" si="651"/>
        <v>588.57927789999997</v>
      </c>
      <c r="Q1249" s="11">
        <f t="shared" si="665"/>
        <v>0</v>
      </c>
      <c r="R1249" s="30">
        <f t="shared" si="660"/>
        <v>0</v>
      </c>
      <c r="S1249" s="103">
        <f t="shared" si="652"/>
        <v>0</v>
      </c>
      <c r="T1249" s="113">
        <f t="shared" si="661"/>
        <v>8.5000000000000006E-2</v>
      </c>
      <c r="U1249" s="111">
        <f t="shared" si="641"/>
        <v>15</v>
      </c>
      <c r="V1249" s="111">
        <v>252</v>
      </c>
      <c r="W1249" s="110">
        <f t="shared" si="653"/>
        <v>1.0048677610000001</v>
      </c>
      <c r="X1249" s="103">
        <f t="shared" si="654"/>
        <v>2.86506325</v>
      </c>
      <c r="Y1249" s="103">
        <f t="shared" si="655"/>
        <v>0</v>
      </c>
      <c r="Z1249" s="114" t="str">
        <f t="shared" si="663"/>
        <v>A+J=</v>
      </c>
      <c r="AA1249" s="108">
        <f t="shared" si="664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6"/>
        <v>45272</v>
      </c>
      <c r="B1250" s="103">
        <f t="shared" si="648"/>
        <v>591.70030314000007</v>
      </c>
      <c r="C1250" s="204">
        <f t="shared" si="647"/>
        <v>364.33345865128877</v>
      </c>
      <c r="D1250" s="104">
        <f t="shared" si="657"/>
        <v>6700.66</v>
      </c>
      <c r="E1250" s="105">
        <f t="shared" si="642"/>
        <v>6716.74</v>
      </c>
      <c r="F1250" s="106">
        <f t="shared" si="643"/>
        <v>45219</v>
      </c>
      <c r="G1250" s="107">
        <f t="shared" si="649"/>
        <v>2.3997636053760818E-3</v>
      </c>
      <c r="H1250" s="108">
        <f t="shared" si="662"/>
        <v>45280</v>
      </c>
      <c r="I1250" s="108">
        <f t="shared" si="650"/>
        <v>45280</v>
      </c>
      <c r="J1250" s="109">
        <f t="shared" si="658"/>
        <v>22</v>
      </c>
      <c r="K1250" s="109">
        <f t="shared" si="646"/>
        <v>16</v>
      </c>
      <c r="L1250" s="8">
        <f t="shared" si="659"/>
        <v>1.0017447100000001</v>
      </c>
      <c r="M1250" s="110">
        <f t="shared" si="645"/>
        <v>1.0026005099999999</v>
      </c>
      <c r="N1250" s="110">
        <f t="shared" si="666"/>
        <v>1.6128581496843053</v>
      </c>
      <c r="O1250" s="103">
        <f t="shared" si="644"/>
        <v>1.61567211</v>
      </c>
      <c r="P1250" s="103">
        <f t="shared" si="651"/>
        <v>588.64340788000004</v>
      </c>
      <c r="Q1250" s="11">
        <f t="shared" si="665"/>
        <v>0</v>
      </c>
      <c r="R1250" s="30">
        <f t="shared" si="660"/>
        <v>0</v>
      </c>
      <c r="S1250" s="103">
        <f t="shared" si="652"/>
        <v>0</v>
      </c>
      <c r="T1250" s="113">
        <f t="shared" si="661"/>
        <v>8.5000000000000006E-2</v>
      </c>
      <c r="U1250" s="111">
        <f t="shared" si="641"/>
        <v>16</v>
      </c>
      <c r="V1250" s="111">
        <v>252</v>
      </c>
      <c r="W1250" s="110">
        <f t="shared" si="653"/>
        <v>1.0051931190000001</v>
      </c>
      <c r="X1250" s="103">
        <f t="shared" si="654"/>
        <v>3.0568952600000001</v>
      </c>
      <c r="Y1250" s="103">
        <f t="shared" si="655"/>
        <v>0</v>
      </c>
      <c r="Z1250" s="114" t="str">
        <f t="shared" si="663"/>
        <v>A+J=</v>
      </c>
      <c r="AA1250" s="108">
        <f t="shared" si="664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6"/>
        <v>45273</v>
      </c>
      <c r="B1251" s="103">
        <f t="shared" si="648"/>
        <v>591.95637293000004</v>
      </c>
      <c r="C1251" s="204">
        <f t="shared" si="647"/>
        <v>364.33345865128877</v>
      </c>
      <c r="D1251" s="104">
        <f t="shared" si="657"/>
        <v>6700.66</v>
      </c>
      <c r="E1251" s="105">
        <f t="shared" si="642"/>
        <v>6716.74</v>
      </c>
      <c r="F1251" s="106">
        <f t="shared" si="643"/>
        <v>45219</v>
      </c>
      <c r="G1251" s="107">
        <f t="shared" si="649"/>
        <v>2.3997636053760818E-3</v>
      </c>
      <c r="H1251" s="108">
        <f t="shared" si="662"/>
        <v>45280</v>
      </c>
      <c r="I1251" s="108">
        <f t="shared" si="650"/>
        <v>45280</v>
      </c>
      <c r="J1251" s="109">
        <f t="shared" si="658"/>
        <v>22</v>
      </c>
      <c r="K1251" s="109">
        <f t="shared" si="646"/>
        <v>17</v>
      </c>
      <c r="L1251" s="8">
        <f t="shared" si="659"/>
        <v>1.00185385</v>
      </c>
      <c r="M1251" s="110">
        <f t="shared" si="645"/>
        <v>1.0026005099999999</v>
      </c>
      <c r="N1251" s="110">
        <f t="shared" si="666"/>
        <v>1.6128581496843053</v>
      </c>
      <c r="O1251" s="103">
        <f t="shared" si="644"/>
        <v>1.61584814</v>
      </c>
      <c r="P1251" s="103">
        <f t="shared" si="651"/>
        <v>588.70754150000005</v>
      </c>
      <c r="Q1251" s="11">
        <f t="shared" si="665"/>
        <v>0</v>
      </c>
      <c r="R1251" s="30">
        <f t="shared" si="660"/>
        <v>0</v>
      </c>
      <c r="S1251" s="103">
        <f t="shared" si="652"/>
        <v>0</v>
      </c>
      <c r="T1251" s="113">
        <f t="shared" si="661"/>
        <v>8.5000000000000006E-2</v>
      </c>
      <c r="U1251" s="111">
        <f t="shared" si="641"/>
        <v>17</v>
      </c>
      <c r="V1251" s="111">
        <v>252</v>
      </c>
      <c r="W1251" s="110">
        <f t="shared" si="653"/>
        <v>1.005518583</v>
      </c>
      <c r="X1251" s="103">
        <f t="shared" si="654"/>
        <v>3.2488314300000001</v>
      </c>
      <c r="Y1251" s="103">
        <f t="shared" si="655"/>
        <v>0</v>
      </c>
      <c r="Z1251" s="114" t="str">
        <f t="shared" si="663"/>
        <v>A+J=</v>
      </c>
      <c r="AA1251" s="108">
        <f t="shared" si="664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6"/>
        <v>45274</v>
      </c>
      <c r="B1252" s="103">
        <f t="shared" si="648"/>
        <v>592.21255785999995</v>
      </c>
      <c r="C1252" s="204">
        <f t="shared" si="647"/>
        <v>364.33345865128877</v>
      </c>
      <c r="D1252" s="104">
        <f t="shared" si="657"/>
        <v>6700.66</v>
      </c>
      <c r="E1252" s="105">
        <f t="shared" si="642"/>
        <v>6716.74</v>
      </c>
      <c r="F1252" s="106">
        <f t="shared" si="643"/>
        <v>45219</v>
      </c>
      <c r="G1252" s="107">
        <f t="shared" si="649"/>
        <v>2.3997636053760818E-3</v>
      </c>
      <c r="H1252" s="108">
        <f t="shared" si="662"/>
        <v>45280</v>
      </c>
      <c r="I1252" s="108">
        <f t="shared" si="650"/>
        <v>45280</v>
      </c>
      <c r="J1252" s="109">
        <f t="shared" si="658"/>
        <v>22</v>
      </c>
      <c r="K1252" s="109">
        <f t="shared" si="646"/>
        <v>18</v>
      </c>
      <c r="L1252" s="8">
        <f t="shared" si="659"/>
        <v>1.0019630100000001</v>
      </c>
      <c r="M1252" s="110">
        <f t="shared" si="645"/>
        <v>1.0026005099999999</v>
      </c>
      <c r="N1252" s="110">
        <f t="shared" si="666"/>
        <v>1.6128581496843053</v>
      </c>
      <c r="O1252" s="103">
        <f t="shared" si="644"/>
        <v>1.6160242</v>
      </c>
      <c r="P1252" s="103">
        <f t="shared" si="651"/>
        <v>588.77168604999997</v>
      </c>
      <c r="Q1252" s="11">
        <f t="shared" si="665"/>
        <v>0</v>
      </c>
      <c r="R1252" s="30">
        <f t="shared" si="660"/>
        <v>0</v>
      </c>
      <c r="S1252" s="103">
        <f t="shared" si="652"/>
        <v>0</v>
      </c>
      <c r="T1252" s="113">
        <f t="shared" si="661"/>
        <v>8.5000000000000006E-2</v>
      </c>
      <c r="U1252" s="111">
        <f t="shared" si="641"/>
        <v>18</v>
      </c>
      <c r="V1252" s="111">
        <v>252</v>
      </c>
      <c r="W1252" s="110">
        <f t="shared" si="653"/>
        <v>1.005844153</v>
      </c>
      <c r="X1252" s="103">
        <f t="shared" si="654"/>
        <v>3.44087181</v>
      </c>
      <c r="Y1252" s="103">
        <f t="shared" si="655"/>
        <v>0</v>
      </c>
      <c r="Z1252" s="114" t="str">
        <f t="shared" si="663"/>
        <v>A+J=</v>
      </c>
      <c r="AA1252" s="108">
        <f t="shared" si="664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6"/>
        <v>45275</v>
      </c>
      <c r="B1253" s="103">
        <f t="shared" si="648"/>
        <v>592.46885312999996</v>
      </c>
      <c r="C1253" s="204">
        <f t="shared" si="647"/>
        <v>364.33345865128877</v>
      </c>
      <c r="D1253" s="104">
        <f t="shared" si="657"/>
        <v>6700.66</v>
      </c>
      <c r="E1253" s="105">
        <f t="shared" si="642"/>
        <v>6716.74</v>
      </c>
      <c r="F1253" s="106">
        <f t="shared" si="643"/>
        <v>45219</v>
      </c>
      <c r="G1253" s="107">
        <f t="shared" si="649"/>
        <v>2.3997636053760818E-3</v>
      </c>
      <c r="H1253" s="108">
        <f t="shared" si="662"/>
        <v>45280</v>
      </c>
      <c r="I1253" s="108">
        <f t="shared" si="650"/>
        <v>45280</v>
      </c>
      <c r="J1253" s="109">
        <f t="shared" si="658"/>
        <v>22</v>
      </c>
      <c r="K1253" s="109">
        <f t="shared" si="646"/>
        <v>19</v>
      </c>
      <c r="L1253" s="8">
        <f t="shared" si="659"/>
        <v>1.0020721800000001</v>
      </c>
      <c r="M1253" s="110">
        <f t="shared" si="645"/>
        <v>1.0026005099999999</v>
      </c>
      <c r="N1253" s="110">
        <f t="shared" si="666"/>
        <v>1.6128581496843053</v>
      </c>
      <c r="O1253" s="103">
        <f t="shared" si="644"/>
        <v>1.6162002799999999</v>
      </c>
      <c r="P1253" s="103">
        <f t="shared" si="651"/>
        <v>588.83583787999999</v>
      </c>
      <c r="Q1253" s="11">
        <f t="shared" si="665"/>
        <v>0</v>
      </c>
      <c r="R1253" s="30">
        <f t="shared" si="660"/>
        <v>0</v>
      </c>
      <c r="S1253" s="103">
        <f t="shared" si="652"/>
        <v>0</v>
      </c>
      <c r="T1253" s="113">
        <f t="shared" si="661"/>
        <v>8.5000000000000006E-2</v>
      </c>
      <c r="U1253" s="111">
        <f t="shared" ref="U1253:U1316" si="667">IF(Q1252&gt;0,1,IF(K1253=K1252,U1252,U1252+1))</f>
        <v>19</v>
      </c>
      <c r="V1253" s="111">
        <v>252</v>
      </c>
      <c r="W1253" s="110">
        <f t="shared" si="653"/>
        <v>1.0061698269999999</v>
      </c>
      <c r="X1253" s="103">
        <f t="shared" si="654"/>
        <v>3.6330152500000001</v>
      </c>
      <c r="Y1253" s="103">
        <f t="shared" si="655"/>
        <v>0</v>
      </c>
      <c r="Z1253" s="114" t="str">
        <f t="shared" si="663"/>
        <v>A+J=</v>
      </c>
      <c r="AA1253" s="108">
        <f t="shared" si="664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6"/>
        <v>45276</v>
      </c>
      <c r="B1254" s="103">
        <f t="shared" si="648"/>
        <v>592.72525686000006</v>
      </c>
      <c r="C1254" s="204">
        <f t="shared" si="647"/>
        <v>364.33345865128877</v>
      </c>
      <c r="D1254" s="104">
        <f t="shared" si="657"/>
        <v>6700.66</v>
      </c>
      <c r="E1254" s="105">
        <f t="shared" si="642"/>
        <v>6716.74</v>
      </c>
      <c r="F1254" s="106">
        <f t="shared" si="643"/>
        <v>45219</v>
      </c>
      <c r="G1254" s="107">
        <f t="shared" si="649"/>
        <v>2.3997636053760818E-3</v>
      </c>
      <c r="H1254" s="108">
        <f t="shared" si="662"/>
        <v>45280</v>
      </c>
      <c r="I1254" s="108">
        <f t="shared" si="650"/>
        <v>45280</v>
      </c>
      <c r="J1254" s="109">
        <f t="shared" si="658"/>
        <v>22</v>
      </c>
      <c r="K1254" s="109">
        <f t="shared" si="646"/>
        <v>20</v>
      </c>
      <c r="L1254" s="8">
        <f t="shared" si="659"/>
        <v>1.00218136</v>
      </c>
      <c r="M1254" s="110">
        <f t="shared" si="645"/>
        <v>1.0026005099999999</v>
      </c>
      <c r="N1254" s="110">
        <f t="shared" si="666"/>
        <v>1.6128581496843053</v>
      </c>
      <c r="O1254" s="103">
        <f t="shared" si="644"/>
        <v>1.61637637</v>
      </c>
      <c r="P1254" s="103">
        <f t="shared" si="651"/>
        <v>588.89999336000005</v>
      </c>
      <c r="Q1254" s="11">
        <f t="shared" si="665"/>
        <v>0</v>
      </c>
      <c r="R1254" s="30">
        <f t="shared" si="660"/>
        <v>0</v>
      </c>
      <c r="S1254" s="103">
        <f t="shared" si="652"/>
        <v>0</v>
      </c>
      <c r="T1254" s="113">
        <f t="shared" si="661"/>
        <v>8.5000000000000006E-2</v>
      </c>
      <c r="U1254" s="111">
        <f t="shared" si="667"/>
        <v>20</v>
      </c>
      <c r="V1254" s="111">
        <v>252</v>
      </c>
      <c r="W1254" s="110">
        <f t="shared" si="653"/>
        <v>1.006495608</v>
      </c>
      <c r="X1254" s="103">
        <f t="shared" si="654"/>
        <v>3.8252635000000001</v>
      </c>
      <c r="Y1254" s="103">
        <f t="shared" si="655"/>
        <v>0</v>
      </c>
      <c r="Z1254" s="114" t="str">
        <f t="shared" si="663"/>
        <v>A+J=</v>
      </c>
      <c r="AA1254" s="108">
        <f t="shared" si="664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6"/>
        <v>45277</v>
      </c>
      <c r="B1255" s="103">
        <f t="shared" si="648"/>
        <v>592.72525686000006</v>
      </c>
      <c r="C1255" s="204">
        <f t="shared" si="647"/>
        <v>364.33345865128877</v>
      </c>
      <c r="D1255" s="104">
        <f t="shared" si="657"/>
        <v>6700.66</v>
      </c>
      <c r="E1255" s="105">
        <f t="shared" si="642"/>
        <v>6716.74</v>
      </c>
      <c r="F1255" s="106">
        <f t="shared" si="643"/>
        <v>45219</v>
      </c>
      <c r="G1255" s="107">
        <f t="shared" si="649"/>
        <v>2.3997636053760818E-3</v>
      </c>
      <c r="H1255" s="108">
        <f t="shared" si="662"/>
        <v>45280</v>
      </c>
      <c r="I1255" s="108">
        <f t="shared" si="650"/>
        <v>45280</v>
      </c>
      <c r="J1255" s="109">
        <f t="shared" si="658"/>
        <v>22</v>
      </c>
      <c r="K1255" s="109">
        <f t="shared" si="646"/>
        <v>20</v>
      </c>
      <c r="L1255" s="8">
        <f t="shared" si="659"/>
        <v>1.00218136</v>
      </c>
      <c r="M1255" s="110">
        <f t="shared" si="645"/>
        <v>1.0026005099999999</v>
      </c>
      <c r="N1255" s="110">
        <f t="shared" si="666"/>
        <v>1.6128581496843053</v>
      </c>
      <c r="O1255" s="103">
        <f t="shared" si="644"/>
        <v>1.61637637</v>
      </c>
      <c r="P1255" s="103">
        <f t="shared" si="651"/>
        <v>588.89999336000005</v>
      </c>
      <c r="Q1255" s="11">
        <f t="shared" si="665"/>
        <v>0</v>
      </c>
      <c r="R1255" s="30">
        <f t="shared" si="660"/>
        <v>0</v>
      </c>
      <c r="S1255" s="103">
        <f t="shared" si="652"/>
        <v>0</v>
      </c>
      <c r="T1255" s="113">
        <f t="shared" si="661"/>
        <v>8.5000000000000006E-2</v>
      </c>
      <c r="U1255" s="111">
        <f t="shared" si="667"/>
        <v>20</v>
      </c>
      <c r="V1255" s="111">
        <v>252</v>
      </c>
      <c r="W1255" s="110">
        <f t="shared" si="653"/>
        <v>1.006495608</v>
      </c>
      <c r="X1255" s="103">
        <f t="shared" si="654"/>
        <v>3.8252635000000001</v>
      </c>
      <c r="Y1255" s="103">
        <f t="shared" si="655"/>
        <v>0</v>
      </c>
      <c r="Z1255" s="114" t="str">
        <f t="shared" si="663"/>
        <v>A+J=</v>
      </c>
      <c r="AA1255" s="108">
        <f t="shared" si="664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6"/>
        <v>45278</v>
      </c>
      <c r="B1256" s="103">
        <f t="shared" si="648"/>
        <v>592.72525686000006</v>
      </c>
      <c r="C1256" s="204">
        <f t="shared" si="647"/>
        <v>364.33345865128877</v>
      </c>
      <c r="D1256" s="104">
        <f t="shared" si="657"/>
        <v>6700.66</v>
      </c>
      <c r="E1256" s="105">
        <f t="shared" ref="E1256:E1319" si="668">IF($K1256=1,VLOOKUP($A1255,$AO$10:$AS$165,4),E1255)</f>
        <v>6716.74</v>
      </c>
      <c r="F1256" s="106">
        <f t="shared" ref="F1256:F1319" si="669">IF($K1256=1,VLOOKUP($A1255,$AO$10:$AS$165,5),F1255)</f>
        <v>45219</v>
      </c>
      <c r="G1256" s="107">
        <f t="shared" si="649"/>
        <v>2.3997636053760818E-3</v>
      </c>
      <c r="H1256" s="108">
        <f t="shared" si="662"/>
        <v>45280</v>
      </c>
      <c r="I1256" s="108">
        <f t="shared" si="650"/>
        <v>45280</v>
      </c>
      <c r="J1256" s="109">
        <f t="shared" si="658"/>
        <v>22</v>
      </c>
      <c r="K1256" s="109">
        <f t="shared" si="646"/>
        <v>20</v>
      </c>
      <c r="L1256" s="8">
        <f t="shared" si="659"/>
        <v>1.00218136</v>
      </c>
      <c r="M1256" s="110">
        <f t="shared" si="645"/>
        <v>1.0026005099999999</v>
      </c>
      <c r="N1256" s="110">
        <f t="shared" si="666"/>
        <v>1.6128581496843053</v>
      </c>
      <c r="O1256" s="103">
        <f t="shared" si="644"/>
        <v>1.61637637</v>
      </c>
      <c r="P1256" s="103">
        <f t="shared" si="651"/>
        <v>588.89999336000005</v>
      </c>
      <c r="Q1256" s="11">
        <f t="shared" si="665"/>
        <v>0</v>
      </c>
      <c r="R1256" s="30">
        <f t="shared" si="660"/>
        <v>0</v>
      </c>
      <c r="S1256" s="103">
        <f t="shared" si="652"/>
        <v>0</v>
      </c>
      <c r="T1256" s="113">
        <f t="shared" si="661"/>
        <v>8.5000000000000006E-2</v>
      </c>
      <c r="U1256" s="111">
        <f t="shared" si="667"/>
        <v>20</v>
      </c>
      <c r="V1256" s="111">
        <v>252</v>
      </c>
      <c r="W1256" s="110">
        <f t="shared" si="653"/>
        <v>1.006495608</v>
      </c>
      <c r="X1256" s="103">
        <f t="shared" si="654"/>
        <v>3.8252635000000001</v>
      </c>
      <c r="Y1256" s="103">
        <f t="shared" si="655"/>
        <v>0</v>
      </c>
      <c r="Z1256" s="114" t="str">
        <f t="shared" si="663"/>
        <v>A+J=</v>
      </c>
      <c r="AA1256" s="108">
        <f t="shared" si="664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56"/>
        <v>45279</v>
      </c>
      <c r="B1257" s="103">
        <f t="shared" si="648"/>
        <v>592.98177097999996</v>
      </c>
      <c r="C1257" s="204">
        <f t="shared" si="647"/>
        <v>364.33345865128877</v>
      </c>
      <c r="D1257" s="104">
        <f t="shared" si="657"/>
        <v>6700.66</v>
      </c>
      <c r="E1257" s="105">
        <f t="shared" si="668"/>
        <v>6716.74</v>
      </c>
      <c r="F1257" s="106">
        <f t="shared" si="669"/>
        <v>45219</v>
      </c>
      <c r="G1257" s="107">
        <f t="shared" si="649"/>
        <v>2.3997636053760818E-3</v>
      </c>
      <c r="H1257" s="108">
        <f t="shared" si="662"/>
        <v>45280</v>
      </c>
      <c r="I1257" s="108">
        <f t="shared" si="650"/>
        <v>45280</v>
      </c>
      <c r="J1257" s="109">
        <f t="shared" si="658"/>
        <v>22</v>
      </c>
      <c r="K1257" s="109">
        <f t="shared" si="646"/>
        <v>21</v>
      </c>
      <c r="L1257" s="8">
        <f t="shared" si="659"/>
        <v>1.0022905499999999</v>
      </c>
      <c r="M1257" s="110">
        <f t="shared" si="645"/>
        <v>1.0026005099999999</v>
      </c>
      <c r="N1257" s="110">
        <f t="shared" si="666"/>
        <v>1.6128581496843053</v>
      </c>
      <c r="O1257" s="103">
        <f t="shared" ref="O1257:O1320" si="670">TRUNC(TRUNC((L1257*N1257),15),8)</f>
        <v>1.61655248</v>
      </c>
      <c r="P1257" s="103">
        <f t="shared" si="651"/>
        <v>588.96415611999998</v>
      </c>
      <c r="Q1257" s="11">
        <f t="shared" si="665"/>
        <v>0</v>
      </c>
      <c r="R1257" s="30">
        <f t="shared" si="660"/>
        <v>0</v>
      </c>
      <c r="S1257" s="103">
        <f t="shared" si="652"/>
        <v>0</v>
      </c>
      <c r="T1257" s="113">
        <f t="shared" si="661"/>
        <v>8.5000000000000006E-2</v>
      </c>
      <c r="U1257" s="111">
        <f t="shared" si="667"/>
        <v>21</v>
      </c>
      <c r="V1257" s="111">
        <v>252</v>
      </c>
      <c r="W1257" s="110">
        <f t="shared" si="653"/>
        <v>1.0068214929999999</v>
      </c>
      <c r="X1257" s="103">
        <f t="shared" si="654"/>
        <v>4.0176148600000001</v>
      </c>
      <c r="Y1257" s="103">
        <f t="shared" si="655"/>
        <v>0</v>
      </c>
      <c r="Z1257" s="114" t="str">
        <f t="shared" si="663"/>
        <v>A+J=</v>
      </c>
      <c r="AA1257" s="108">
        <f t="shared" si="664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56"/>
        <v>45280</v>
      </c>
      <c r="B1258" s="103">
        <f t="shared" si="648"/>
        <v>593.23840096999993</v>
      </c>
      <c r="C1258" s="204">
        <f t="shared" si="647"/>
        <v>364.33345865128877</v>
      </c>
      <c r="D1258" s="104">
        <f t="shared" si="657"/>
        <v>6700.66</v>
      </c>
      <c r="E1258" s="105">
        <f t="shared" si="668"/>
        <v>6716.74</v>
      </c>
      <c r="F1258" s="106">
        <f t="shared" si="669"/>
        <v>45219</v>
      </c>
      <c r="G1258" s="107">
        <f t="shared" si="649"/>
        <v>2.3997636053760818E-3</v>
      </c>
      <c r="H1258" s="108">
        <f t="shared" si="662"/>
        <v>45313</v>
      </c>
      <c r="I1258" s="108">
        <f t="shared" si="650"/>
        <v>45280</v>
      </c>
      <c r="J1258" s="109">
        <f t="shared" si="658"/>
        <v>22</v>
      </c>
      <c r="K1258" s="109">
        <f t="shared" si="646"/>
        <v>22</v>
      </c>
      <c r="L1258" s="8">
        <f t="shared" si="659"/>
        <v>1.0023997600000001</v>
      </c>
      <c r="M1258" s="110">
        <f t="shared" ref="M1258:M1321" si="671">IF(I1258&gt;I1257,L1257,M1257)</f>
        <v>1.0026005099999999</v>
      </c>
      <c r="N1258" s="110">
        <f t="shared" si="666"/>
        <v>1.6128581496843053</v>
      </c>
      <c r="O1258" s="103">
        <f t="shared" si="670"/>
        <v>1.6167286199999999</v>
      </c>
      <c r="P1258" s="103">
        <f t="shared" si="651"/>
        <v>589.02832981999995</v>
      </c>
      <c r="Q1258" s="11">
        <f t="shared" si="665"/>
        <v>41</v>
      </c>
      <c r="R1258" s="30">
        <f t="shared" si="660"/>
        <v>1.9957444752432097E-2</v>
      </c>
      <c r="S1258" s="103">
        <f t="shared" si="652"/>
        <v>11.75550035</v>
      </c>
      <c r="T1258" s="113">
        <f t="shared" si="661"/>
        <v>8.5000000000000006E-2</v>
      </c>
      <c r="U1258" s="111">
        <f t="shared" si="667"/>
        <v>22</v>
      </c>
      <c r="V1258" s="111">
        <v>252</v>
      </c>
      <c r="W1258" s="110">
        <f t="shared" si="653"/>
        <v>1.007147485</v>
      </c>
      <c r="X1258" s="103">
        <f t="shared" si="654"/>
        <v>4.2100711500000001</v>
      </c>
      <c r="Y1258" s="103">
        <f t="shared" si="655"/>
        <v>15.965571499999999</v>
      </c>
      <c r="Z1258" s="114" t="str">
        <f t="shared" si="663"/>
        <v>A+J=</v>
      </c>
      <c r="AA1258" s="108">
        <f t="shared" si="664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56"/>
        <v>45281</v>
      </c>
      <c r="B1259" s="103">
        <f t="shared" si="648"/>
        <v>577.53664041999991</v>
      </c>
      <c r="C1259" s="204">
        <f t="shared" si="647"/>
        <v>357.06229377885643</v>
      </c>
      <c r="D1259" s="104">
        <f t="shared" si="657"/>
        <v>6716.74</v>
      </c>
      <c r="E1259" s="105">
        <f t="shared" si="668"/>
        <v>6735.55</v>
      </c>
      <c r="F1259" s="106">
        <f t="shared" si="669"/>
        <v>45250</v>
      </c>
      <c r="G1259" s="107">
        <f t="shared" si="649"/>
        <v>2.8004657021114543E-3</v>
      </c>
      <c r="H1259" s="108">
        <f t="shared" si="662"/>
        <v>45313</v>
      </c>
      <c r="I1259" s="108">
        <f t="shared" si="650"/>
        <v>45313</v>
      </c>
      <c r="J1259" s="109">
        <f t="shared" si="658"/>
        <v>21</v>
      </c>
      <c r="K1259" s="109">
        <f t="shared" si="646"/>
        <v>1</v>
      </c>
      <c r="L1259" s="8">
        <f t="shared" si="659"/>
        <v>1.00013317</v>
      </c>
      <c r="M1259" s="110">
        <f t="shared" si="671"/>
        <v>1.0023997600000001</v>
      </c>
      <c r="N1259" s="110">
        <f t="shared" si="666"/>
        <v>1.6167286221575918</v>
      </c>
      <c r="O1259" s="103">
        <f t="shared" si="670"/>
        <v>1.61694392</v>
      </c>
      <c r="P1259" s="103">
        <f t="shared" si="651"/>
        <v>577.34970497999996</v>
      </c>
      <c r="Q1259" s="11">
        <f t="shared" si="665"/>
        <v>0</v>
      </c>
      <c r="R1259" s="30">
        <f t="shared" si="660"/>
        <v>0</v>
      </c>
      <c r="S1259" s="103">
        <f t="shared" si="652"/>
        <v>0</v>
      </c>
      <c r="T1259" s="113">
        <f t="shared" si="661"/>
        <v>8.5000000000000006E-2</v>
      </c>
      <c r="U1259" s="111">
        <f t="shared" si="667"/>
        <v>1</v>
      </c>
      <c r="V1259" s="111">
        <v>252</v>
      </c>
      <c r="W1259" s="110">
        <f t="shared" si="653"/>
        <v>1.0003237819999999</v>
      </c>
      <c r="X1259" s="103">
        <f t="shared" si="654"/>
        <v>0.18693544000000001</v>
      </c>
      <c r="Y1259" s="103">
        <f t="shared" si="655"/>
        <v>0</v>
      </c>
      <c r="Z1259" s="114" t="str">
        <f t="shared" si="663"/>
        <v>A+J=</v>
      </c>
      <c r="AA1259" s="108">
        <f t="shared" si="664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56"/>
        <v>45282</v>
      </c>
      <c r="B1260" s="103">
        <f t="shared" si="648"/>
        <v>577.80058022999992</v>
      </c>
      <c r="C1260" s="204">
        <f t="shared" si="647"/>
        <v>357.06229377885643</v>
      </c>
      <c r="D1260" s="104">
        <f t="shared" si="657"/>
        <v>6716.74</v>
      </c>
      <c r="E1260" s="105">
        <f t="shared" si="668"/>
        <v>6735.55</v>
      </c>
      <c r="F1260" s="106">
        <f t="shared" si="669"/>
        <v>45250</v>
      </c>
      <c r="G1260" s="107">
        <f t="shared" si="649"/>
        <v>2.8004657021114543E-3</v>
      </c>
      <c r="H1260" s="108">
        <f t="shared" si="662"/>
        <v>45313</v>
      </c>
      <c r="I1260" s="108">
        <f t="shared" si="650"/>
        <v>45313</v>
      </c>
      <c r="J1260" s="109">
        <f t="shared" si="658"/>
        <v>21</v>
      </c>
      <c r="K1260" s="109">
        <f t="shared" ref="K1260:K1323" si="672">(J1260-(NETWORKDAYS(A1260,I1260,AD$171:AD$502)-1))</f>
        <v>2</v>
      </c>
      <c r="L1260" s="8">
        <f t="shared" si="659"/>
        <v>1.0002663700000001</v>
      </c>
      <c r="M1260" s="110">
        <f t="shared" si="671"/>
        <v>1.0023997600000001</v>
      </c>
      <c r="N1260" s="110">
        <f t="shared" si="666"/>
        <v>1.6167286221575918</v>
      </c>
      <c r="O1260" s="103">
        <f t="shared" si="670"/>
        <v>1.6171592699999999</v>
      </c>
      <c r="P1260" s="103">
        <f t="shared" si="651"/>
        <v>577.42659834999995</v>
      </c>
      <c r="Q1260" s="11">
        <f t="shared" si="665"/>
        <v>0</v>
      </c>
      <c r="R1260" s="30">
        <f t="shared" si="660"/>
        <v>0</v>
      </c>
      <c r="S1260" s="103">
        <f t="shared" si="652"/>
        <v>0</v>
      </c>
      <c r="T1260" s="113">
        <f t="shared" si="661"/>
        <v>8.5000000000000006E-2</v>
      </c>
      <c r="U1260" s="111">
        <f t="shared" si="667"/>
        <v>2</v>
      </c>
      <c r="V1260" s="111">
        <v>252</v>
      </c>
      <c r="W1260" s="110">
        <f t="shared" si="653"/>
        <v>1.00064767</v>
      </c>
      <c r="X1260" s="103">
        <f t="shared" si="654"/>
        <v>0.37398187999999999</v>
      </c>
      <c r="Y1260" s="103">
        <f t="shared" si="655"/>
        <v>0</v>
      </c>
      <c r="Z1260" s="114" t="str">
        <f t="shared" si="663"/>
        <v>A+J=</v>
      </c>
      <c r="AA1260" s="108">
        <f t="shared" si="664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56"/>
        <v>45283</v>
      </c>
      <c r="B1261" s="103">
        <f t="shared" si="648"/>
        <v>578.06463348</v>
      </c>
      <c r="C1261" s="204">
        <f t="shared" si="647"/>
        <v>357.06229377885643</v>
      </c>
      <c r="D1261" s="104">
        <f t="shared" si="657"/>
        <v>6716.74</v>
      </c>
      <c r="E1261" s="105">
        <f t="shared" si="668"/>
        <v>6735.55</v>
      </c>
      <c r="F1261" s="106">
        <f t="shared" si="669"/>
        <v>45250</v>
      </c>
      <c r="G1261" s="107">
        <f t="shared" si="649"/>
        <v>2.8004657021114543E-3</v>
      </c>
      <c r="H1261" s="108">
        <f t="shared" si="662"/>
        <v>45313</v>
      </c>
      <c r="I1261" s="108">
        <f t="shared" si="650"/>
        <v>45313</v>
      </c>
      <c r="J1261" s="109">
        <f t="shared" si="658"/>
        <v>21</v>
      </c>
      <c r="K1261" s="109">
        <f t="shared" si="672"/>
        <v>3</v>
      </c>
      <c r="L1261" s="8">
        <f t="shared" si="659"/>
        <v>1.0003995800000001</v>
      </c>
      <c r="M1261" s="110">
        <f t="shared" si="671"/>
        <v>1.0023997600000001</v>
      </c>
      <c r="N1261" s="110">
        <f t="shared" si="666"/>
        <v>1.6167286221575918</v>
      </c>
      <c r="O1261" s="103">
        <f t="shared" si="670"/>
        <v>1.61737463</v>
      </c>
      <c r="P1261" s="103">
        <f t="shared" si="651"/>
        <v>577.50349528000004</v>
      </c>
      <c r="Q1261" s="11">
        <f t="shared" si="665"/>
        <v>0</v>
      </c>
      <c r="R1261" s="30">
        <f t="shared" si="660"/>
        <v>0</v>
      </c>
      <c r="S1261" s="103">
        <f t="shared" si="652"/>
        <v>0</v>
      </c>
      <c r="T1261" s="113">
        <f t="shared" si="661"/>
        <v>8.5000000000000006E-2</v>
      </c>
      <c r="U1261" s="111">
        <f t="shared" si="667"/>
        <v>3</v>
      </c>
      <c r="V1261" s="111">
        <v>252</v>
      </c>
      <c r="W1261" s="110">
        <f t="shared" si="653"/>
        <v>1.000971662</v>
      </c>
      <c r="X1261" s="103">
        <f t="shared" si="654"/>
        <v>0.56113820000000003</v>
      </c>
      <c r="Y1261" s="103">
        <f t="shared" si="655"/>
        <v>0</v>
      </c>
      <c r="Z1261" s="114" t="str">
        <f t="shared" si="663"/>
        <v>A+J=</v>
      </c>
      <c r="AA1261" s="108">
        <f t="shared" si="664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56"/>
        <v>45284</v>
      </c>
      <c r="B1262" s="103">
        <f t="shared" si="648"/>
        <v>578.06463348</v>
      </c>
      <c r="C1262" s="204">
        <f t="shared" si="647"/>
        <v>357.06229377885643</v>
      </c>
      <c r="D1262" s="104">
        <f t="shared" si="657"/>
        <v>6716.74</v>
      </c>
      <c r="E1262" s="105">
        <f t="shared" si="668"/>
        <v>6735.55</v>
      </c>
      <c r="F1262" s="106">
        <f t="shared" si="669"/>
        <v>45250</v>
      </c>
      <c r="G1262" s="107">
        <f t="shared" si="649"/>
        <v>2.8004657021114543E-3</v>
      </c>
      <c r="H1262" s="108">
        <f t="shared" si="662"/>
        <v>45313</v>
      </c>
      <c r="I1262" s="108">
        <f t="shared" si="650"/>
        <v>45313</v>
      </c>
      <c r="J1262" s="109">
        <f t="shared" si="658"/>
        <v>21</v>
      </c>
      <c r="K1262" s="109">
        <f t="shared" si="672"/>
        <v>3</v>
      </c>
      <c r="L1262" s="8">
        <f t="shared" si="659"/>
        <v>1.0003995800000001</v>
      </c>
      <c r="M1262" s="110">
        <f t="shared" si="671"/>
        <v>1.0023997600000001</v>
      </c>
      <c r="N1262" s="110">
        <f t="shared" si="666"/>
        <v>1.6167286221575918</v>
      </c>
      <c r="O1262" s="103">
        <f t="shared" si="670"/>
        <v>1.61737463</v>
      </c>
      <c r="P1262" s="103">
        <f t="shared" si="651"/>
        <v>577.50349528000004</v>
      </c>
      <c r="Q1262" s="11">
        <f t="shared" si="665"/>
        <v>0</v>
      </c>
      <c r="R1262" s="30">
        <f t="shared" si="660"/>
        <v>0</v>
      </c>
      <c r="S1262" s="103">
        <f t="shared" si="652"/>
        <v>0</v>
      </c>
      <c r="T1262" s="113">
        <f t="shared" si="661"/>
        <v>8.5000000000000006E-2</v>
      </c>
      <c r="U1262" s="111">
        <f t="shared" si="667"/>
        <v>3</v>
      </c>
      <c r="V1262" s="111">
        <v>252</v>
      </c>
      <c r="W1262" s="110">
        <f t="shared" si="653"/>
        <v>1.000971662</v>
      </c>
      <c r="X1262" s="103">
        <f t="shared" si="654"/>
        <v>0.56113820000000003</v>
      </c>
      <c r="Y1262" s="103">
        <f t="shared" si="655"/>
        <v>0</v>
      </c>
      <c r="Z1262" s="114" t="str">
        <f t="shared" si="663"/>
        <v>A+J=</v>
      </c>
      <c r="AA1262" s="108">
        <f t="shared" si="664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56"/>
        <v>45285</v>
      </c>
      <c r="B1263" s="103">
        <f t="shared" si="648"/>
        <v>578.06463348</v>
      </c>
      <c r="C1263" s="204">
        <f t="shared" si="647"/>
        <v>357.06229377885643</v>
      </c>
      <c r="D1263" s="104">
        <f t="shared" si="657"/>
        <v>6716.74</v>
      </c>
      <c r="E1263" s="105">
        <f t="shared" si="668"/>
        <v>6735.55</v>
      </c>
      <c r="F1263" s="106">
        <f t="shared" si="669"/>
        <v>45250</v>
      </c>
      <c r="G1263" s="107">
        <f t="shared" si="649"/>
        <v>2.8004657021114543E-3</v>
      </c>
      <c r="H1263" s="108">
        <f t="shared" si="662"/>
        <v>45313</v>
      </c>
      <c r="I1263" s="108">
        <f t="shared" si="650"/>
        <v>45313</v>
      </c>
      <c r="J1263" s="109">
        <f t="shared" si="658"/>
        <v>21</v>
      </c>
      <c r="K1263" s="109">
        <f t="shared" si="672"/>
        <v>3</v>
      </c>
      <c r="L1263" s="8">
        <f t="shared" si="659"/>
        <v>1.0003995800000001</v>
      </c>
      <c r="M1263" s="110">
        <f t="shared" si="671"/>
        <v>1.0023997600000001</v>
      </c>
      <c r="N1263" s="110">
        <f t="shared" si="666"/>
        <v>1.6167286221575918</v>
      </c>
      <c r="O1263" s="103">
        <f t="shared" si="670"/>
        <v>1.61737463</v>
      </c>
      <c r="P1263" s="103">
        <f t="shared" si="651"/>
        <v>577.50349528000004</v>
      </c>
      <c r="Q1263" s="11">
        <f t="shared" si="665"/>
        <v>0</v>
      </c>
      <c r="R1263" s="30">
        <f t="shared" si="660"/>
        <v>0</v>
      </c>
      <c r="S1263" s="103">
        <f t="shared" si="652"/>
        <v>0</v>
      </c>
      <c r="T1263" s="113">
        <f t="shared" si="661"/>
        <v>8.5000000000000006E-2</v>
      </c>
      <c r="U1263" s="111">
        <f t="shared" si="667"/>
        <v>3</v>
      </c>
      <c r="V1263" s="111">
        <v>252</v>
      </c>
      <c r="W1263" s="110">
        <f t="shared" si="653"/>
        <v>1.000971662</v>
      </c>
      <c r="X1263" s="103">
        <f t="shared" si="654"/>
        <v>0.56113820000000003</v>
      </c>
      <c r="Y1263" s="103">
        <f t="shared" si="655"/>
        <v>0</v>
      </c>
      <c r="Z1263" s="114" t="str">
        <f t="shared" si="663"/>
        <v>A+J=</v>
      </c>
      <c r="AA1263" s="108">
        <f t="shared" si="664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56"/>
        <v>45286</v>
      </c>
      <c r="B1264" s="103">
        <f t="shared" si="648"/>
        <v>578.06463348</v>
      </c>
      <c r="C1264" s="204">
        <f t="shared" si="647"/>
        <v>357.06229377885643</v>
      </c>
      <c r="D1264" s="104">
        <f t="shared" si="657"/>
        <v>6716.74</v>
      </c>
      <c r="E1264" s="105">
        <f t="shared" si="668"/>
        <v>6735.55</v>
      </c>
      <c r="F1264" s="106">
        <f t="shared" si="669"/>
        <v>45250</v>
      </c>
      <c r="G1264" s="107">
        <f t="shared" si="649"/>
        <v>2.8004657021114543E-3</v>
      </c>
      <c r="H1264" s="108">
        <f t="shared" si="662"/>
        <v>45313</v>
      </c>
      <c r="I1264" s="108">
        <f t="shared" si="650"/>
        <v>45313</v>
      </c>
      <c r="J1264" s="109">
        <f t="shared" si="658"/>
        <v>21</v>
      </c>
      <c r="K1264" s="109">
        <f t="shared" si="672"/>
        <v>3</v>
      </c>
      <c r="L1264" s="8">
        <f t="shared" si="659"/>
        <v>1.0003995800000001</v>
      </c>
      <c r="M1264" s="110">
        <f t="shared" si="671"/>
        <v>1.0023997600000001</v>
      </c>
      <c r="N1264" s="110">
        <f t="shared" si="666"/>
        <v>1.6167286221575918</v>
      </c>
      <c r="O1264" s="103">
        <f t="shared" si="670"/>
        <v>1.61737463</v>
      </c>
      <c r="P1264" s="103">
        <f t="shared" si="651"/>
        <v>577.50349528000004</v>
      </c>
      <c r="Q1264" s="11">
        <f t="shared" si="665"/>
        <v>0</v>
      </c>
      <c r="R1264" s="30">
        <f t="shared" si="660"/>
        <v>0</v>
      </c>
      <c r="S1264" s="103">
        <f t="shared" si="652"/>
        <v>0</v>
      </c>
      <c r="T1264" s="113">
        <f t="shared" si="661"/>
        <v>8.5000000000000006E-2</v>
      </c>
      <c r="U1264" s="111">
        <f t="shared" si="667"/>
        <v>3</v>
      </c>
      <c r="V1264" s="111">
        <v>252</v>
      </c>
      <c r="W1264" s="110">
        <f t="shared" si="653"/>
        <v>1.000971662</v>
      </c>
      <c r="X1264" s="103">
        <f t="shared" si="654"/>
        <v>0.56113820000000003</v>
      </c>
      <c r="Y1264" s="103">
        <f t="shared" si="655"/>
        <v>0</v>
      </c>
      <c r="Z1264" s="114" t="str">
        <f t="shared" si="663"/>
        <v>A+J=</v>
      </c>
      <c r="AA1264" s="108">
        <f t="shared" si="664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56"/>
        <v>45287</v>
      </c>
      <c r="B1265" s="103">
        <f t="shared" si="648"/>
        <v>578.32881150000003</v>
      </c>
      <c r="C1265" s="204">
        <f t="shared" si="647"/>
        <v>357.06229377885643</v>
      </c>
      <c r="D1265" s="104">
        <f t="shared" si="657"/>
        <v>6716.74</v>
      </c>
      <c r="E1265" s="105">
        <f t="shared" si="668"/>
        <v>6735.55</v>
      </c>
      <c r="F1265" s="106">
        <f t="shared" si="669"/>
        <v>45250</v>
      </c>
      <c r="G1265" s="107">
        <f t="shared" si="649"/>
        <v>2.8004657021114543E-3</v>
      </c>
      <c r="H1265" s="108">
        <f t="shared" si="662"/>
        <v>45313</v>
      </c>
      <c r="I1265" s="108">
        <f t="shared" si="650"/>
        <v>45313</v>
      </c>
      <c r="J1265" s="109">
        <f t="shared" si="658"/>
        <v>21</v>
      </c>
      <c r="K1265" s="109">
        <f t="shared" si="672"/>
        <v>4</v>
      </c>
      <c r="L1265" s="8">
        <f t="shared" si="659"/>
        <v>1.0005328099999999</v>
      </c>
      <c r="M1265" s="110">
        <f t="shared" si="671"/>
        <v>1.0023997600000001</v>
      </c>
      <c r="N1265" s="110">
        <f t="shared" si="666"/>
        <v>1.6167286221575918</v>
      </c>
      <c r="O1265" s="103">
        <f t="shared" si="670"/>
        <v>1.6175900299999999</v>
      </c>
      <c r="P1265" s="103">
        <f t="shared" si="651"/>
        <v>577.58040649999998</v>
      </c>
      <c r="Q1265" s="11">
        <f t="shared" si="665"/>
        <v>0</v>
      </c>
      <c r="R1265" s="30">
        <f t="shared" si="660"/>
        <v>0</v>
      </c>
      <c r="S1265" s="103">
        <f t="shared" si="652"/>
        <v>0</v>
      </c>
      <c r="T1265" s="113">
        <f t="shared" si="661"/>
        <v>8.5000000000000006E-2</v>
      </c>
      <c r="U1265" s="111">
        <f t="shared" si="667"/>
        <v>4</v>
      </c>
      <c r="V1265" s="111">
        <v>252</v>
      </c>
      <c r="W1265" s="110">
        <f t="shared" si="653"/>
        <v>1.001295759</v>
      </c>
      <c r="X1265" s="103">
        <f t="shared" si="654"/>
        <v>0.74840499999999999</v>
      </c>
      <c r="Y1265" s="103">
        <f t="shared" si="655"/>
        <v>0</v>
      </c>
      <c r="Z1265" s="114" t="str">
        <f t="shared" si="663"/>
        <v>A+J=</v>
      </c>
      <c r="AA1265" s="108">
        <f t="shared" si="664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56"/>
        <v>45288</v>
      </c>
      <c r="B1266" s="103">
        <f t="shared" si="648"/>
        <v>578.59311076999995</v>
      </c>
      <c r="C1266" s="204">
        <f t="shared" si="647"/>
        <v>357.06229377885643</v>
      </c>
      <c r="D1266" s="104">
        <f t="shared" si="657"/>
        <v>6716.74</v>
      </c>
      <c r="E1266" s="105">
        <f t="shared" si="668"/>
        <v>6735.55</v>
      </c>
      <c r="F1266" s="106">
        <f t="shared" si="669"/>
        <v>45250</v>
      </c>
      <c r="G1266" s="107">
        <f t="shared" si="649"/>
        <v>2.8004657021114543E-3</v>
      </c>
      <c r="H1266" s="108">
        <f t="shared" si="662"/>
        <v>45313</v>
      </c>
      <c r="I1266" s="108">
        <f t="shared" si="650"/>
        <v>45313</v>
      </c>
      <c r="J1266" s="109">
        <f t="shared" si="658"/>
        <v>21</v>
      </c>
      <c r="K1266" s="109">
        <f t="shared" si="672"/>
        <v>5</v>
      </c>
      <c r="L1266" s="8">
        <f t="shared" si="659"/>
        <v>1.0006660599999999</v>
      </c>
      <c r="M1266" s="110">
        <f t="shared" si="671"/>
        <v>1.0023997600000001</v>
      </c>
      <c r="N1266" s="110">
        <f t="shared" si="666"/>
        <v>1.6167286221575918</v>
      </c>
      <c r="O1266" s="103">
        <f t="shared" si="670"/>
        <v>1.61780546</v>
      </c>
      <c r="P1266" s="103">
        <f t="shared" si="651"/>
        <v>577.65732843000001</v>
      </c>
      <c r="Q1266" s="11">
        <f t="shared" si="665"/>
        <v>0</v>
      </c>
      <c r="R1266" s="30">
        <f t="shared" si="660"/>
        <v>0</v>
      </c>
      <c r="S1266" s="103">
        <f t="shared" si="652"/>
        <v>0</v>
      </c>
      <c r="T1266" s="113">
        <f t="shared" si="661"/>
        <v>8.5000000000000006E-2</v>
      </c>
      <c r="U1266" s="111">
        <f t="shared" si="667"/>
        <v>5</v>
      </c>
      <c r="V1266" s="111">
        <v>252</v>
      </c>
      <c r="W1266" s="110">
        <f t="shared" si="653"/>
        <v>1.0016199610000001</v>
      </c>
      <c r="X1266" s="103">
        <f t="shared" si="654"/>
        <v>0.93578234000000005</v>
      </c>
      <c r="Y1266" s="103">
        <f t="shared" si="655"/>
        <v>0</v>
      </c>
      <c r="Z1266" s="114" t="str">
        <f t="shared" si="663"/>
        <v>A+J=</v>
      </c>
      <c r="AA1266" s="108">
        <f t="shared" si="664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56"/>
        <v>45289</v>
      </c>
      <c r="B1267" s="103">
        <f t="shared" si="648"/>
        <v>578.85753130000001</v>
      </c>
      <c r="C1267" s="204">
        <f t="shared" si="647"/>
        <v>357.06229377885643</v>
      </c>
      <c r="D1267" s="104">
        <f t="shared" si="657"/>
        <v>6716.74</v>
      </c>
      <c r="E1267" s="105">
        <f t="shared" si="668"/>
        <v>6735.55</v>
      </c>
      <c r="F1267" s="106">
        <f t="shared" si="669"/>
        <v>45250</v>
      </c>
      <c r="G1267" s="107">
        <f t="shared" si="649"/>
        <v>2.8004657021114543E-3</v>
      </c>
      <c r="H1267" s="108">
        <f t="shared" si="662"/>
        <v>45313</v>
      </c>
      <c r="I1267" s="108">
        <f t="shared" si="650"/>
        <v>45313</v>
      </c>
      <c r="J1267" s="109">
        <f t="shared" si="658"/>
        <v>21</v>
      </c>
      <c r="K1267" s="109">
        <f t="shared" si="672"/>
        <v>6</v>
      </c>
      <c r="L1267" s="8">
        <f t="shared" si="659"/>
        <v>1.00079933</v>
      </c>
      <c r="M1267" s="110">
        <f t="shared" si="671"/>
        <v>1.0023997600000001</v>
      </c>
      <c r="N1267" s="110">
        <f t="shared" si="666"/>
        <v>1.6167286221575918</v>
      </c>
      <c r="O1267" s="103">
        <f t="shared" si="670"/>
        <v>1.61802092</v>
      </c>
      <c r="P1267" s="103">
        <f t="shared" si="651"/>
        <v>577.73426107</v>
      </c>
      <c r="Q1267" s="11">
        <f t="shared" si="665"/>
        <v>0</v>
      </c>
      <c r="R1267" s="30">
        <f t="shared" si="660"/>
        <v>0</v>
      </c>
      <c r="S1267" s="103">
        <f t="shared" si="652"/>
        <v>0</v>
      </c>
      <c r="T1267" s="113">
        <f t="shared" si="661"/>
        <v>8.5000000000000006E-2</v>
      </c>
      <c r="U1267" s="111">
        <f t="shared" si="667"/>
        <v>6</v>
      </c>
      <c r="V1267" s="111">
        <v>252</v>
      </c>
      <c r="W1267" s="110">
        <f t="shared" si="653"/>
        <v>1.0019442679999999</v>
      </c>
      <c r="X1267" s="103">
        <f t="shared" si="654"/>
        <v>1.1232702299999999</v>
      </c>
      <c r="Y1267" s="103">
        <f t="shared" si="655"/>
        <v>0</v>
      </c>
      <c r="Z1267" s="114" t="str">
        <f t="shared" si="663"/>
        <v>A+J=</v>
      </c>
      <c r="AA1267" s="108">
        <f t="shared" si="664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56"/>
        <v>45290</v>
      </c>
      <c r="B1268" s="103">
        <f t="shared" si="648"/>
        <v>579.12206598</v>
      </c>
      <c r="C1268" s="204">
        <f t="shared" si="647"/>
        <v>357.06229377885643</v>
      </c>
      <c r="D1268" s="104">
        <f t="shared" si="657"/>
        <v>6716.74</v>
      </c>
      <c r="E1268" s="105">
        <f t="shared" si="668"/>
        <v>6735.55</v>
      </c>
      <c r="F1268" s="106">
        <f t="shared" si="669"/>
        <v>45250</v>
      </c>
      <c r="G1268" s="107">
        <f t="shared" si="649"/>
        <v>2.8004657021114543E-3</v>
      </c>
      <c r="H1268" s="108">
        <f t="shared" si="662"/>
        <v>45313</v>
      </c>
      <c r="I1268" s="108">
        <f t="shared" si="650"/>
        <v>45313</v>
      </c>
      <c r="J1268" s="109">
        <f t="shared" si="658"/>
        <v>21</v>
      </c>
      <c r="K1268" s="109">
        <f t="shared" si="672"/>
        <v>7</v>
      </c>
      <c r="L1268" s="8">
        <f t="shared" si="659"/>
        <v>1.00093261</v>
      </c>
      <c r="M1268" s="110">
        <f t="shared" si="671"/>
        <v>1.0023997600000001</v>
      </c>
      <c r="N1268" s="110">
        <f t="shared" si="666"/>
        <v>1.6167286221575918</v>
      </c>
      <c r="O1268" s="103">
        <f t="shared" si="670"/>
        <v>1.6182363900000001</v>
      </c>
      <c r="P1268" s="103">
        <f t="shared" si="651"/>
        <v>577.81119727999999</v>
      </c>
      <c r="Q1268" s="11">
        <f t="shared" si="665"/>
        <v>0</v>
      </c>
      <c r="R1268" s="30">
        <f t="shared" si="660"/>
        <v>0</v>
      </c>
      <c r="S1268" s="103">
        <f t="shared" si="652"/>
        <v>0</v>
      </c>
      <c r="T1268" s="113">
        <f t="shared" si="661"/>
        <v>8.5000000000000006E-2</v>
      </c>
      <c r="U1268" s="111">
        <f t="shared" si="667"/>
        <v>7</v>
      </c>
      <c r="V1268" s="111">
        <v>252</v>
      </c>
      <c r="W1268" s="110">
        <f t="shared" si="653"/>
        <v>1.00226868</v>
      </c>
      <c r="X1268" s="103">
        <f t="shared" si="654"/>
        <v>1.3108687000000001</v>
      </c>
      <c r="Y1268" s="103">
        <f t="shared" si="655"/>
        <v>0</v>
      </c>
      <c r="Z1268" s="114" t="str">
        <f t="shared" si="663"/>
        <v>A+J=</v>
      </c>
      <c r="AA1268" s="108">
        <f t="shared" si="664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56"/>
        <v>45291</v>
      </c>
      <c r="B1269" s="103">
        <f t="shared" si="648"/>
        <v>579.12206598</v>
      </c>
      <c r="C1269" s="204">
        <f t="shared" si="647"/>
        <v>357.06229377885643</v>
      </c>
      <c r="D1269" s="104">
        <f t="shared" si="657"/>
        <v>6716.74</v>
      </c>
      <c r="E1269" s="105">
        <f t="shared" si="668"/>
        <v>6735.55</v>
      </c>
      <c r="F1269" s="106">
        <f t="shared" si="669"/>
        <v>45250</v>
      </c>
      <c r="G1269" s="107">
        <f t="shared" si="649"/>
        <v>2.8004657021114543E-3</v>
      </c>
      <c r="H1269" s="108">
        <f t="shared" si="662"/>
        <v>45313</v>
      </c>
      <c r="I1269" s="108">
        <f t="shared" si="650"/>
        <v>45313</v>
      </c>
      <c r="J1269" s="109">
        <f t="shared" si="658"/>
        <v>21</v>
      </c>
      <c r="K1269" s="109">
        <f t="shared" si="672"/>
        <v>7</v>
      </c>
      <c r="L1269" s="8">
        <f t="shared" si="659"/>
        <v>1.00093261</v>
      </c>
      <c r="M1269" s="110">
        <f t="shared" si="671"/>
        <v>1.0023997600000001</v>
      </c>
      <c r="N1269" s="110">
        <f t="shared" si="666"/>
        <v>1.6167286221575918</v>
      </c>
      <c r="O1269" s="103">
        <f t="shared" si="670"/>
        <v>1.6182363900000001</v>
      </c>
      <c r="P1269" s="103">
        <f t="shared" si="651"/>
        <v>577.81119727999999</v>
      </c>
      <c r="Q1269" s="11">
        <f t="shared" si="665"/>
        <v>0</v>
      </c>
      <c r="R1269" s="30">
        <f t="shared" si="660"/>
        <v>0</v>
      </c>
      <c r="S1269" s="103">
        <f t="shared" si="652"/>
        <v>0</v>
      </c>
      <c r="T1269" s="113">
        <f t="shared" si="661"/>
        <v>8.5000000000000006E-2</v>
      </c>
      <c r="U1269" s="111">
        <f t="shared" si="667"/>
        <v>7</v>
      </c>
      <c r="V1269" s="111">
        <v>252</v>
      </c>
      <c r="W1269" s="110">
        <f t="shared" si="653"/>
        <v>1.00226868</v>
      </c>
      <c r="X1269" s="103">
        <f t="shared" si="654"/>
        <v>1.3108687000000001</v>
      </c>
      <c r="Y1269" s="103">
        <f t="shared" si="655"/>
        <v>0</v>
      </c>
      <c r="Z1269" s="114" t="str">
        <f t="shared" si="663"/>
        <v>A+J=</v>
      </c>
      <c r="AA1269" s="108">
        <f t="shared" si="664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56"/>
        <v>45292</v>
      </c>
      <c r="B1270" s="103">
        <f t="shared" si="648"/>
        <v>579.12206598</v>
      </c>
      <c r="C1270" s="204">
        <f t="shared" si="647"/>
        <v>357.06229377885643</v>
      </c>
      <c r="D1270" s="104">
        <f t="shared" si="657"/>
        <v>6716.74</v>
      </c>
      <c r="E1270" s="105">
        <f t="shared" si="668"/>
        <v>6735.55</v>
      </c>
      <c r="F1270" s="106">
        <f t="shared" si="669"/>
        <v>45250</v>
      </c>
      <c r="G1270" s="107">
        <f t="shared" si="649"/>
        <v>2.8004657021114543E-3</v>
      </c>
      <c r="H1270" s="108">
        <f t="shared" si="662"/>
        <v>45313</v>
      </c>
      <c r="I1270" s="108">
        <f t="shared" si="650"/>
        <v>45313</v>
      </c>
      <c r="J1270" s="109">
        <f t="shared" si="658"/>
        <v>21</v>
      </c>
      <c r="K1270" s="109">
        <f t="shared" si="672"/>
        <v>7</v>
      </c>
      <c r="L1270" s="8">
        <f t="shared" si="659"/>
        <v>1.00093261</v>
      </c>
      <c r="M1270" s="110">
        <f t="shared" si="671"/>
        <v>1.0023997600000001</v>
      </c>
      <c r="N1270" s="110">
        <f t="shared" si="666"/>
        <v>1.6167286221575918</v>
      </c>
      <c r="O1270" s="103">
        <f t="shared" si="670"/>
        <v>1.6182363900000001</v>
      </c>
      <c r="P1270" s="103">
        <f t="shared" si="651"/>
        <v>577.81119727999999</v>
      </c>
      <c r="Q1270" s="11">
        <f t="shared" si="665"/>
        <v>0</v>
      </c>
      <c r="R1270" s="30">
        <f t="shared" si="660"/>
        <v>0</v>
      </c>
      <c r="S1270" s="103">
        <f t="shared" si="652"/>
        <v>0</v>
      </c>
      <c r="T1270" s="113">
        <f t="shared" si="661"/>
        <v>8.5000000000000006E-2</v>
      </c>
      <c r="U1270" s="111">
        <f t="shared" si="667"/>
        <v>7</v>
      </c>
      <c r="V1270" s="111">
        <v>252</v>
      </c>
      <c r="W1270" s="110">
        <f t="shared" si="653"/>
        <v>1.00226868</v>
      </c>
      <c r="X1270" s="103">
        <f t="shared" si="654"/>
        <v>1.3108687000000001</v>
      </c>
      <c r="Y1270" s="103">
        <f t="shared" si="655"/>
        <v>0</v>
      </c>
      <c r="Z1270" s="114" t="str">
        <f t="shared" si="663"/>
        <v>A+J=</v>
      </c>
      <c r="AA1270" s="108">
        <f t="shared" si="664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56"/>
        <v>45293</v>
      </c>
      <c r="B1271" s="103">
        <f t="shared" si="648"/>
        <v>579.12206598</v>
      </c>
      <c r="C1271" s="204">
        <f t="shared" si="647"/>
        <v>357.06229377885643</v>
      </c>
      <c r="D1271" s="104">
        <f t="shared" si="657"/>
        <v>6716.74</v>
      </c>
      <c r="E1271" s="105">
        <f t="shared" si="668"/>
        <v>6735.55</v>
      </c>
      <c r="F1271" s="106">
        <f t="shared" si="669"/>
        <v>45250</v>
      </c>
      <c r="G1271" s="107">
        <f t="shared" si="649"/>
        <v>2.8004657021114543E-3</v>
      </c>
      <c r="H1271" s="108">
        <f t="shared" si="662"/>
        <v>45313</v>
      </c>
      <c r="I1271" s="108">
        <f t="shared" si="650"/>
        <v>45313</v>
      </c>
      <c r="J1271" s="109">
        <f t="shared" si="658"/>
        <v>21</v>
      </c>
      <c r="K1271" s="109">
        <f t="shared" si="672"/>
        <v>7</v>
      </c>
      <c r="L1271" s="8">
        <f t="shared" si="659"/>
        <v>1.00093261</v>
      </c>
      <c r="M1271" s="110">
        <f t="shared" si="671"/>
        <v>1.0023997600000001</v>
      </c>
      <c r="N1271" s="110">
        <f t="shared" si="666"/>
        <v>1.6167286221575918</v>
      </c>
      <c r="O1271" s="103">
        <f t="shared" si="670"/>
        <v>1.6182363900000001</v>
      </c>
      <c r="P1271" s="103">
        <f t="shared" si="651"/>
        <v>577.81119727999999</v>
      </c>
      <c r="Q1271" s="11">
        <f t="shared" si="665"/>
        <v>0</v>
      </c>
      <c r="R1271" s="30">
        <f t="shared" si="660"/>
        <v>0</v>
      </c>
      <c r="S1271" s="103">
        <f t="shared" si="652"/>
        <v>0</v>
      </c>
      <c r="T1271" s="113">
        <f t="shared" si="661"/>
        <v>8.5000000000000006E-2</v>
      </c>
      <c r="U1271" s="111">
        <f t="shared" si="667"/>
        <v>7</v>
      </c>
      <c r="V1271" s="111">
        <v>252</v>
      </c>
      <c r="W1271" s="110">
        <f t="shared" si="653"/>
        <v>1.00226868</v>
      </c>
      <c r="X1271" s="103">
        <f t="shared" si="654"/>
        <v>1.3108687000000001</v>
      </c>
      <c r="Y1271" s="103">
        <f t="shared" si="655"/>
        <v>0</v>
      </c>
      <c r="Z1271" s="114" t="str">
        <f t="shared" si="663"/>
        <v>A+J=</v>
      </c>
      <c r="AA1271" s="108">
        <f t="shared" si="664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56"/>
        <v>45294</v>
      </c>
      <c r="B1272" s="103">
        <f t="shared" si="648"/>
        <v>579.38673274000007</v>
      </c>
      <c r="C1272" s="204">
        <f t="shared" si="647"/>
        <v>357.06229377885643</v>
      </c>
      <c r="D1272" s="104">
        <f t="shared" si="657"/>
        <v>6716.74</v>
      </c>
      <c r="E1272" s="105">
        <f t="shared" si="668"/>
        <v>6735.55</v>
      </c>
      <c r="F1272" s="106">
        <f t="shared" si="669"/>
        <v>45250</v>
      </c>
      <c r="G1272" s="107">
        <f t="shared" si="649"/>
        <v>2.8004657021114543E-3</v>
      </c>
      <c r="H1272" s="108">
        <f t="shared" si="662"/>
        <v>45313</v>
      </c>
      <c r="I1272" s="108">
        <f t="shared" si="650"/>
        <v>45313</v>
      </c>
      <c r="J1272" s="109">
        <f t="shared" si="658"/>
        <v>21</v>
      </c>
      <c r="K1272" s="109">
        <f t="shared" si="672"/>
        <v>8</v>
      </c>
      <c r="L1272" s="8">
        <f t="shared" si="659"/>
        <v>1.0010659200000001</v>
      </c>
      <c r="M1272" s="110">
        <f t="shared" si="671"/>
        <v>1.0023997600000001</v>
      </c>
      <c r="N1272" s="110">
        <f t="shared" si="666"/>
        <v>1.6167286221575918</v>
      </c>
      <c r="O1272" s="103">
        <f t="shared" si="670"/>
        <v>1.61845192</v>
      </c>
      <c r="P1272" s="103">
        <f t="shared" si="651"/>
        <v>577.88815492000003</v>
      </c>
      <c r="Q1272" s="11">
        <f t="shared" si="665"/>
        <v>0</v>
      </c>
      <c r="R1272" s="30">
        <f t="shared" si="660"/>
        <v>0</v>
      </c>
      <c r="S1272" s="103">
        <f t="shared" si="652"/>
        <v>0</v>
      </c>
      <c r="T1272" s="113">
        <f t="shared" si="661"/>
        <v>8.5000000000000006E-2</v>
      </c>
      <c r="U1272" s="111">
        <f t="shared" si="667"/>
        <v>8</v>
      </c>
      <c r="V1272" s="111">
        <v>252</v>
      </c>
      <c r="W1272" s="110">
        <f t="shared" si="653"/>
        <v>1.0025931969999999</v>
      </c>
      <c r="X1272" s="103">
        <f t="shared" si="654"/>
        <v>1.4985778199999999</v>
      </c>
      <c r="Y1272" s="103">
        <f t="shared" si="655"/>
        <v>0</v>
      </c>
      <c r="Z1272" s="114" t="str">
        <f t="shared" si="663"/>
        <v>A+J=</v>
      </c>
      <c r="AA1272" s="108">
        <f t="shared" si="664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56"/>
        <v>45295</v>
      </c>
      <c r="B1273" s="103">
        <f t="shared" si="648"/>
        <v>579.65151371999991</v>
      </c>
      <c r="C1273" s="204">
        <f t="shared" si="647"/>
        <v>357.06229377885643</v>
      </c>
      <c r="D1273" s="104">
        <f t="shared" si="657"/>
        <v>6716.74</v>
      </c>
      <c r="E1273" s="105">
        <f t="shared" si="668"/>
        <v>6735.55</v>
      </c>
      <c r="F1273" s="106">
        <f t="shared" si="669"/>
        <v>45250</v>
      </c>
      <c r="G1273" s="107">
        <f t="shared" si="649"/>
        <v>2.8004657021114543E-3</v>
      </c>
      <c r="H1273" s="108">
        <f t="shared" si="662"/>
        <v>45313</v>
      </c>
      <c r="I1273" s="108">
        <f t="shared" si="650"/>
        <v>45313</v>
      </c>
      <c r="J1273" s="109">
        <f t="shared" si="658"/>
        <v>21</v>
      </c>
      <c r="K1273" s="109">
        <f t="shared" si="672"/>
        <v>9</v>
      </c>
      <c r="L1273" s="8">
        <f t="shared" si="659"/>
        <v>1.00119924</v>
      </c>
      <c r="M1273" s="110">
        <f t="shared" si="671"/>
        <v>1.0023997600000001</v>
      </c>
      <c r="N1273" s="110">
        <f t="shared" si="666"/>
        <v>1.6167286221575918</v>
      </c>
      <c r="O1273" s="103">
        <f t="shared" si="670"/>
        <v>1.6186674599999999</v>
      </c>
      <c r="P1273" s="103">
        <f t="shared" si="651"/>
        <v>577.96511612999996</v>
      </c>
      <c r="Q1273" s="11">
        <f t="shared" si="665"/>
        <v>0</v>
      </c>
      <c r="R1273" s="30">
        <f t="shared" si="660"/>
        <v>0</v>
      </c>
      <c r="S1273" s="103">
        <f t="shared" si="652"/>
        <v>0</v>
      </c>
      <c r="T1273" s="113">
        <f t="shared" si="661"/>
        <v>8.5000000000000006E-2</v>
      </c>
      <c r="U1273" s="111">
        <f t="shared" si="667"/>
        <v>9</v>
      </c>
      <c r="V1273" s="111">
        <v>252</v>
      </c>
      <c r="W1273" s="110">
        <f t="shared" si="653"/>
        <v>1.0029178190000001</v>
      </c>
      <c r="X1273" s="103">
        <f t="shared" si="654"/>
        <v>1.6863975899999999</v>
      </c>
      <c r="Y1273" s="103">
        <f t="shared" si="655"/>
        <v>0</v>
      </c>
      <c r="Z1273" s="114" t="str">
        <f t="shared" si="663"/>
        <v>A+J=</v>
      </c>
      <c r="AA1273" s="108">
        <f t="shared" si="664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56"/>
        <v>45296</v>
      </c>
      <c r="B1274" s="103">
        <f t="shared" si="648"/>
        <v>579.9164131</v>
      </c>
      <c r="C1274" s="204">
        <f t="shared" si="647"/>
        <v>357.06229377885643</v>
      </c>
      <c r="D1274" s="104">
        <f t="shared" si="657"/>
        <v>6716.74</v>
      </c>
      <c r="E1274" s="105">
        <f t="shared" si="668"/>
        <v>6735.55</v>
      </c>
      <c r="F1274" s="106">
        <f t="shared" si="669"/>
        <v>45250</v>
      </c>
      <c r="G1274" s="107">
        <f t="shared" si="649"/>
        <v>2.8004657021114543E-3</v>
      </c>
      <c r="H1274" s="108">
        <f t="shared" si="662"/>
        <v>45313</v>
      </c>
      <c r="I1274" s="108">
        <f t="shared" si="650"/>
        <v>45313</v>
      </c>
      <c r="J1274" s="109">
        <f t="shared" si="658"/>
        <v>21</v>
      </c>
      <c r="K1274" s="109">
        <f t="shared" si="672"/>
        <v>10</v>
      </c>
      <c r="L1274" s="8">
        <f t="shared" si="659"/>
        <v>1.00133257</v>
      </c>
      <c r="M1274" s="110">
        <f t="shared" si="671"/>
        <v>1.0023997600000001</v>
      </c>
      <c r="N1274" s="110">
        <f t="shared" si="666"/>
        <v>1.6167286221575918</v>
      </c>
      <c r="O1274" s="103">
        <f t="shared" si="670"/>
        <v>1.61888302</v>
      </c>
      <c r="P1274" s="103">
        <f t="shared" si="651"/>
        <v>578.04208447999997</v>
      </c>
      <c r="Q1274" s="11">
        <f t="shared" si="665"/>
        <v>0</v>
      </c>
      <c r="R1274" s="30">
        <f t="shared" si="660"/>
        <v>0</v>
      </c>
      <c r="S1274" s="103">
        <f t="shared" si="652"/>
        <v>0</v>
      </c>
      <c r="T1274" s="113">
        <f t="shared" si="661"/>
        <v>8.5000000000000006E-2</v>
      </c>
      <c r="U1274" s="111">
        <f t="shared" si="667"/>
        <v>10</v>
      </c>
      <c r="V1274" s="111">
        <v>252</v>
      </c>
      <c r="W1274" s="110">
        <f t="shared" si="653"/>
        <v>1.0032425469999999</v>
      </c>
      <c r="X1274" s="103">
        <f t="shared" si="654"/>
        <v>1.87432862</v>
      </c>
      <c r="Y1274" s="103">
        <f t="shared" si="655"/>
        <v>0</v>
      </c>
      <c r="Z1274" s="114" t="str">
        <f t="shared" si="663"/>
        <v>A+J=</v>
      </c>
      <c r="AA1274" s="108">
        <f t="shared" si="664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56"/>
        <v>45297</v>
      </c>
      <c r="B1275" s="103">
        <f t="shared" si="648"/>
        <v>580.18144051000002</v>
      </c>
      <c r="C1275" s="204">
        <f t="shared" si="647"/>
        <v>357.06229377885643</v>
      </c>
      <c r="D1275" s="104">
        <f t="shared" si="657"/>
        <v>6716.74</v>
      </c>
      <c r="E1275" s="105">
        <f t="shared" si="668"/>
        <v>6735.55</v>
      </c>
      <c r="F1275" s="106">
        <f t="shared" si="669"/>
        <v>45250</v>
      </c>
      <c r="G1275" s="107">
        <f t="shared" si="649"/>
        <v>2.8004657021114543E-3</v>
      </c>
      <c r="H1275" s="108">
        <f t="shared" si="662"/>
        <v>45313</v>
      </c>
      <c r="I1275" s="108">
        <f t="shared" si="650"/>
        <v>45313</v>
      </c>
      <c r="J1275" s="109">
        <f t="shared" si="658"/>
        <v>21</v>
      </c>
      <c r="K1275" s="109">
        <f t="shared" si="672"/>
        <v>11</v>
      </c>
      <c r="L1275" s="8">
        <f t="shared" si="659"/>
        <v>1.0014659299999999</v>
      </c>
      <c r="M1275" s="110">
        <f t="shared" si="671"/>
        <v>1.0023997600000001</v>
      </c>
      <c r="N1275" s="110">
        <f t="shared" si="666"/>
        <v>1.6167286221575918</v>
      </c>
      <c r="O1275" s="103">
        <f t="shared" si="670"/>
        <v>1.6190986300000001</v>
      </c>
      <c r="P1275" s="103">
        <f t="shared" si="651"/>
        <v>578.11907068000005</v>
      </c>
      <c r="Q1275" s="11">
        <f t="shared" si="665"/>
        <v>0</v>
      </c>
      <c r="R1275" s="30">
        <f t="shared" si="660"/>
        <v>0</v>
      </c>
      <c r="S1275" s="103">
        <f t="shared" si="652"/>
        <v>0</v>
      </c>
      <c r="T1275" s="113">
        <f t="shared" si="661"/>
        <v>8.5000000000000006E-2</v>
      </c>
      <c r="U1275" s="111">
        <f t="shared" si="667"/>
        <v>11</v>
      </c>
      <c r="V1275" s="111">
        <v>252</v>
      </c>
      <c r="W1275" s="110">
        <f t="shared" si="653"/>
        <v>1.0035673789999999</v>
      </c>
      <c r="X1275" s="103">
        <f t="shared" si="654"/>
        <v>2.0623698300000002</v>
      </c>
      <c r="Y1275" s="103">
        <f t="shared" si="655"/>
        <v>0</v>
      </c>
      <c r="Z1275" s="114" t="str">
        <f t="shared" si="663"/>
        <v>A+J=</v>
      </c>
      <c r="AA1275" s="108">
        <f t="shared" si="664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56"/>
        <v>45298</v>
      </c>
      <c r="B1276" s="103">
        <f t="shared" si="648"/>
        <v>580.18144051000002</v>
      </c>
      <c r="C1276" s="204">
        <f t="shared" si="647"/>
        <v>357.06229377885643</v>
      </c>
      <c r="D1276" s="104">
        <f t="shared" si="657"/>
        <v>6716.74</v>
      </c>
      <c r="E1276" s="105">
        <f t="shared" si="668"/>
        <v>6735.55</v>
      </c>
      <c r="F1276" s="106">
        <f t="shared" si="669"/>
        <v>45250</v>
      </c>
      <c r="G1276" s="107">
        <f t="shared" si="649"/>
        <v>2.8004657021114543E-3</v>
      </c>
      <c r="H1276" s="108">
        <f t="shared" si="662"/>
        <v>45313</v>
      </c>
      <c r="I1276" s="108">
        <f t="shared" si="650"/>
        <v>45313</v>
      </c>
      <c r="J1276" s="109">
        <f t="shared" si="658"/>
        <v>21</v>
      </c>
      <c r="K1276" s="109">
        <f t="shared" si="672"/>
        <v>11</v>
      </c>
      <c r="L1276" s="8">
        <f t="shared" si="659"/>
        <v>1.0014659299999999</v>
      </c>
      <c r="M1276" s="110">
        <f t="shared" si="671"/>
        <v>1.0023997600000001</v>
      </c>
      <c r="N1276" s="110">
        <f t="shared" si="666"/>
        <v>1.6167286221575918</v>
      </c>
      <c r="O1276" s="103">
        <f t="shared" si="670"/>
        <v>1.6190986300000001</v>
      </c>
      <c r="P1276" s="103">
        <f t="shared" si="651"/>
        <v>578.11907068000005</v>
      </c>
      <c r="Q1276" s="11">
        <f t="shared" si="665"/>
        <v>0</v>
      </c>
      <c r="R1276" s="30">
        <f t="shared" si="660"/>
        <v>0</v>
      </c>
      <c r="S1276" s="103">
        <f t="shared" si="652"/>
        <v>0</v>
      </c>
      <c r="T1276" s="113">
        <f t="shared" si="661"/>
        <v>8.5000000000000006E-2</v>
      </c>
      <c r="U1276" s="111">
        <f t="shared" si="667"/>
        <v>11</v>
      </c>
      <c r="V1276" s="111">
        <v>252</v>
      </c>
      <c r="W1276" s="110">
        <f t="shared" si="653"/>
        <v>1.0035673789999999</v>
      </c>
      <c r="X1276" s="103">
        <f t="shared" si="654"/>
        <v>2.0623698300000002</v>
      </c>
      <c r="Y1276" s="103">
        <f t="shared" si="655"/>
        <v>0</v>
      </c>
      <c r="Z1276" s="114" t="str">
        <f t="shared" si="663"/>
        <v>A+J=</v>
      </c>
      <c r="AA1276" s="108">
        <f t="shared" si="664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56"/>
        <v>45299</v>
      </c>
      <c r="B1277" s="103">
        <f t="shared" si="648"/>
        <v>580.18144051000002</v>
      </c>
      <c r="C1277" s="204">
        <f t="shared" si="647"/>
        <v>357.06229377885643</v>
      </c>
      <c r="D1277" s="104">
        <f t="shared" si="657"/>
        <v>6716.74</v>
      </c>
      <c r="E1277" s="105">
        <f t="shared" si="668"/>
        <v>6735.55</v>
      </c>
      <c r="F1277" s="106">
        <f t="shared" si="669"/>
        <v>45250</v>
      </c>
      <c r="G1277" s="107">
        <f t="shared" si="649"/>
        <v>2.8004657021114543E-3</v>
      </c>
      <c r="H1277" s="108">
        <f t="shared" si="662"/>
        <v>45313</v>
      </c>
      <c r="I1277" s="108">
        <f t="shared" si="650"/>
        <v>45313</v>
      </c>
      <c r="J1277" s="109">
        <f t="shared" si="658"/>
        <v>21</v>
      </c>
      <c r="K1277" s="109">
        <f t="shared" si="672"/>
        <v>11</v>
      </c>
      <c r="L1277" s="8">
        <f t="shared" si="659"/>
        <v>1.0014659299999999</v>
      </c>
      <c r="M1277" s="110">
        <f t="shared" si="671"/>
        <v>1.0023997600000001</v>
      </c>
      <c r="N1277" s="110">
        <f t="shared" si="666"/>
        <v>1.6167286221575918</v>
      </c>
      <c r="O1277" s="103">
        <f t="shared" si="670"/>
        <v>1.6190986300000001</v>
      </c>
      <c r="P1277" s="103">
        <f t="shared" si="651"/>
        <v>578.11907068000005</v>
      </c>
      <c r="Q1277" s="11">
        <f t="shared" si="665"/>
        <v>0</v>
      </c>
      <c r="R1277" s="30">
        <f t="shared" si="660"/>
        <v>0</v>
      </c>
      <c r="S1277" s="103">
        <f t="shared" si="652"/>
        <v>0</v>
      </c>
      <c r="T1277" s="113">
        <f t="shared" si="661"/>
        <v>8.5000000000000006E-2</v>
      </c>
      <c r="U1277" s="111">
        <f t="shared" si="667"/>
        <v>11</v>
      </c>
      <c r="V1277" s="111">
        <v>252</v>
      </c>
      <c r="W1277" s="110">
        <f t="shared" si="653"/>
        <v>1.0035673789999999</v>
      </c>
      <c r="X1277" s="103">
        <f t="shared" si="654"/>
        <v>2.0623698300000002</v>
      </c>
      <c r="Y1277" s="103">
        <f t="shared" si="655"/>
        <v>0</v>
      </c>
      <c r="Z1277" s="114" t="str">
        <f t="shared" si="663"/>
        <v>A+J=</v>
      </c>
      <c r="AA1277" s="108">
        <f t="shared" si="664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56"/>
        <v>45300</v>
      </c>
      <c r="B1278" s="103">
        <f t="shared" si="648"/>
        <v>580.44658279999999</v>
      </c>
      <c r="C1278" s="204">
        <f t="shared" si="647"/>
        <v>357.06229377885643</v>
      </c>
      <c r="D1278" s="104">
        <f t="shared" si="657"/>
        <v>6716.74</v>
      </c>
      <c r="E1278" s="105">
        <f t="shared" si="668"/>
        <v>6735.55</v>
      </c>
      <c r="F1278" s="106">
        <f t="shared" si="669"/>
        <v>45250</v>
      </c>
      <c r="G1278" s="107">
        <f t="shared" si="649"/>
        <v>2.8004657021114543E-3</v>
      </c>
      <c r="H1278" s="108">
        <f t="shared" si="662"/>
        <v>45313</v>
      </c>
      <c r="I1278" s="108">
        <f t="shared" si="650"/>
        <v>45313</v>
      </c>
      <c r="J1278" s="109">
        <f t="shared" si="658"/>
        <v>21</v>
      </c>
      <c r="K1278" s="109">
        <f t="shared" si="672"/>
        <v>12</v>
      </c>
      <c r="L1278" s="8">
        <f t="shared" si="659"/>
        <v>1.0015993000000001</v>
      </c>
      <c r="M1278" s="110">
        <f t="shared" si="671"/>
        <v>1.0023997600000001</v>
      </c>
      <c r="N1278" s="110">
        <f t="shared" si="666"/>
        <v>1.6167286221575918</v>
      </c>
      <c r="O1278" s="103">
        <f t="shared" si="670"/>
        <v>1.61931425</v>
      </c>
      <c r="P1278" s="103">
        <f t="shared" si="651"/>
        <v>578.19606045</v>
      </c>
      <c r="Q1278" s="11">
        <f t="shared" si="665"/>
        <v>0</v>
      </c>
      <c r="R1278" s="30">
        <f t="shared" si="660"/>
        <v>0</v>
      </c>
      <c r="S1278" s="103">
        <f t="shared" si="652"/>
        <v>0</v>
      </c>
      <c r="T1278" s="113">
        <f t="shared" si="661"/>
        <v>8.5000000000000006E-2</v>
      </c>
      <c r="U1278" s="111">
        <f t="shared" si="667"/>
        <v>12</v>
      </c>
      <c r="V1278" s="111">
        <v>252</v>
      </c>
      <c r="W1278" s="110">
        <f t="shared" si="653"/>
        <v>1.003892317</v>
      </c>
      <c r="X1278" s="103">
        <f t="shared" si="654"/>
        <v>2.2505223499999998</v>
      </c>
      <c r="Y1278" s="103">
        <f t="shared" si="655"/>
        <v>0</v>
      </c>
      <c r="Z1278" s="114" t="str">
        <f t="shared" si="663"/>
        <v>A+J=</v>
      </c>
      <c r="AA1278" s="108">
        <f t="shared" si="664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56"/>
        <v>45301</v>
      </c>
      <c r="B1279" s="103">
        <f t="shared" si="648"/>
        <v>580.71184961000006</v>
      </c>
      <c r="C1279" s="204">
        <f t="shared" si="647"/>
        <v>357.06229377885643</v>
      </c>
      <c r="D1279" s="104">
        <f t="shared" si="657"/>
        <v>6716.74</v>
      </c>
      <c r="E1279" s="105">
        <f t="shared" si="668"/>
        <v>6735.55</v>
      </c>
      <c r="F1279" s="106">
        <f t="shared" si="669"/>
        <v>45250</v>
      </c>
      <c r="G1279" s="107">
        <f t="shared" si="649"/>
        <v>2.8004657021114543E-3</v>
      </c>
      <c r="H1279" s="108">
        <f t="shared" si="662"/>
        <v>45313</v>
      </c>
      <c r="I1279" s="108">
        <f t="shared" si="650"/>
        <v>45313</v>
      </c>
      <c r="J1279" s="109">
        <f t="shared" si="658"/>
        <v>21</v>
      </c>
      <c r="K1279" s="109">
        <f t="shared" si="672"/>
        <v>13</v>
      </c>
      <c r="L1279" s="8">
        <f t="shared" si="659"/>
        <v>1.0017326900000001</v>
      </c>
      <c r="M1279" s="110">
        <f t="shared" si="671"/>
        <v>1.0023997600000001</v>
      </c>
      <c r="N1279" s="110">
        <f t="shared" si="666"/>
        <v>1.6167286221575918</v>
      </c>
      <c r="O1279" s="103">
        <f t="shared" si="670"/>
        <v>1.61952991</v>
      </c>
      <c r="P1279" s="103">
        <f t="shared" si="651"/>
        <v>578.27306450000003</v>
      </c>
      <c r="Q1279" s="11">
        <f t="shared" si="665"/>
        <v>0</v>
      </c>
      <c r="R1279" s="30">
        <f t="shared" si="660"/>
        <v>0</v>
      </c>
      <c r="S1279" s="103">
        <f t="shared" si="652"/>
        <v>0</v>
      </c>
      <c r="T1279" s="113">
        <f t="shared" si="661"/>
        <v>8.5000000000000006E-2</v>
      </c>
      <c r="U1279" s="111">
        <f t="shared" si="667"/>
        <v>13</v>
      </c>
      <c r="V1279" s="111">
        <v>252</v>
      </c>
      <c r="W1279" s="110">
        <f t="shared" si="653"/>
        <v>1.0042173590000001</v>
      </c>
      <c r="X1279" s="103">
        <f t="shared" si="654"/>
        <v>2.43878511</v>
      </c>
      <c r="Y1279" s="103">
        <f t="shared" si="655"/>
        <v>0</v>
      </c>
      <c r="Z1279" s="114" t="str">
        <f t="shared" si="663"/>
        <v>A+J=</v>
      </c>
      <c r="AA1279" s="108">
        <f t="shared" si="664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56"/>
        <v>45302</v>
      </c>
      <c r="B1280" s="103">
        <f t="shared" si="648"/>
        <v>580.97723554000004</v>
      </c>
      <c r="C1280" s="204">
        <f t="shared" si="647"/>
        <v>357.06229377885643</v>
      </c>
      <c r="D1280" s="104">
        <f t="shared" si="657"/>
        <v>6716.74</v>
      </c>
      <c r="E1280" s="105">
        <f t="shared" si="668"/>
        <v>6735.55</v>
      </c>
      <c r="F1280" s="106">
        <f t="shared" si="669"/>
        <v>45250</v>
      </c>
      <c r="G1280" s="107">
        <f t="shared" si="649"/>
        <v>2.8004657021114543E-3</v>
      </c>
      <c r="H1280" s="108">
        <f t="shared" si="662"/>
        <v>45313</v>
      </c>
      <c r="I1280" s="108">
        <f t="shared" si="650"/>
        <v>45313</v>
      </c>
      <c r="J1280" s="109">
        <f t="shared" si="658"/>
        <v>21</v>
      </c>
      <c r="K1280" s="109">
        <f t="shared" si="672"/>
        <v>14</v>
      </c>
      <c r="L1280" s="8">
        <f t="shared" si="659"/>
        <v>1.0018661</v>
      </c>
      <c r="M1280" s="110">
        <f t="shared" si="671"/>
        <v>1.0023997600000001</v>
      </c>
      <c r="N1280" s="110">
        <f t="shared" si="666"/>
        <v>1.6167286221575918</v>
      </c>
      <c r="O1280" s="103">
        <f t="shared" si="670"/>
        <v>1.61974559</v>
      </c>
      <c r="P1280" s="103">
        <f t="shared" si="651"/>
        <v>578.35007570000005</v>
      </c>
      <c r="Q1280" s="11">
        <f t="shared" si="665"/>
        <v>0</v>
      </c>
      <c r="R1280" s="30">
        <f t="shared" si="660"/>
        <v>0</v>
      </c>
      <c r="S1280" s="103">
        <f t="shared" si="652"/>
        <v>0</v>
      </c>
      <c r="T1280" s="113">
        <f t="shared" si="661"/>
        <v>8.5000000000000006E-2</v>
      </c>
      <c r="U1280" s="111">
        <f t="shared" si="667"/>
        <v>14</v>
      </c>
      <c r="V1280" s="111">
        <v>252</v>
      </c>
      <c r="W1280" s="110">
        <f t="shared" si="653"/>
        <v>1.0045425079999999</v>
      </c>
      <c r="X1280" s="103">
        <f t="shared" si="654"/>
        <v>2.62715984</v>
      </c>
      <c r="Y1280" s="103">
        <f t="shared" si="655"/>
        <v>0</v>
      </c>
      <c r="Z1280" s="114" t="str">
        <f t="shared" si="663"/>
        <v>A+J=</v>
      </c>
      <c r="AA1280" s="108">
        <f t="shared" si="664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56"/>
        <v>45303</v>
      </c>
      <c r="B1281" s="103">
        <f t="shared" si="648"/>
        <v>581.24274606000006</v>
      </c>
      <c r="C1281" s="204">
        <f t="shared" si="647"/>
        <v>357.06229377885643</v>
      </c>
      <c r="D1281" s="104">
        <f t="shared" si="657"/>
        <v>6716.74</v>
      </c>
      <c r="E1281" s="105">
        <f t="shared" si="668"/>
        <v>6735.55</v>
      </c>
      <c r="F1281" s="106">
        <f t="shared" si="669"/>
        <v>45250</v>
      </c>
      <c r="G1281" s="107">
        <f t="shared" si="649"/>
        <v>2.8004657021114543E-3</v>
      </c>
      <c r="H1281" s="108">
        <f t="shared" si="662"/>
        <v>45313</v>
      </c>
      <c r="I1281" s="108">
        <f t="shared" si="650"/>
        <v>45313</v>
      </c>
      <c r="J1281" s="109">
        <f t="shared" si="658"/>
        <v>21</v>
      </c>
      <c r="K1281" s="109">
        <f t="shared" si="672"/>
        <v>15</v>
      </c>
      <c r="L1281" s="8">
        <f t="shared" si="659"/>
        <v>1.00199953</v>
      </c>
      <c r="M1281" s="110">
        <f t="shared" si="671"/>
        <v>1.0023997600000001</v>
      </c>
      <c r="N1281" s="110">
        <f t="shared" si="666"/>
        <v>1.6167286221575918</v>
      </c>
      <c r="O1281" s="103">
        <f t="shared" si="670"/>
        <v>1.6199613100000001</v>
      </c>
      <c r="P1281" s="103">
        <f t="shared" si="651"/>
        <v>578.42710118000002</v>
      </c>
      <c r="Q1281" s="11">
        <f t="shared" si="665"/>
        <v>0</v>
      </c>
      <c r="R1281" s="30">
        <f t="shared" si="660"/>
        <v>0</v>
      </c>
      <c r="S1281" s="103">
        <f t="shared" si="652"/>
        <v>0</v>
      </c>
      <c r="T1281" s="113">
        <f t="shared" si="661"/>
        <v>8.5000000000000006E-2</v>
      </c>
      <c r="U1281" s="111">
        <f t="shared" si="667"/>
        <v>15</v>
      </c>
      <c r="V1281" s="111">
        <v>252</v>
      </c>
      <c r="W1281" s="110">
        <f t="shared" si="653"/>
        <v>1.0048677610000001</v>
      </c>
      <c r="X1281" s="103">
        <f t="shared" si="654"/>
        <v>2.8156448799999998</v>
      </c>
      <c r="Y1281" s="103">
        <f t="shared" si="655"/>
        <v>0</v>
      </c>
      <c r="Z1281" s="114" t="str">
        <f t="shared" si="663"/>
        <v>A+J=</v>
      </c>
      <c r="AA1281" s="108">
        <f t="shared" si="664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56"/>
        <v>45304</v>
      </c>
      <c r="B1282" s="103">
        <f t="shared" si="648"/>
        <v>581.50837460000002</v>
      </c>
      <c r="C1282" s="204">
        <f t="shared" si="647"/>
        <v>357.06229377885643</v>
      </c>
      <c r="D1282" s="104">
        <f t="shared" si="657"/>
        <v>6716.74</v>
      </c>
      <c r="E1282" s="105">
        <f t="shared" si="668"/>
        <v>6735.55</v>
      </c>
      <c r="F1282" s="106">
        <f t="shared" si="669"/>
        <v>45250</v>
      </c>
      <c r="G1282" s="107">
        <f t="shared" si="649"/>
        <v>2.8004657021114543E-3</v>
      </c>
      <c r="H1282" s="108">
        <f t="shared" si="662"/>
        <v>45313</v>
      </c>
      <c r="I1282" s="108">
        <f t="shared" si="650"/>
        <v>45313</v>
      </c>
      <c r="J1282" s="109">
        <f t="shared" si="658"/>
        <v>21</v>
      </c>
      <c r="K1282" s="109">
        <f t="shared" si="672"/>
        <v>16</v>
      </c>
      <c r="L1282" s="8">
        <f t="shared" si="659"/>
        <v>1.0021329699999999</v>
      </c>
      <c r="M1282" s="110">
        <f t="shared" si="671"/>
        <v>1.0023997600000001</v>
      </c>
      <c r="N1282" s="110">
        <f t="shared" si="666"/>
        <v>1.6167286221575918</v>
      </c>
      <c r="O1282" s="103">
        <f t="shared" si="670"/>
        <v>1.6201770499999999</v>
      </c>
      <c r="P1282" s="103">
        <f t="shared" si="651"/>
        <v>578.50413379999998</v>
      </c>
      <c r="Q1282" s="11">
        <f t="shared" si="665"/>
        <v>0</v>
      </c>
      <c r="R1282" s="30">
        <f t="shared" si="660"/>
        <v>0</v>
      </c>
      <c r="S1282" s="103">
        <f t="shared" si="652"/>
        <v>0</v>
      </c>
      <c r="T1282" s="113">
        <f t="shared" si="661"/>
        <v>8.5000000000000006E-2</v>
      </c>
      <c r="U1282" s="111">
        <f t="shared" si="667"/>
        <v>16</v>
      </c>
      <c r="V1282" s="111">
        <v>252</v>
      </c>
      <c r="W1282" s="110">
        <f t="shared" si="653"/>
        <v>1.0051931190000001</v>
      </c>
      <c r="X1282" s="103">
        <f t="shared" si="654"/>
        <v>3.0042407999999998</v>
      </c>
      <c r="Y1282" s="103">
        <f t="shared" si="655"/>
        <v>0</v>
      </c>
      <c r="Z1282" s="114" t="str">
        <f t="shared" si="663"/>
        <v>A+J=</v>
      </c>
      <c r="AA1282" s="108">
        <f t="shared" si="664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56"/>
        <v>45305</v>
      </c>
      <c r="B1283" s="103">
        <f t="shared" si="648"/>
        <v>581.50837460000002</v>
      </c>
      <c r="C1283" s="204">
        <f t="shared" si="647"/>
        <v>357.06229377885643</v>
      </c>
      <c r="D1283" s="104">
        <f t="shared" si="657"/>
        <v>6716.74</v>
      </c>
      <c r="E1283" s="105">
        <f t="shared" si="668"/>
        <v>6735.55</v>
      </c>
      <c r="F1283" s="106">
        <f t="shared" si="669"/>
        <v>45250</v>
      </c>
      <c r="G1283" s="107">
        <f t="shared" si="649"/>
        <v>2.8004657021114543E-3</v>
      </c>
      <c r="H1283" s="108">
        <f t="shared" si="662"/>
        <v>45313</v>
      </c>
      <c r="I1283" s="108">
        <f t="shared" si="650"/>
        <v>45313</v>
      </c>
      <c r="J1283" s="109">
        <f t="shared" si="658"/>
        <v>21</v>
      </c>
      <c r="K1283" s="109">
        <f t="shared" si="672"/>
        <v>16</v>
      </c>
      <c r="L1283" s="8">
        <f t="shared" si="659"/>
        <v>1.0021329699999999</v>
      </c>
      <c r="M1283" s="110">
        <f t="shared" si="671"/>
        <v>1.0023997600000001</v>
      </c>
      <c r="N1283" s="110">
        <f t="shared" si="666"/>
        <v>1.6167286221575918</v>
      </c>
      <c r="O1283" s="103">
        <f t="shared" si="670"/>
        <v>1.6201770499999999</v>
      </c>
      <c r="P1283" s="103">
        <f t="shared" si="651"/>
        <v>578.50413379999998</v>
      </c>
      <c r="Q1283" s="11">
        <f t="shared" si="665"/>
        <v>0</v>
      </c>
      <c r="R1283" s="30">
        <f t="shared" si="660"/>
        <v>0</v>
      </c>
      <c r="S1283" s="103">
        <f t="shared" si="652"/>
        <v>0</v>
      </c>
      <c r="T1283" s="113">
        <f t="shared" si="661"/>
        <v>8.5000000000000006E-2</v>
      </c>
      <c r="U1283" s="111">
        <f t="shared" si="667"/>
        <v>16</v>
      </c>
      <c r="V1283" s="111">
        <v>252</v>
      </c>
      <c r="W1283" s="110">
        <f t="shared" si="653"/>
        <v>1.0051931190000001</v>
      </c>
      <c r="X1283" s="103">
        <f t="shared" si="654"/>
        <v>3.0042407999999998</v>
      </c>
      <c r="Y1283" s="103">
        <f t="shared" si="655"/>
        <v>0</v>
      </c>
      <c r="Z1283" s="114" t="str">
        <f t="shared" si="663"/>
        <v>A+J=</v>
      </c>
      <c r="AA1283" s="108">
        <f t="shared" si="664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56"/>
        <v>45306</v>
      </c>
      <c r="B1284" s="103">
        <f t="shared" si="648"/>
        <v>581.50837460000002</v>
      </c>
      <c r="C1284" s="204">
        <f t="shared" si="647"/>
        <v>357.06229377885643</v>
      </c>
      <c r="D1284" s="104">
        <f t="shared" si="657"/>
        <v>6716.74</v>
      </c>
      <c r="E1284" s="105">
        <f t="shared" si="668"/>
        <v>6735.55</v>
      </c>
      <c r="F1284" s="106">
        <f t="shared" si="669"/>
        <v>45250</v>
      </c>
      <c r="G1284" s="107">
        <f t="shared" si="649"/>
        <v>2.8004657021114543E-3</v>
      </c>
      <c r="H1284" s="108">
        <f t="shared" si="662"/>
        <v>45313</v>
      </c>
      <c r="I1284" s="108">
        <f t="shared" si="650"/>
        <v>45313</v>
      </c>
      <c r="J1284" s="109">
        <f t="shared" si="658"/>
        <v>21</v>
      </c>
      <c r="K1284" s="109">
        <f t="shared" si="672"/>
        <v>16</v>
      </c>
      <c r="L1284" s="8">
        <f t="shared" si="659"/>
        <v>1.0021329699999999</v>
      </c>
      <c r="M1284" s="110">
        <f t="shared" si="671"/>
        <v>1.0023997600000001</v>
      </c>
      <c r="N1284" s="110">
        <f t="shared" si="666"/>
        <v>1.6167286221575918</v>
      </c>
      <c r="O1284" s="103">
        <f t="shared" si="670"/>
        <v>1.6201770499999999</v>
      </c>
      <c r="P1284" s="103">
        <f t="shared" si="651"/>
        <v>578.50413379999998</v>
      </c>
      <c r="Q1284" s="11">
        <f t="shared" si="665"/>
        <v>0</v>
      </c>
      <c r="R1284" s="30">
        <f t="shared" si="660"/>
        <v>0</v>
      </c>
      <c r="S1284" s="103">
        <f t="shared" si="652"/>
        <v>0</v>
      </c>
      <c r="T1284" s="113">
        <f t="shared" si="661"/>
        <v>8.5000000000000006E-2</v>
      </c>
      <c r="U1284" s="111">
        <f t="shared" si="667"/>
        <v>16</v>
      </c>
      <c r="V1284" s="111">
        <v>252</v>
      </c>
      <c r="W1284" s="110">
        <f t="shared" si="653"/>
        <v>1.0051931190000001</v>
      </c>
      <c r="X1284" s="103">
        <f t="shared" si="654"/>
        <v>3.0042407999999998</v>
      </c>
      <c r="Y1284" s="103">
        <f t="shared" si="655"/>
        <v>0</v>
      </c>
      <c r="Z1284" s="114" t="str">
        <f t="shared" si="663"/>
        <v>A+J=</v>
      </c>
      <c r="AA1284" s="108">
        <f t="shared" si="664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56"/>
        <v>45307</v>
      </c>
      <c r="B1285" s="103">
        <f t="shared" si="648"/>
        <v>581.77412536999998</v>
      </c>
      <c r="C1285" s="204">
        <f t="shared" si="647"/>
        <v>357.06229377885643</v>
      </c>
      <c r="D1285" s="104">
        <f t="shared" si="657"/>
        <v>6716.74</v>
      </c>
      <c r="E1285" s="105">
        <f t="shared" si="668"/>
        <v>6735.55</v>
      </c>
      <c r="F1285" s="106">
        <f t="shared" si="669"/>
        <v>45250</v>
      </c>
      <c r="G1285" s="107">
        <f t="shared" si="649"/>
        <v>2.8004657021114543E-3</v>
      </c>
      <c r="H1285" s="108">
        <f t="shared" si="662"/>
        <v>45313</v>
      </c>
      <c r="I1285" s="108">
        <f t="shared" si="650"/>
        <v>45313</v>
      </c>
      <c r="J1285" s="109">
        <f t="shared" si="658"/>
        <v>21</v>
      </c>
      <c r="K1285" s="109">
        <f t="shared" si="672"/>
        <v>17</v>
      </c>
      <c r="L1285" s="8">
        <f t="shared" si="659"/>
        <v>1.0022664299999999</v>
      </c>
      <c r="M1285" s="110">
        <f t="shared" si="671"/>
        <v>1.0023997600000001</v>
      </c>
      <c r="N1285" s="110">
        <f t="shared" si="666"/>
        <v>1.6167286221575918</v>
      </c>
      <c r="O1285" s="103">
        <f t="shared" si="670"/>
        <v>1.62039282</v>
      </c>
      <c r="P1285" s="103">
        <f t="shared" si="651"/>
        <v>578.58117713000001</v>
      </c>
      <c r="Q1285" s="11">
        <f t="shared" si="665"/>
        <v>0</v>
      </c>
      <c r="R1285" s="30">
        <f t="shared" si="660"/>
        <v>0</v>
      </c>
      <c r="S1285" s="103">
        <f t="shared" si="652"/>
        <v>0</v>
      </c>
      <c r="T1285" s="113">
        <f t="shared" si="661"/>
        <v>8.5000000000000006E-2</v>
      </c>
      <c r="U1285" s="111">
        <f t="shared" si="667"/>
        <v>17</v>
      </c>
      <c r="V1285" s="111">
        <v>252</v>
      </c>
      <c r="W1285" s="110">
        <f t="shared" si="653"/>
        <v>1.005518583</v>
      </c>
      <c r="X1285" s="103">
        <f t="shared" si="654"/>
        <v>3.1929482400000002</v>
      </c>
      <c r="Y1285" s="103">
        <f t="shared" si="655"/>
        <v>0</v>
      </c>
      <c r="Z1285" s="114" t="str">
        <f t="shared" si="663"/>
        <v>A+J=</v>
      </c>
      <c r="AA1285" s="108">
        <f t="shared" si="664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56"/>
        <v>45308</v>
      </c>
      <c r="B1286" s="103">
        <f t="shared" si="648"/>
        <v>582.03999840000006</v>
      </c>
      <c r="C1286" s="204">
        <f t="shared" ref="C1286:C1349" si="673">(C1285-(S1285/O1285))</f>
        <v>357.06229377885643</v>
      </c>
      <c r="D1286" s="104">
        <f t="shared" si="657"/>
        <v>6716.74</v>
      </c>
      <c r="E1286" s="105">
        <f t="shared" si="668"/>
        <v>6735.55</v>
      </c>
      <c r="F1286" s="106">
        <f t="shared" si="669"/>
        <v>45250</v>
      </c>
      <c r="G1286" s="107">
        <f t="shared" si="649"/>
        <v>2.8004657021114543E-3</v>
      </c>
      <c r="H1286" s="108">
        <f t="shared" si="662"/>
        <v>45313</v>
      </c>
      <c r="I1286" s="108">
        <f t="shared" si="650"/>
        <v>45313</v>
      </c>
      <c r="J1286" s="109">
        <f t="shared" si="658"/>
        <v>21</v>
      </c>
      <c r="K1286" s="109">
        <f t="shared" si="672"/>
        <v>18</v>
      </c>
      <c r="L1286" s="8">
        <f t="shared" si="659"/>
        <v>1.0023999100000001</v>
      </c>
      <c r="M1286" s="110">
        <f t="shared" si="671"/>
        <v>1.0023997600000001</v>
      </c>
      <c r="N1286" s="110">
        <f t="shared" si="666"/>
        <v>1.6167286221575918</v>
      </c>
      <c r="O1286" s="103">
        <f t="shared" si="670"/>
        <v>1.6206086200000001</v>
      </c>
      <c r="P1286" s="103">
        <f t="shared" si="651"/>
        <v>578.65823117000002</v>
      </c>
      <c r="Q1286" s="11">
        <f t="shared" si="665"/>
        <v>0</v>
      </c>
      <c r="R1286" s="30">
        <f t="shared" si="660"/>
        <v>0</v>
      </c>
      <c r="S1286" s="103">
        <f t="shared" si="652"/>
        <v>0</v>
      </c>
      <c r="T1286" s="113">
        <f t="shared" si="661"/>
        <v>8.5000000000000006E-2</v>
      </c>
      <c r="U1286" s="111">
        <f t="shared" si="667"/>
        <v>18</v>
      </c>
      <c r="V1286" s="111">
        <v>252</v>
      </c>
      <c r="W1286" s="110">
        <f t="shared" si="653"/>
        <v>1.005844153</v>
      </c>
      <c r="X1286" s="103">
        <f t="shared" si="654"/>
        <v>3.3817672299999999</v>
      </c>
      <c r="Y1286" s="103">
        <f t="shared" si="655"/>
        <v>0</v>
      </c>
      <c r="Z1286" s="114" t="str">
        <f t="shared" si="663"/>
        <v>A+J=</v>
      </c>
      <c r="AA1286" s="108">
        <f t="shared" si="664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56"/>
        <v>45309</v>
      </c>
      <c r="B1287" s="103">
        <f t="shared" si="648"/>
        <v>582.30599256999994</v>
      </c>
      <c r="C1287" s="204">
        <f t="shared" si="673"/>
        <v>357.06229377885643</v>
      </c>
      <c r="D1287" s="104">
        <f t="shared" si="657"/>
        <v>6716.74</v>
      </c>
      <c r="E1287" s="105">
        <f t="shared" si="668"/>
        <v>6735.55</v>
      </c>
      <c r="F1287" s="106">
        <f t="shared" si="669"/>
        <v>45250</v>
      </c>
      <c r="G1287" s="107">
        <f t="shared" si="649"/>
        <v>2.8004657021114543E-3</v>
      </c>
      <c r="H1287" s="108">
        <f t="shared" si="662"/>
        <v>45313</v>
      </c>
      <c r="I1287" s="108">
        <f t="shared" si="650"/>
        <v>45313</v>
      </c>
      <c r="J1287" s="109">
        <f t="shared" si="658"/>
        <v>21</v>
      </c>
      <c r="K1287" s="109">
        <f t="shared" si="672"/>
        <v>19</v>
      </c>
      <c r="L1287" s="8">
        <f t="shared" si="659"/>
        <v>1.0025334100000001</v>
      </c>
      <c r="M1287" s="110">
        <f t="shared" si="671"/>
        <v>1.0023997600000001</v>
      </c>
      <c r="N1287" s="110">
        <f t="shared" si="666"/>
        <v>1.6167286221575918</v>
      </c>
      <c r="O1287" s="103">
        <f t="shared" si="670"/>
        <v>1.62082445</v>
      </c>
      <c r="P1287" s="103">
        <f t="shared" si="651"/>
        <v>578.73529592</v>
      </c>
      <c r="Q1287" s="11">
        <f t="shared" si="665"/>
        <v>0</v>
      </c>
      <c r="R1287" s="30">
        <f t="shared" si="660"/>
        <v>0</v>
      </c>
      <c r="S1287" s="103">
        <f t="shared" si="652"/>
        <v>0</v>
      </c>
      <c r="T1287" s="113">
        <f t="shared" si="661"/>
        <v>8.5000000000000006E-2</v>
      </c>
      <c r="U1287" s="111">
        <f t="shared" si="667"/>
        <v>19</v>
      </c>
      <c r="V1287" s="111">
        <v>252</v>
      </c>
      <c r="W1287" s="110">
        <f t="shared" si="653"/>
        <v>1.0061698269999999</v>
      </c>
      <c r="X1287" s="103">
        <f t="shared" si="654"/>
        <v>3.5706966499999999</v>
      </c>
      <c r="Y1287" s="103">
        <f t="shared" si="655"/>
        <v>0</v>
      </c>
      <c r="Z1287" s="114" t="str">
        <f t="shared" si="663"/>
        <v>A+J=</v>
      </c>
      <c r="AA1287" s="108">
        <f t="shared" si="664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56"/>
        <v>45310</v>
      </c>
      <c r="B1288" s="103">
        <f t="shared" si="648"/>
        <v>582.57211325000003</v>
      </c>
      <c r="C1288" s="204">
        <f t="shared" si="673"/>
        <v>357.06229377885643</v>
      </c>
      <c r="D1288" s="104">
        <f t="shared" si="657"/>
        <v>6716.74</v>
      </c>
      <c r="E1288" s="105">
        <f t="shared" si="668"/>
        <v>6735.55</v>
      </c>
      <c r="F1288" s="106">
        <f t="shared" si="669"/>
        <v>45250</v>
      </c>
      <c r="G1288" s="107">
        <f t="shared" si="649"/>
        <v>2.8004657021114543E-3</v>
      </c>
      <c r="H1288" s="108">
        <f t="shared" si="662"/>
        <v>45313</v>
      </c>
      <c r="I1288" s="108">
        <f t="shared" si="650"/>
        <v>45313</v>
      </c>
      <c r="J1288" s="109">
        <f t="shared" si="658"/>
        <v>21</v>
      </c>
      <c r="K1288" s="109">
        <f t="shared" si="672"/>
        <v>20</v>
      </c>
      <c r="L1288" s="8">
        <f t="shared" si="659"/>
        <v>1.00266693</v>
      </c>
      <c r="M1288" s="110">
        <f t="shared" si="671"/>
        <v>1.0023997600000001</v>
      </c>
      <c r="N1288" s="110">
        <f t="shared" si="666"/>
        <v>1.6167286221575918</v>
      </c>
      <c r="O1288" s="103">
        <f t="shared" si="670"/>
        <v>1.6210403200000001</v>
      </c>
      <c r="P1288" s="103">
        <f t="shared" si="651"/>
        <v>578.81237496000006</v>
      </c>
      <c r="Q1288" s="11">
        <f t="shared" si="665"/>
        <v>0</v>
      </c>
      <c r="R1288" s="30">
        <f t="shared" si="660"/>
        <v>0</v>
      </c>
      <c r="S1288" s="103">
        <f t="shared" si="652"/>
        <v>0</v>
      </c>
      <c r="T1288" s="113">
        <f t="shared" si="661"/>
        <v>8.5000000000000006E-2</v>
      </c>
      <c r="U1288" s="111">
        <f t="shared" si="667"/>
        <v>20</v>
      </c>
      <c r="V1288" s="111">
        <v>252</v>
      </c>
      <c r="W1288" s="110">
        <f t="shared" si="653"/>
        <v>1.006495608</v>
      </c>
      <c r="X1288" s="103">
        <f t="shared" si="654"/>
        <v>3.75973829</v>
      </c>
      <c r="Y1288" s="103">
        <f t="shared" si="655"/>
        <v>0</v>
      </c>
      <c r="Z1288" s="114" t="str">
        <f t="shared" si="663"/>
        <v>A+J=</v>
      </c>
      <c r="AA1288" s="108">
        <f t="shared" si="664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56"/>
        <v>45311</v>
      </c>
      <c r="B1289" s="103">
        <f t="shared" si="648"/>
        <v>582.83834794999996</v>
      </c>
      <c r="C1289" s="204">
        <f t="shared" si="673"/>
        <v>357.06229377885643</v>
      </c>
      <c r="D1289" s="104">
        <f t="shared" si="657"/>
        <v>6716.74</v>
      </c>
      <c r="E1289" s="105">
        <f t="shared" si="668"/>
        <v>6735.55</v>
      </c>
      <c r="F1289" s="106">
        <f t="shared" si="669"/>
        <v>45250</v>
      </c>
      <c r="G1289" s="107">
        <f t="shared" si="649"/>
        <v>2.8004657021114543E-3</v>
      </c>
      <c r="H1289" s="108">
        <f t="shared" si="662"/>
        <v>45342</v>
      </c>
      <c r="I1289" s="108">
        <f t="shared" si="650"/>
        <v>45313</v>
      </c>
      <c r="J1289" s="109">
        <f t="shared" si="658"/>
        <v>21</v>
      </c>
      <c r="K1289" s="109">
        <f t="shared" si="672"/>
        <v>21</v>
      </c>
      <c r="L1289" s="8">
        <f t="shared" si="659"/>
        <v>1.00280046</v>
      </c>
      <c r="M1289" s="110">
        <f t="shared" si="671"/>
        <v>1.0023997600000001</v>
      </c>
      <c r="N1289" s="110">
        <f t="shared" si="666"/>
        <v>1.6167286221575918</v>
      </c>
      <c r="O1289" s="103">
        <f t="shared" si="670"/>
        <v>1.6212561999999999</v>
      </c>
      <c r="P1289" s="103">
        <f t="shared" si="651"/>
        <v>578.88945756999999</v>
      </c>
      <c r="Q1289" s="11">
        <f t="shared" si="665"/>
        <v>0</v>
      </c>
      <c r="R1289" s="30">
        <f t="shared" si="660"/>
        <v>0</v>
      </c>
      <c r="S1289" s="103">
        <f t="shared" si="652"/>
        <v>0</v>
      </c>
      <c r="T1289" s="113">
        <f t="shared" si="661"/>
        <v>8.5000000000000006E-2</v>
      </c>
      <c r="U1289" s="111">
        <f t="shared" si="667"/>
        <v>21</v>
      </c>
      <c r="V1289" s="111">
        <v>252</v>
      </c>
      <c r="W1289" s="110">
        <f t="shared" si="653"/>
        <v>1.0068214929999999</v>
      </c>
      <c r="X1289" s="103">
        <f t="shared" si="654"/>
        <v>3.9488903799999999</v>
      </c>
      <c r="Y1289" s="103">
        <f t="shared" si="655"/>
        <v>0</v>
      </c>
      <c r="Z1289" s="114" t="str">
        <f t="shared" si="663"/>
        <v>A+J=</v>
      </c>
      <c r="AA1289" s="108">
        <f t="shared" si="664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56"/>
        <v>45312</v>
      </c>
      <c r="B1290" s="103">
        <f t="shared" ref="B1290:B1353" si="674">(P1290+X1290)</f>
        <v>582.83834794999996</v>
      </c>
      <c r="C1290" s="204">
        <f t="shared" si="673"/>
        <v>357.06229377885643</v>
      </c>
      <c r="D1290" s="104">
        <f t="shared" si="657"/>
        <v>6716.74</v>
      </c>
      <c r="E1290" s="105">
        <f t="shared" si="668"/>
        <v>6735.55</v>
      </c>
      <c r="F1290" s="106">
        <f t="shared" si="669"/>
        <v>45250</v>
      </c>
      <c r="G1290" s="107">
        <f t="shared" ref="G1290:G1353" si="675">(E1290/D1290)-1</f>
        <v>2.8004657021114543E-3</v>
      </c>
      <c r="H1290" s="108">
        <f t="shared" si="662"/>
        <v>45342</v>
      </c>
      <c r="I1290" s="108">
        <f t="shared" ref="I1290:I1353" si="676">IF(A1290&gt;I1289,H1290,I1289)</f>
        <v>45313</v>
      </c>
      <c r="J1290" s="109">
        <f t="shared" si="658"/>
        <v>21</v>
      </c>
      <c r="K1290" s="109">
        <f t="shared" si="672"/>
        <v>21</v>
      </c>
      <c r="L1290" s="8">
        <f t="shared" si="659"/>
        <v>1.00280046</v>
      </c>
      <c r="M1290" s="110">
        <f t="shared" si="671"/>
        <v>1.0023997600000001</v>
      </c>
      <c r="N1290" s="110">
        <f t="shared" si="666"/>
        <v>1.6167286221575918</v>
      </c>
      <c r="O1290" s="103">
        <f t="shared" si="670"/>
        <v>1.6212561999999999</v>
      </c>
      <c r="P1290" s="103">
        <f t="shared" ref="P1290:P1353" si="677">TRUNC(C1290*O1290,8)</f>
        <v>578.88945756999999</v>
      </c>
      <c r="Q1290" s="11">
        <f t="shared" si="665"/>
        <v>0</v>
      </c>
      <c r="R1290" s="30">
        <f t="shared" si="660"/>
        <v>0</v>
      </c>
      <c r="S1290" s="103">
        <f t="shared" ref="S1290:S1353" si="678">IF(R1290&gt;0,TRUNC(R1290*P1290,8),0)</f>
        <v>0</v>
      </c>
      <c r="T1290" s="113">
        <f t="shared" si="661"/>
        <v>8.5000000000000006E-2</v>
      </c>
      <c r="U1290" s="111">
        <f t="shared" si="667"/>
        <v>21</v>
      </c>
      <c r="V1290" s="111">
        <v>252</v>
      </c>
      <c r="W1290" s="110">
        <f t="shared" ref="W1290:W1353" si="679">ROUND((1+T1290)^TRUNC((U1290/V1290),9),9)</f>
        <v>1.0068214929999999</v>
      </c>
      <c r="X1290" s="103">
        <f t="shared" ref="X1290:X1353" si="680">TRUNC((P1290*(W1290-1)),8)</f>
        <v>3.9488903799999999</v>
      </c>
      <c r="Y1290" s="103">
        <f t="shared" ref="Y1290:Y1353" si="681">IF(Q1290&gt;0,S1290+X1290,0)</f>
        <v>0</v>
      </c>
      <c r="Z1290" s="114" t="str">
        <f t="shared" si="663"/>
        <v>A+J=</v>
      </c>
      <c r="AA1290" s="108">
        <f t="shared" si="664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82">(A1290+1)</f>
        <v>45313</v>
      </c>
      <c r="B1291" s="103">
        <f t="shared" si="674"/>
        <v>582.83834794999996</v>
      </c>
      <c r="C1291" s="204">
        <f t="shared" si="673"/>
        <v>357.06229377885643</v>
      </c>
      <c r="D1291" s="104">
        <f t="shared" ref="D1291:D1354" si="683">IF(E1291=E1290,D1290,E1290)</f>
        <v>6716.74</v>
      </c>
      <c r="E1291" s="105">
        <f t="shared" si="668"/>
        <v>6735.55</v>
      </c>
      <c r="F1291" s="106">
        <f t="shared" si="669"/>
        <v>45250</v>
      </c>
      <c r="G1291" s="107">
        <f t="shared" si="675"/>
        <v>2.8004657021114543E-3</v>
      </c>
      <c r="H1291" s="108">
        <f t="shared" si="662"/>
        <v>45342</v>
      </c>
      <c r="I1291" s="108">
        <f t="shared" si="676"/>
        <v>45313</v>
      </c>
      <c r="J1291" s="109">
        <f t="shared" ref="J1291:J1354" si="684">IF(I1291=I1290,J1290,NETWORKDAYS(I1290,I1291,$AD$171:$AD$502)-1)</f>
        <v>21</v>
      </c>
      <c r="K1291" s="109">
        <f t="shared" si="672"/>
        <v>21</v>
      </c>
      <c r="L1291" s="8">
        <f t="shared" ref="L1291:L1354" si="685">IF(E1291&lt;D1291,1,TRUNC((E1291/D1291)^TRUNC((K1291/J1291),9),8))</f>
        <v>1.00280046</v>
      </c>
      <c r="M1291" s="110">
        <f t="shared" si="671"/>
        <v>1.0023997600000001</v>
      </c>
      <c r="N1291" s="110">
        <f t="shared" si="666"/>
        <v>1.6167286221575918</v>
      </c>
      <c r="O1291" s="103">
        <f t="shared" si="670"/>
        <v>1.6212561999999999</v>
      </c>
      <c r="P1291" s="103">
        <f t="shared" si="677"/>
        <v>578.88945756999999</v>
      </c>
      <c r="Q1291" s="11">
        <f t="shared" si="665"/>
        <v>42</v>
      </c>
      <c r="R1291" s="30">
        <f t="shared" ref="R1291:R1354" si="686">IF(Q1291&gt;0,VLOOKUP($A1291,$AD$10:$AI$165,6),0)</f>
        <v>2.336880047321329E-2</v>
      </c>
      <c r="S1291" s="103">
        <f t="shared" si="678"/>
        <v>13.52795223</v>
      </c>
      <c r="T1291" s="113">
        <f t="shared" ref="T1291:T1354" si="687">(T1290)</f>
        <v>8.5000000000000006E-2</v>
      </c>
      <c r="U1291" s="111">
        <f t="shared" si="667"/>
        <v>21</v>
      </c>
      <c r="V1291" s="111">
        <v>252</v>
      </c>
      <c r="W1291" s="110">
        <f t="shared" si="679"/>
        <v>1.0068214929999999</v>
      </c>
      <c r="X1291" s="103">
        <f t="shared" si="680"/>
        <v>3.9488903799999999</v>
      </c>
      <c r="Y1291" s="103">
        <f t="shared" si="681"/>
        <v>17.476842609999999</v>
      </c>
      <c r="Z1291" s="114" t="str">
        <f t="shared" si="663"/>
        <v>A+J=</v>
      </c>
      <c r="AA1291" s="108">
        <f t="shared" si="664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82"/>
        <v>45314</v>
      </c>
      <c r="B1292" s="103">
        <f t="shared" si="674"/>
        <v>565.71080863000009</v>
      </c>
      <c r="C1292" s="204">
        <f t="shared" si="673"/>
        <v>348.71817627910531</v>
      </c>
      <c r="D1292" s="104">
        <f t="shared" si="683"/>
        <v>6735.55</v>
      </c>
      <c r="E1292" s="105">
        <f t="shared" si="668"/>
        <v>6773.27</v>
      </c>
      <c r="F1292" s="106">
        <f t="shared" si="669"/>
        <v>45282</v>
      </c>
      <c r="G1292" s="107">
        <f t="shared" si="675"/>
        <v>5.6001365886972909E-3</v>
      </c>
      <c r="H1292" s="108">
        <f t="shared" ref="H1292:H1355" si="688">IF(DAY(A1292)=H$9,VLOOKUP(A1292,AH$118:AN$450,4),H1291)</f>
        <v>45342</v>
      </c>
      <c r="I1292" s="108">
        <f t="shared" si="676"/>
        <v>45342</v>
      </c>
      <c r="J1292" s="109">
        <f t="shared" si="684"/>
        <v>19</v>
      </c>
      <c r="K1292" s="109">
        <f t="shared" si="672"/>
        <v>1</v>
      </c>
      <c r="L1292" s="8">
        <f t="shared" si="685"/>
        <v>1.00029396</v>
      </c>
      <c r="M1292" s="110">
        <f t="shared" si="671"/>
        <v>1.00280046</v>
      </c>
      <c r="N1292" s="110">
        <f t="shared" si="666"/>
        <v>1.6212562059947992</v>
      </c>
      <c r="O1292" s="103">
        <f t="shared" si="670"/>
        <v>1.62173279</v>
      </c>
      <c r="P1292" s="103">
        <f t="shared" si="677"/>
        <v>565.52770094000005</v>
      </c>
      <c r="Q1292" s="11">
        <f t="shared" si="665"/>
        <v>0</v>
      </c>
      <c r="R1292" s="30">
        <f t="shared" si="686"/>
        <v>0</v>
      </c>
      <c r="S1292" s="103">
        <f t="shared" si="678"/>
        <v>0</v>
      </c>
      <c r="T1292" s="113">
        <f t="shared" si="687"/>
        <v>8.5000000000000006E-2</v>
      </c>
      <c r="U1292" s="111">
        <f t="shared" si="667"/>
        <v>1</v>
      </c>
      <c r="V1292" s="111">
        <v>252</v>
      </c>
      <c r="W1292" s="110">
        <f t="shared" si="679"/>
        <v>1.0003237819999999</v>
      </c>
      <c r="X1292" s="103">
        <f t="shared" si="680"/>
        <v>0.18310768999999999</v>
      </c>
      <c r="Y1292" s="103">
        <f t="shared" si="681"/>
        <v>0</v>
      </c>
      <c r="Z1292" s="114" t="str">
        <f t="shared" ref="Z1292:Z1355" si="689">IF($Q1291&gt;0,VLOOKUP($A1291,$AD$10:$AM$165,9),Z1291)</f>
        <v>A+J=</v>
      </c>
      <c r="AA1292" s="108">
        <f t="shared" ref="AA1292:AA1355" si="690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82"/>
        <v>45315</v>
      </c>
      <c r="B1293" s="103">
        <f t="shared" si="674"/>
        <v>566.06032834000007</v>
      </c>
      <c r="C1293" s="204">
        <f t="shared" si="673"/>
        <v>348.71817627910531</v>
      </c>
      <c r="D1293" s="104">
        <f t="shared" si="683"/>
        <v>6735.55</v>
      </c>
      <c r="E1293" s="105">
        <f t="shared" si="668"/>
        <v>6773.27</v>
      </c>
      <c r="F1293" s="106">
        <f t="shared" si="669"/>
        <v>45282</v>
      </c>
      <c r="G1293" s="107">
        <f t="shared" si="675"/>
        <v>5.6001365886972909E-3</v>
      </c>
      <c r="H1293" s="108">
        <f t="shared" si="688"/>
        <v>45342</v>
      </c>
      <c r="I1293" s="108">
        <f t="shared" si="676"/>
        <v>45342</v>
      </c>
      <c r="J1293" s="109">
        <f t="shared" si="684"/>
        <v>19</v>
      </c>
      <c r="K1293" s="109">
        <f t="shared" si="672"/>
        <v>2</v>
      </c>
      <c r="L1293" s="8">
        <f t="shared" si="685"/>
        <v>1.00058801</v>
      </c>
      <c r="M1293" s="110">
        <f t="shared" si="671"/>
        <v>1.00280046</v>
      </c>
      <c r="N1293" s="110">
        <f t="shared" si="666"/>
        <v>1.6212562059947992</v>
      </c>
      <c r="O1293" s="103">
        <f t="shared" si="670"/>
        <v>1.62220952</v>
      </c>
      <c r="P1293" s="103">
        <f t="shared" si="677"/>
        <v>565.69394535000004</v>
      </c>
      <c r="Q1293" s="11">
        <f t="shared" ref="Q1293:Q1356" si="691">IF(VLOOKUP(A1293,AD$10:AK$165,8)=VLOOKUP(A1292,AD$10:AK$165,8),0,VLOOKUP(A1293,AD$10:AK$165,8))</f>
        <v>0</v>
      </c>
      <c r="R1293" s="30">
        <f t="shared" si="686"/>
        <v>0</v>
      </c>
      <c r="S1293" s="103">
        <f t="shared" si="678"/>
        <v>0</v>
      </c>
      <c r="T1293" s="113">
        <f t="shared" si="687"/>
        <v>8.5000000000000006E-2</v>
      </c>
      <c r="U1293" s="111">
        <f t="shared" si="667"/>
        <v>2</v>
      </c>
      <c r="V1293" s="111">
        <v>252</v>
      </c>
      <c r="W1293" s="110">
        <f t="shared" si="679"/>
        <v>1.00064767</v>
      </c>
      <c r="X1293" s="103">
        <f t="shared" si="680"/>
        <v>0.36638299000000002</v>
      </c>
      <c r="Y1293" s="103">
        <f t="shared" si="681"/>
        <v>0</v>
      </c>
      <c r="Z1293" s="114" t="str">
        <f t="shared" si="689"/>
        <v>A+J=</v>
      </c>
      <c r="AA1293" s="108">
        <f t="shared" si="690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82"/>
        <v>45316</v>
      </c>
      <c r="B1294" s="103">
        <f t="shared" si="674"/>
        <v>566.41006347999996</v>
      </c>
      <c r="C1294" s="204">
        <f t="shared" si="673"/>
        <v>348.71817627910531</v>
      </c>
      <c r="D1294" s="104">
        <f t="shared" si="683"/>
        <v>6735.55</v>
      </c>
      <c r="E1294" s="105">
        <f t="shared" si="668"/>
        <v>6773.27</v>
      </c>
      <c r="F1294" s="106">
        <f t="shared" si="669"/>
        <v>45282</v>
      </c>
      <c r="G1294" s="107">
        <f t="shared" si="675"/>
        <v>5.6001365886972909E-3</v>
      </c>
      <c r="H1294" s="108">
        <f t="shared" si="688"/>
        <v>45342</v>
      </c>
      <c r="I1294" s="108">
        <f t="shared" si="676"/>
        <v>45342</v>
      </c>
      <c r="J1294" s="109">
        <f t="shared" si="684"/>
        <v>19</v>
      </c>
      <c r="K1294" s="109">
        <f t="shared" si="672"/>
        <v>3</v>
      </c>
      <c r="L1294" s="8">
        <f t="shared" si="685"/>
        <v>1.00088215</v>
      </c>
      <c r="M1294" s="110">
        <f t="shared" si="671"/>
        <v>1.00280046</v>
      </c>
      <c r="N1294" s="110">
        <f t="shared" si="666"/>
        <v>1.6212562059947992</v>
      </c>
      <c r="O1294" s="103">
        <f t="shared" si="670"/>
        <v>1.6226863899999999</v>
      </c>
      <c r="P1294" s="103">
        <f t="shared" si="677"/>
        <v>565.86023858999999</v>
      </c>
      <c r="Q1294" s="11">
        <f t="shared" si="691"/>
        <v>0</v>
      </c>
      <c r="R1294" s="30">
        <f t="shared" si="686"/>
        <v>0</v>
      </c>
      <c r="S1294" s="103">
        <f t="shared" si="678"/>
        <v>0</v>
      </c>
      <c r="T1294" s="113">
        <f t="shared" si="687"/>
        <v>8.5000000000000006E-2</v>
      </c>
      <c r="U1294" s="111">
        <f t="shared" si="667"/>
        <v>3</v>
      </c>
      <c r="V1294" s="111">
        <v>252</v>
      </c>
      <c r="W1294" s="110">
        <f t="shared" si="679"/>
        <v>1.000971662</v>
      </c>
      <c r="X1294" s="103">
        <f t="shared" si="680"/>
        <v>0.54982489000000001</v>
      </c>
      <c r="Y1294" s="103">
        <f t="shared" si="681"/>
        <v>0</v>
      </c>
      <c r="Z1294" s="114" t="str">
        <f t="shared" si="689"/>
        <v>A+J=</v>
      </c>
      <c r="AA1294" s="108">
        <f t="shared" si="690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82"/>
        <v>45317</v>
      </c>
      <c r="B1295" s="103">
        <f t="shared" si="674"/>
        <v>566.76001468000004</v>
      </c>
      <c r="C1295" s="204">
        <f t="shared" si="673"/>
        <v>348.71817627910531</v>
      </c>
      <c r="D1295" s="104">
        <f t="shared" si="683"/>
        <v>6735.55</v>
      </c>
      <c r="E1295" s="105">
        <f t="shared" si="668"/>
        <v>6773.27</v>
      </c>
      <c r="F1295" s="106">
        <f t="shared" si="669"/>
        <v>45282</v>
      </c>
      <c r="G1295" s="107">
        <f t="shared" si="675"/>
        <v>5.6001365886972909E-3</v>
      </c>
      <c r="H1295" s="108">
        <f t="shared" si="688"/>
        <v>45342</v>
      </c>
      <c r="I1295" s="108">
        <f t="shared" si="676"/>
        <v>45342</v>
      </c>
      <c r="J1295" s="109">
        <f t="shared" si="684"/>
        <v>19</v>
      </c>
      <c r="K1295" s="109">
        <f t="shared" si="672"/>
        <v>4</v>
      </c>
      <c r="L1295" s="8">
        <f t="shared" si="685"/>
        <v>1.00117637</v>
      </c>
      <c r="M1295" s="110">
        <f t="shared" si="671"/>
        <v>1.00280046</v>
      </c>
      <c r="N1295" s="110">
        <f t="shared" si="666"/>
        <v>1.6212562059947992</v>
      </c>
      <c r="O1295" s="103">
        <f t="shared" si="670"/>
        <v>1.6231633999999999</v>
      </c>
      <c r="P1295" s="103">
        <f t="shared" si="677"/>
        <v>566.02658065000003</v>
      </c>
      <c r="Q1295" s="11">
        <f t="shared" si="691"/>
        <v>0</v>
      </c>
      <c r="R1295" s="30">
        <f t="shared" si="686"/>
        <v>0</v>
      </c>
      <c r="S1295" s="103">
        <f t="shared" si="678"/>
        <v>0</v>
      </c>
      <c r="T1295" s="113">
        <f t="shared" si="687"/>
        <v>8.5000000000000006E-2</v>
      </c>
      <c r="U1295" s="111">
        <f t="shared" si="667"/>
        <v>4</v>
      </c>
      <c r="V1295" s="111">
        <v>252</v>
      </c>
      <c r="W1295" s="110">
        <f t="shared" si="679"/>
        <v>1.001295759</v>
      </c>
      <c r="X1295" s="103">
        <f t="shared" si="680"/>
        <v>0.73343402999999996</v>
      </c>
      <c r="Y1295" s="103">
        <f t="shared" si="681"/>
        <v>0</v>
      </c>
      <c r="Z1295" s="114" t="str">
        <f t="shared" si="689"/>
        <v>A+J=</v>
      </c>
      <c r="AA1295" s="108">
        <f t="shared" si="690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82"/>
        <v>45318</v>
      </c>
      <c r="B1296" s="103">
        <f t="shared" si="674"/>
        <v>567.11018205000005</v>
      </c>
      <c r="C1296" s="204">
        <f t="shared" si="673"/>
        <v>348.71817627910531</v>
      </c>
      <c r="D1296" s="104">
        <f t="shared" si="683"/>
        <v>6735.55</v>
      </c>
      <c r="E1296" s="105">
        <f t="shared" si="668"/>
        <v>6773.27</v>
      </c>
      <c r="F1296" s="106">
        <f t="shared" si="669"/>
        <v>45282</v>
      </c>
      <c r="G1296" s="107">
        <f t="shared" si="675"/>
        <v>5.6001365886972909E-3</v>
      </c>
      <c r="H1296" s="108">
        <f t="shared" si="688"/>
        <v>45342</v>
      </c>
      <c r="I1296" s="108">
        <f t="shared" si="676"/>
        <v>45342</v>
      </c>
      <c r="J1296" s="109">
        <f t="shared" si="684"/>
        <v>19</v>
      </c>
      <c r="K1296" s="109">
        <f t="shared" si="672"/>
        <v>5</v>
      </c>
      <c r="L1296" s="8">
        <f t="shared" si="685"/>
        <v>1.0014706799999999</v>
      </c>
      <c r="M1296" s="110">
        <f t="shared" si="671"/>
        <v>1.00280046</v>
      </c>
      <c r="N1296" s="110">
        <f t="shared" si="666"/>
        <v>1.6212562059947992</v>
      </c>
      <c r="O1296" s="103">
        <f t="shared" si="670"/>
        <v>1.62364055</v>
      </c>
      <c r="P1296" s="103">
        <f t="shared" si="677"/>
        <v>566.19297152000001</v>
      </c>
      <c r="Q1296" s="11">
        <f t="shared" si="691"/>
        <v>0</v>
      </c>
      <c r="R1296" s="30">
        <f t="shared" si="686"/>
        <v>0</v>
      </c>
      <c r="S1296" s="103">
        <f t="shared" si="678"/>
        <v>0</v>
      </c>
      <c r="T1296" s="113">
        <f t="shared" si="687"/>
        <v>8.5000000000000006E-2</v>
      </c>
      <c r="U1296" s="111">
        <f t="shared" si="667"/>
        <v>5</v>
      </c>
      <c r="V1296" s="111">
        <v>252</v>
      </c>
      <c r="W1296" s="110">
        <f t="shared" si="679"/>
        <v>1.0016199610000001</v>
      </c>
      <c r="X1296" s="103">
        <f t="shared" si="680"/>
        <v>0.91721052999999997</v>
      </c>
      <c r="Y1296" s="103">
        <f t="shared" si="681"/>
        <v>0</v>
      </c>
      <c r="Z1296" s="114" t="str">
        <f t="shared" si="689"/>
        <v>A+J=</v>
      </c>
      <c r="AA1296" s="108">
        <f t="shared" si="690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82"/>
        <v>45319</v>
      </c>
      <c r="B1297" s="103">
        <f t="shared" si="674"/>
        <v>567.11018205000005</v>
      </c>
      <c r="C1297" s="204">
        <f t="shared" si="673"/>
        <v>348.71817627910531</v>
      </c>
      <c r="D1297" s="104">
        <f t="shared" si="683"/>
        <v>6735.55</v>
      </c>
      <c r="E1297" s="105">
        <f t="shared" si="668"/>
        <v>6773.27</v>
      </c>
      <c r="F1297" s="106">
        <f t="shared" si="669"/>
        <v>45282</v>
      </c>
      <c r="G1297" s="107">
        <f t="shared" si="675"/>
        <v>5.6001365886972909E-3</v>
      </c>
      <c r="H1297" s="108">
        <f t="shared" si="688"/>
        <v>45342</v>
      </c>
      <c r="I1297" s="108">
        <f t="shared" si="676"/>
        <v>45342</v>
      </c>
      <c r="J1297" s="109">
        <f t="shared" si="684"/>
        <v>19</v>
      </c>
      <c r="K1297" s="109">
        <f t="shared" si="672"/>
        <v>5</v>
      </c>
      <c r="L1297" s="8">
        <f t="shared" si="685"/>
        <v>1.0014706799999999</v>
      </c>
      <c r="M1297" s="110">
        <f t="shared" si="671"/>
        <v>1.00280046</v>
      </c>
      <c r="N1297" s="110">
        <f t="shared" si="666"/>
        <v>1.6212562059947992</v>
      </c>
      <c r="O1297" s="103">
        <f t="shared" si="670"/>
        <v>1.62364055</v>
      </c>
      <c r="P1297" s="103">
        <f t="shared" si="677"/>
        <v>566.19297152000001</v>
      </c>
      <c r="Q1297" s="11">
        <f t="shared" si="691"/>
        <v>0</v>
      </c>
      <c r="R1297" s="30">
        <f t="shared" si="686"/>
        <v>0</v>
      </c>
      <c r="S1297" s="103">
        <f t="shared" si="678"/>
        <v>0</v>
      </c>
      <c r="T1297" s="113">
        <f t="shared" si="687"/>
        <v>8.5000000000000006E-2</v>
      </c>
      <c r="U1297" s="111">
        <f t="shared" si="667"/>
        <v>5</v>
      </c>
      <c r="V1297" s="111">
        <v>252</v>
      </c>
      <c r="W1297" s="110">
        <f t="shared" si="679"/>
        <v>1.0016199610000001</v>
      </c>
      <c r="X1297" s="103">
        <f t="shared" si="680"/>
        <v>0.91721052999999997</v>
      </c>
      <c r="Y1297" s="103">
        <f t="shared" si="681"/>
        <v>0</v>
      </c>
      <c r="Z1297" s="114" t="str">
        <f t="shared" si="689"/>
        <v>A+J=</v>
      </c>
      <c r="AA1297" s="108">
        <f t="shared" si="690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82"/>
        <v>45320</v>
      </c>
      <c r="B1298" s="103">
        <f t="shared" si="674"/>
        <v>567.11018205000005</v>
      </c>
      <c r="C1298" s="204">
        <f t="shared" si="673"/>
        <v>348.71817627910531</v>
      </c>
      <c r="D1298" s="104">
        <f t="shared" si="683"/>
        <v>6735.55</v>
      </c>
      <c r="E1298" s="105">
        <f t="shared" si="668"/>
        <v>6773.27</v>
      </c>
      <c r="F1298" s="106">
        <f t="shared" si="669"/>
        <v>45282</v>
      </c>
      <c r="G1298" s="107">
        <f t="shared" si="675"/>
        <v>5.6001365886972909E-3</v>
      </c>
      <c r="H1298" s="108">
        <f t="shared" si="688"/>
        <v>45342</v>
      </c>
      <c r="I1298" s="108">
        <f t="shared" si="676"/>
        <v>45342</v>
      </c>
      <c r="J1298" s="109">
        <f t="shared" si="684"/>
        <v>19</v>
      </c>
      <c r="K1298" s="109">
        <f t="shared" si="672"/>
        <v>5</v>
      </c>
      <c r="L1298" s="8">
        <f t="shared" si="685"/>
        <v>1.0014706799999999</v>
      </c>
      <c r="M1298" s="110">
        <f t="shared" si="671"/>
        <v>1.00280046</v>
      </c>
      <c r="N1298" s="110">
        <f t="shared" si="666"/>
        <v>1.6212562059947992</v>
      </c>
      <c r="O1298" s="103">
        <f t="shared" si="670"/>
        <v>1.62364055</v>
      </c>
      <c r="P1298" s="103">
        <f t="shared" si="677"/>
        <v>566.19297152000001</v>
      </c>
      <c r="Q1298" s="11">
        <f t="shared" si="691"/>
        <v>0</v>
      </c>
      <c r="R1298" s="30">
        <f t="shared" si="686"/>
        <v>0</v>
      </c>
      <c r="S1298" s="103">
        <f t="shared" si="678"/>
        <v>0</v>
      </c>
      <c r="T1298" s="113">
        <f t="shared" si="687"/>
        <v>8.5000000000000006E-2</v>
      </c>
      <c r="U1298" s="111">
        <f t="shared" si="667"/>
        <v>5</v>
      </c>
      <c r="V1298" s="111">
        <v>252</v>
      </c>
      <c r="W1298" s="110">
        <f t="shared" si="679"/>
        <v>1.0016199610000001</v>
      </c>
      <c r="X1298" s="103">
        <f t="shared" si="680"/>
        <v>0.91721052999999997</v>
      </c>
      <c r="Y1298" s="103">
        <f t="shared" si="681"/>
        <v>0</v>
      </c>
      <c r="Z1298" s="114" t="str">
        <f t="shared" si="689"/>
        <v>A+J=</v>
      </c>
      <c r="AA1298" s="108">
        <f t="shared" si="690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82"/>
        <v>45321</v>
      </c>
      <c r="B1299" s="103">
        <f t="shared" si="674"/>
        <v>567.46056919</v>
      </c>
      <c r="C1299" s="204">
        <f t="shared" si="673"/>
        <v>348.71817627910531</v>
      </c>
      <c r="D1299" s="104">
        <f t="shared" si="683"/>
        <v>6735.55</v>
      </c>
      <c r="E1299" s="105">
        <f t="shared" si="668"/>
        <v>6773.27</v>
      </c>
      <c r="F1299" s="106">
        <f t="shared" si="669"/>
        <v>45282</v>
      </c>
      <c r="G1299" s="107">
        <f t="shared" si="675"/>
        <v>5.6001365886972909E-3</v>
      </c>
      <c r="H1299" s="108">
        <f t="shared" si="688"/>
        <v>45342</v>
      </c>
      <c r="I1299" s="108">
        <f t="shared" si="676"/>
        <v>45342</v>
      </c>
      <c r="J1299" s="109">
        <f t="shared" si="684"/>
        <v>19</v>
      </c>
      <c r="K1299" s="109">
        <f t="shared" si="672"/>
        <v>6</v>
      </c>
      <c r="L1299" s="8">
        <f t="shared" si="685"/>
        <v>1.00176508</v>
      </c>
      <c r="M1299" s="110">
        <f t="shared" si="671"/>
        <v>1.00280046</v>
      </c>
      <c r="N1299" s="110">
        <f t="shared" si="666"/>
        <v>1.6212562059947992</v>
      </c>
      <c r="O1299" s="103">
        <f t="shared" si="670"/>
        <v>1.62411785</v>
      </c>
      <c r="P1299" s="103">
        <f t="shared" si="677"/>
        <v>566.35941471000001</v>
      </c>
      <c r="Q1299" s="11">
        <f t="shared" si="691"/>
        <v>0</v>
      </c>
      <c r="R1299" s="30">
        <f t="shared" si="686"/>
        <v>0</v>
      </c>
      <c r="S1299" s="103">
        <f t="shared" si="678"/>
        <v>0</v>
      </c>
      <c r="T1299" s="113">
        <f t="shared" si="687"/>
        <v>8.5000000000000006E-2</v>
      </c>
      <c r="U1299" s="111">
        <f t="shared" si="667"/>
        <v>6</v>
      </c>
      <c r="V1299" s="111">
        <v>252</v>
      </c>
      <c r="W1299" s="110">
        <f t="shared" si="679"/>
        <v>1.0019442679999999</v>
      </c>
      <c r="X1299" s="103">
        <f t="shared" si="680"/>
        <v>1.1011544799999999</v>
      </c>
      <c r="Y1299" s="103">
        <f t="shared" si="681"/>
        <v>0</v>
      </c>
      <c r="Z1299" s="114" t="str">
        <f t="shared" si="689"/>
        <v>A+J=</v>
      </c>
      <c r="AA1299" s="108">
        <f t="shared" si="690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82"/>
        <v>45322</v>
      </c>
      <c r="B1300" s="103">
        <f t="shared" si="674"/>
        <v>567.81117270999994</v>
      </c>
      <c r="C1300" s="204">
        <f t="shared" si="673"/>
        <v>348.71817627910531</v>
      </c>
      <c r="D1300" s="104">
        <f t="shared" si="683"/>
        <v>6735.55</v>
      </c>
      <c r="E1300" s="105">
        <f t="shared" si="668"/>
        <v>6773.27</v>
      </c>
      <c r="F1300" s="106">
        <f t="shared" si="669"/>
        <v>45282</v>
      </c>
      <c r="G1300" s="107">
        <f t="shared" si="675"/>
        <v>5.6001365886972909E-3</v>
      </c>
      <c r="H1300" s="108">
        <f t="shared" si="688"/>
        <v>45342</v>
      </c>
      <c r="I1300" s="108">
        <f t="shared" si="676"/>
        <v>45342</v>
      </c>
      <c r="J1300" s="109">
        <f t="shared" si="684"/>
        <v>19</v>
      </c>
      <c r="K1300" s="109">
        <f t="shared" si="672"/>
        <v>7</v>
      </c>
      <c r="L1300" s="8">
        <f t="shared" si="685"/>
        <v>1.0020595699999999</v>
      </c>
      <c r="M1300" s="110">
        <f t="shared" si="671"/>
        <v>1.00280046</v>
      </c>
      <c r="N1300" s="110">
        <f t="shared" si="666"/>
        <v>1.6212562059947992</v>
      </c>
      <c r="O1300" s="103">
        <f t="shared" si="670"/>
        <v>1.62459529</v>
      </c>
      <c r="P1300" s="103">
        <f t="shared" si="677"/>
        <v>566.52590671999997</v>
      </c>
      <c r="Q1300" s="11">
        <f t="shared" si="691"/>
        <v>0</v>
      </c>
      <c r="R1300" s="30">
        <f t="shared" si="686"/>
        <v>0</v>
      </c>
      <c r="S1300" s="103">
        <f t="shared" si="678"/>
        <v>0</v>
      </c>
      <c r="T1300" s="113">
        <f t="shared" si="687"/>
        <v>8.5000000000000006E-2</v>
      </c>
      <c r="U1300" s="111">
        <f t="shared" si="667"/>
        <v>7</v>
      </c>
      <c r="V1300" s="111">
        <v>252</v>
      </c>
      <c r="W1300" s="110">
        <f t="shared" si="679"/>
        <v>1.00226868</v>
      </c>
      <c r="X1300" s="103">
        <f t="shared" si="680"/>
        <v>1.2852659900000001</v>
      </c>
      <c r="Y1300" s="103">
        <f t="shared" si="681"/>
        <v>0</v>
      </c>
      <c r="Z1300" s="114" t="str">
        <f t="shared" si="689"/>
        <v>A+J=</v>
      </c>
      <c r="AA1300" s="108">
        <f t="shared" si="690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82"/>
        <v>45323</v>
      </c>
      <c r="B1301" s="103">
        <f t="shared" si="674"/>
        <v>568.16199269000003</v>
      </c>
      <c r="C1301" s="204">
        <f t="shared" si="673"/>
        <v>348.71817627910531</v>
      </c>
      <c r="D1301" s="104">
        <f t="shared" si="683"/>
        <v>6735.55</v>
      </c>
      <c r="E1301" s="105">
        <f t="shared" si="668"/>
        <v>6773.27</v>
      </c>
      <c r="F1301" s="106">
        <f t="shared" si="669"/>
        <v>45282</v>
      </c>
      <c r="G1301" s="107">
        <f t="shared" si="675"/>
        <v>5.6001365886972909E-3</v>
      </c>
      <c r="H1301" s="108">
        <f t="shared" si="688"/>
        <v>45342</v>
      </c>
      <c r="I1301" s="108">
        <f t="shared" si="676"/>
        <v>45342</v>
      </c>
      <c r="J1301" s="109">
        <f t="shared" si="684"/>
        <v>19</v>
      </c>
      <c r="K1301" s="109">
        <f t="shared" si="672"/>
        <v>8</v>
      </c>
      <c r="L1301" s="8">
        <f t="shared" si="685"/>
        <v>1.00235414</v>
      </c>
      <c r="M1301" s="110">
        <f t="shared" si="671"/>
        <v>1.00280046</v>
      </c>
      <c r="N1301" s="110">
        <f t="shared" si="666"/>
        <v>1.6212562059947992</v>
      </c>
      <c r="O1301" s="103">
        <f t="shared" si="670"/>
        <v>1.6250728699999999</v>
      </c>
      <c r="P1301" s="103">
        <f t="shared" si="677"/>
        <v>566.69244753999999</v>
      </c>
      <c r="Q1301" s="11">
        <f t="shared" si="691"/>
        <v>0</v>
      </c>
      <c r="R1301" s="30">
        <f t="shared" si="686"/>
        <v>0</v>
      </c>
      <c r="S1301" s="103">
        <f t="shared" si="678"/>
        <v>0</v>
      </c>
      <c r="T1301" s="113">
        <f t="shared" si="687"/>
        <v>8.5000000000000006E-2</v>
      </c>
      <c r="U1301" s="111">
        <f t="shared" si="667"/>
        <v>8</v>
      </c>
      <c r="V1301" s="111">
        <v>252</v>
      </c>
      <c r="W1301" s="110">
        <f t="shared" si="679"/>
        <v>1.0025931969999999</v>
      </c>
      <c r="X1301" s="103">
        <f t="shared" si="680"/>
        <v>1.4695451500000001</v>
      </c>
      <c r="Y1301" s="103">
        <f t="shared" si="681"/>
        <v>0</v>
      </c>
      <c r="Z1301" s="114" t="str">
        <f t="shared" si="689"/>
        <v>A+J=</v>
      </c>
      <c r="AA1301" s="108">
        <f t="shared" si="690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82"/>
        <v>45324</v>
      </c>
      <c r="B1302" s="103">
        <f t="shared" si="674"/>
        <v>568.51302225000006</v>
      </c>
      <c r="C1302" s="204">
        <f t="shared" si="673"/>
        <v>348.71817627910531</v>
      </c>
      <c r="D1302" s="104">
        <f t="shared" si="683"/>
        <v>6735.55</v>
      </c>
      <c r="E1302" s="105">
        <f t="shared" si="668"/>
        <v>6773.27</v>
      </c>
      <c r="F1302" s="106">
        <f t="shared" si="669"/>
        <v>45282</v>
      </c>
      <c r="G1302" s="107">
        <f t="shared" si="675"/>
        <v>5.6001365886972909E-3</v>
      </c>
      <c r="H1302" s="108">
        <f t="shared" si="688"/>
        <v>45342</v>
      </c>
      <c r="I1302" s="108">
        <f t="shared" si="676"/>
        <v>45342</v>
      </c>
      <c r="J1302" s="109">
        <f t="shared" si="684"/>
        <v>19</v>
      </c>
      <c r="K1302" s="109">
        <f t="shared" si="672"/>
        <v>9</v>
      </c>
      <c r="L1302" s="8">
        <f t="shared" si="685"/>
        <v>1.0026487900000001</v>
      </c>
      <c r="M1302" s="110">
        <f t="shared" si="671"/>
        <v>1.00280046</v>
      </c>
      <c r="N1302" s="110">
        <f t="shared" si="666"/>
        <v>1.6212562059947992</v>
      </c>
      <c r="O1302" s="103">
        <f t="shared" si="670"/>
        <v>1.6255505699999999</v>
      </c>
      <c r="P1302" s="103">
        <f t="shared" si="677"/>
        <v>566.85903021000001</v>
      </c>
      <c r="Q1302" s="11">
        <f t="shared" si="691"/>
        <v>0</v>
      </c>
      <c r="R1302" s="30">
        <f t="shared" si="686"/>
        <v>0</v>
      </c>
      <c r="S1302" s="103">
        <f t="shared" si="678"/>
        <v>0</v>
      </c>
      <c r="T1302" s="113">
        <f t="shared" si="687"/>
        <v>8.5000000000000006E-2</v>
      </c>
      <c r="U1302" s="111">
        <f t="shared" si="667"/>
        <v>9</v>
      </c>
      <c r="V1302" s="111">
        <v>252</v>
      </c>
      <c r="W1302" s="110">
        <f t="shared" si="679"/>
        <v>1.0029178190000001</v>
      </c>
      <c r="X1302" s="103">
        <f t="shared" si="680"/>
        <v>1.6539920400000001</v>
      </c>
      <c r="Y1302" s="103">
        <f t="shared" si="681"/>
        <v>0</v>
      </c>
      <c r="Z1302" s="114" t="str">
        <f t="shared" si="689"/>
        <v>A+J=</v>
      </c>
      <c r="AA1302" s="108">
        <f t="shared" si="690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82"/>
        <v>45325</v>
      </c>
      <c r="B1303" s="103">
        <f t="shared" si="674"/>
        <v>568.86427605999995</v>
      </c>
      <c r="C1303" s="204">
        <f t="shared" si="673"/>
        <v>348.71817627910531</v>
      </c>
      <c r="D1303" s="104">
        <f t="shared" si="683"/>
        <v>6735.55</v>
      </c>
      <c r="E1303" s="105">
        <f t="shared" si="668"/>
        <v>6773.27</v>
      </c>
      <c r="F1303" s="106">
        <f t="shared" si="669"/>
        <v>45282</v>
      </c>
      <c r="G1303" s="107">
        <f t="shared" si="675"/>
        <v>5.6001365886972909E-3</v>
      </c>
      <c r="H1303" s="108">
        <f t="shared" si="688"/>
        <v>45342</v>
      </c>
      <c r="I1303" s="108">
        <f t="shared" si="676"/>
        <v>45342</v>
      </c>
      <c r="J1303" s="109">
        <f t="shared" si="684"/>
        <v>19</v>
      </c>
      <c r="K1303" s="109">
        <f t="shared" si="672"/>
        <v>10</v>
      </c>
      <c r="L1303" s="8">
        <f t="shared" si="685"/>
        <v>1.00294354</v>
      </c>
      <c r="M1303" s="110">
        <f t="shared" si="671"/>
        <v>1.00280046</v>
      </c>
      <c r="N1303" s="110">
        <f t="shared" si="666"/>
        <v>1.6212562059947992</v>
      </c>
      <c r="O1303" s="103">
        <f t="shared" si="670"/>
        <v>1.6260284300000001</v>
      </c>
      <c r="P1303" s="103">
        <f t="shared" si="677"/>
        <v>567.02566867999997</v>
      </c>
      <c r="Q1303" s="11">
        <f t="shared" si="691"/>
        <v>0</v>
      </c>
      <c r="R1303" s="30">
        <f t="shared" si="686"/>
        <v>0</v>
      </c>
      <c r="S1303" s="103">
        <f t="shared" si="678"/>
        <v>0</v>
      </c>
      <c r="T1303" s="113">
        <f t="shared" si="687"/>
        <v>8.5000000000000006E-2</v>
      </c>
      <c r="U1303" s="111">
        <f t="shared" si="667"/>
        <v>10</v>
      </c>
      <c r="V1303" s="111">
        <v>252</v>
      </c>
      <c r="W1303" s="110">
        <f t="shared" si="679"/>
        <v>1.0032425469999999</v>
      </c>
      <c r="X1303" s="103">
        <f t="shared" si="680"/>
        <v>1.83860738</v>
      </c>
      <c r="Y1303" s="103">
        <f t="shared" si="681"/>
        <v>0</v>
      </c>
      <c r="Z1303" s="114" t="str">
        <f t="shared" si="689"/>
        <v>A+J=</v>
      </c>
      <c r="AA1303" s="108">
        <f t="shared" si="690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82"/>
        <v>45326</v>
      </c>
      <c r="B1304" s="103">
        <f t="shared" si="674"/>
        <v>568.86427605999995</v>
      </c>
      <c r="C1304" s="204">
        <f t="shared" si="673"/>
        <v>348.71817627910531</v>
      </c>
      <c r="D1304" s="104">
        <f t="shared" si="683"/>
        <v>6735.55</v>
      </c>
      <c r="E1304" s="105">
        <f t="shared" si="668"/>
        <v>6773.27</v>
      </c>
      <c r="F1304" s="106">
        <f t="shared" si="669"/>
        <v>45282</v>
      </c>
      <c r="G1304" s="107">
        <f t="shared" si="675"/>
        <v>5.6001365886972909E-3</v>
      </c>
      <c r="H1304" s="108">
        <f t="shared" si="688"/>
        <v>45342</v>
      </c>
      <c r="I1304" s="108">
        <f t="shared" si="676"/>
        <v>45342</v>
      </c>
      <c r="J1304" s="109">
        <f t="shared" si="684"/>
        <v>19</v>
      </c>
      <c r="K1304" s="109">
        <f t="shared" si="672"/>
        <v>10</v>
      </c>
      <c r="L1304" s="8">
        <f t="shared" si="685"/>
        <v>1.00294354</v>
      </c>
      <c r="M1304" s="110">
        <f t="shared" si="671"/>
        <v>1.00280046</v>
      </c>
      <c r="N1304" s="110">
        <f t="shared" si="666"/>
        <v>1.6212562059947992</v>
      </c>
      <c r="O1304" s="103">
        <f t="shared" si="670"/>
        <v>1.6260284300000001</v>
      </c>
      <c r="P1304" s="103">
        <f t="shared" si="677"/>
        <v>567.02566867999997</v>
      </c>
      <c r="Q1304" s="11">
        <f t="shared" si="691"/>
        <v>0</v>
      </c>
      <c r="R1304" s="30">
        <f t="shared" si="686"/>
        <v>0</v>
      </c>
      <c r="S1304" s="103">
        <f t="shared" si="678"/>
        <v>0</v>
      </c>
      <c r="T1304" s="113">
        <f t="shared" si="687"/>
        <v>8.5000000000000006E-2</v>
      </c>
      <c r="U1304" s="111">
        <f t="shared" si="667"/>
        <v>10</v>
      </c>
      <c r="V1304" s="111">
        <v>252</v>
      </c>
      <c r="W1304" s="110">
        <f t="shared" si="679"/>
        <v>1.0032425469999999</v>
      </c>
      <c r="X1304" s="103">
        <f t="shared" si="680"/>
        <v>1.83860738</v>
      </c>
      <c r="Y1304" s="103">
        <f t="shared" si="681"/>
        <v>0</v>
      </c>
      <c r="Z1304" s="114" t="str">
        <f t="shared" si="689"/>
        <v>A+J=</v>
      </c>
      <c r="AA1304" s="108">
        <f t="shared" si="690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82"/>
        <v>45327</v>
      </c>
      <c r="B1305" s="103">
        <f t="shared" si="674"/>
        <v>568.86427605999995</v>
      </c>
      <c r="C1305" s="204">
        <f t="shared" si="673"/>
        <v>348.71817627910531</v>
      </c>
      <c r="D1305" s="104">
        <f t="shared" si="683"/>
        <v>6735.55</v>
      </c>
      <c r="E1305" s="105">
        <f t="shared" si="668"/>
        <v>6773.27</v>
      </c>
      <c r="F1305" s="106">
        <f t="shared" si="669"/>
        <v>45282</v>
      </c>
      <c r="G1305" s="107">
        <f t="shared" si="675"/>
        <v>5.6001365886972909E-3</v>
      </c>
      <c r="H1305" s="108">
        <f t="shared" si="688"/>
        <v>45342</v>
      </c>
      <c r="I1305" s="108">
        <f t="shared" si="676"/>
        <v>45342</v>
      </c>
      <c r="J1305" s="109">
        <f t="shared" si="684"/>
        <v>19</v>
      </c>
      <c r="K1305" s="109">
        <f t="shared" si="672"/>
        <v>10</v>
      </c>
      <c r="L1305" s="8">
        <f t="shared" si="685"/>
        <v>1.00294354</v>
      </c>
      <c r="M1305" s="110">
        <f t="shared" si="671"/>
        <v>1.00280046</v>
      </c>
      <c r="N1305" s="110">
        <f t="shared" si="666"/>
        <v>1.6212562059947992</v>
      </c>
      <c r="O1305" s="103">
        <f t="shared" si="670"/>
        <v>1.6260284300000001</v>
      </c>
      <c r="P1305" s="103">
        <f t="shared" si="677"/>
        <v>567.02566867999997</v>
      </c>
      <c r="Q1305" s="11">
        <f t="shared" si="691"/>
        <v>0</v>
      </c>
      <c r="R1305" s="30">
        <f t="shared" si="686"/>
        <v>0</v>
      </c>
      <c r="S1305" s="103">
        <f t="shared" si="678"/>
        <v>0</v>
      </c>
      <c r="T1305" s="113">
        <f t="shared" si="687"/>
        <v>8.5000000000000006E-2</v>
      </c>
      <c r="U1305" s="111">
        <f t="shared" si="667"/>
        <v>10</v>
      </c>
      <c r="V1305" s="111">
        <v>252</v>
      </c>
      <c r="W1305" s="110">
        <f t="shared" si="679"/>
        <v>1.0032425469999999</v>
      </c>
      <c r="X1305" s="103">
        <f t="shared" si="680"/>
        <v>1.83860738</v>
      </c>
      <c r="Y1305" s="103">
        <f t="shared" si="681"/>
        <v>0</v>
      </c>
      <c r="Z1305" s="114" t="str">
        <f t="shared" si="689"/>
        <v>A+J=</v>
      </c>
      <c r="AA1305" s="108">
        <f t="shared" si="690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82"/>
        <v>45328</v>
      </c>
      <c r="B1306" s="103">
        <f t="shared" si="674"/>
        <v>569.21574606000001</v>
      </c>
      <c r="C1306" s="204">
        <f t="shared" si="673"/>
        <v>348.71817627910531</v>
      </c>
      <c r="D1306" s="104">
        <f t="shared" si="683"/>
        <v>6735.55</v>
      </c>
      <c r="E1306" s="105">
        <f t="shared" si="668"/>
        <v>6773.27</v>
      </c>
      <c r="F1306" s="106">
        <f t="shared" si="669"/>
        <v>45282</v>
      </c>
      <c r="G1306" s="107">
        <f t="shared" si="675"/>
        <v>5.6001365886972909E-3</v>
      </c>
      <c r="H1306" s="108">
        <f t="shared" si="688"/>
        <v>45342</v>
      </c>
      <c r="I1306" s="108">
        <f t="shared" si="676"/>
        <v>45342</v>
      </c>
      <c r="J1306" s="109">
        <f t="shared" si="684"/>
        <v>19</v>
      </c>
      <c r="K1306" s="109">
        <f t="shared" si="672"/>
        <v>11</v>
      </c>
      <c r="L1306" s="8">
        <f t="shared" si="685"/>
        <v>1.00323837</v>
      </c>
      <c r="M1306" s="110">
        <f t="shared" si="671"/>
        <v>1.00280046</v>
      </c>
      <c r="N1306" s="110">
        <f t="shared" si="666"/>
        <v>1.6212562059947992</v>
      </c>
      <c r="O1306" s="103">
        <f t="shared" si="670"/>
        <v>1.6265064300000001</v>
      </c>
      <c r="P1306" s="103">
        <f t="shared" si="677"/>
        <v>567.19235596999999</v>
      </c>
      <c r="Q1306" s="11">
        <f t="shared" si="691"/>
        <v>0</v>
      </c>
      <c r="R1306" s="30">
        <f t="shared" si="686"/>
        <v>0</v>
      </c>
      <c r="S1306" s="103">
        <f t="shared" si="678"/>
        <v>0</v>
      </c>
      <c r="T1306" s="113">
        <f t="shared" si="687"/>
        <v>8.5000000000000006E-2</v>
      </c>
      <c r="U1306" s="111">
        <f t="shared" si="667"/>
        <v>11</v>
      </c>
      <c r="V1306" s="111">
        <v>252</v>
      </c>
      <c r="W1306" s="110">
        <f t="shared" si="679"/>
        <v>1.0035673789999999</v>
      </c>
      <c r="X1306" s="103">
        <f t="shared" si="680"/>
        <v>2.0233900899999999</v>
      </c>
      <c r="Y1306" s="103">
        <f t="shared" si="681"/>
        <v>0</v>
      </c>
      <c r="Z1306" s="114" t="str">
        <f t="shared" si="689"/>
        <v>A+J=</v>
      </c>
      <c r="AA1306" s="108">
        <f t="shared" si="690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82"/>
        <v>45329</v>
      </c>
      <c r="B1307" s="103">
        <f t="shared" si="674"/>
        <v>569.56742652000003</v>
      </c>
      <c r="C1307" s="204">
        <f t="shared" si="673"/>
        <v>348.71817627910531</v>
      </c>
      <c r="D1307" s="104">
        <f t="shared" si="683"/>
        <v>6735.55</v>
      </c>
      <c r="E1307" s="105">
        <f t="shared" si="668"/>
        <v>6773.27</v>
      </c>
      <c r="F1307" s="106">
        <f t="shared" si="669"/>
        <v>45282</v>
      </c>
      <c r="G1307" s="107">
        <f t="shared" si="675"/>
        <v>5.6001365886972909E-3</v>
      </c>
      <c r="H1307" s="108">
        <f t="shared" si="688"/>
        <v>45342</v>
      </c>
      <c r="I1307" s="108">
        <f t="shared" si="676"/>
        <v>45342</v>
      </c>
      <c r="J1307" s="109">
        <f t="shared" si="684"/>
        <v>19</v>
      </c>
      <c r="K1307" s="109">
        <f t="shared" si="672"/>
        <v>12</v>
      </c>
      <c r="L1307" s="8">
        <f t="shared" si="685"/>
        <v>1.0035332800000001</v>
      </c>
      <c r="M1307" s="110">
        <f t="shared" si="671"/>
        <v>1.00280046</v>
      </c>
      <c r="N1307" s="110">
        <f t="shared" si="666"/>
        <v>1.6212562059947992</v>
      </c>
      <c r="O1307" s="103">
        <f t="shared" si="670"/>
        <v>1.62698455</v>
      </c>
      <c r="P1307" s="103">
        <f t="shared" si="677"/>
        <v>567.35908511000002</v>
      </c>
      <c r="Q1307" s="11">
        <f t="shared" si="691"/>
        <v>0</v>
      </c>
      <c r="R1307" s="30">
        <f t="shared" si="686"/>
        <v>0</v>
      </c>
      <c r="S1307" s="103">
        <f t="shared" si="678"/>
        <v>0</v>
      </c>
      <c r="T1307" s="113">
        <f t="shared" si="687"/>
        <v>8.5000000000000006E-2</v>
      </c>
      <c r="U1307" s="111">
        <f t="shared" si="667"/>
        <v>12</v>
      </c>
      <c r="V1307" s="111">
        <v>252</v>
      </c>
      <c r="W1307" s="110">
        <f t="shared" si="679"/>
        <v>1.003892317</v>
      </c>
      <c r="X1307" s="103">
        <f t="shared" si="680"/>
        <v>2.2083414100000001</v>
      </c>
      <c r="Y1307" s="103">
        <f t="shared" si="681"/>
        <v>0</v>
      </c>
      <c r="Z1307" s="114" t="str">
        <f t="shared" si="689"/>
        <v>A+J=</v>
      </c>
      <c r="AA1307" s="108">
        <f t="shared" si="690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82"/>
        <v>45330</v>
      </c>
      <c r="B1308" s="103">
        <f t="shared" si="674"/>
        <v>569.91933387000006</v>
      </c>
      <c r="C1308" s="204">
        <f t="shared" si="673"/>
        <v>348.71817627910531</v>
      </c>
      <c r="D1308" s="104">
        <f t="shared" si="683"/>
        <v>6735.55</v>
      </c>
      <c r="E1308" s="105">
        <f t="shared" si="668"/>
        <v>6773.27</v>
      </c>
      <c r="F1308" s="106">
        <f t="shared" si="669"/>
        <v>45282</v>
      </c>
      <c r="G1308" s="107">
        <f t="shared" si="675"/>
        <v>5.6001365886972909E-3</v>
      </c>
      <c r="H1308" s="108">
        <f t="shared" si="688"/>
        <v>45342</v>
      </c>
      <c r="I1308" s="108">
        <f t="shared" si="676"/>
        <v>45342</v>
      </c>
      <c r="J1308" s="109">
        <f t="shared" si="684"/>
        <v>19</v>
      </c>
      <c r="K1308" s="109">
        <f t="shared" si="672"/>
        <v>13</v>
      </c>
      <c r="L1308" s="8">
        <f t="shared" si="685"/>
        <v>1.00382829</v>
      </c>
      <c r="M1308" s="110">
        <f t="shared" si="671"/>
        <v>1.00280046</v>
      </c>
      <c r="N1308" s="110">
        <f t="shared" si="666"/>
        <v>1.6212562059947992</v>
      </c>
      <c r="O1308" s="103">
        <f t="shared" si="670"/>
        <v>1.62746284</v>
      </c>
      <c r="P1308" s="103">
        <f t="shared" si="677"/>
        <v>567.52587352</v>
      </c>
      <c r="Q1308" s="11">
        <f t="shared" si="691"/>
        <v>0</v>
      </c>
      <c r="R1308" s="30">
        <f t="shared" si="686"/>
        <v>0</v>
      </c>
      <c r="S1308" s="103">
        <f t="shared" si="678"/>
        <v>0</v>
      </c>
      <c r="T1308" s="113">
        <f t="shared" si="687"/>
        <v>8.5000000000000006E-2</v>
      </c>
      <c r="U1308" s="111">
        <f t="shared" si="667"/>
        <v>13</v>
      </c>
      <c r="V1308" s="111">
        <v>252</v>
      </c>
      <c r="W1308" s="110">
        <f t="shared" si="679"/>
        <v>1.0042173590000001</v>
      </c>
      <c r="X1308" s="103">
        <f t="shared" si="680"/>
        <v>2.3934603499999998</v>
      </c>
      <c r="Y1308" s="103">
        <f t="shared" si="681"/>
        <v>0</v>
      </c>
      <c r="Z1308" s="114" t="str">
        <f t="shared" si="689"/>
        <v>A+J=</v>
      </c>
      <c r="AA1308" s="108">
        <f t="shared" si="690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82"/>
        <v>45331</v>
      </c>
      <c r="B1309" s="103">
        <f t="shared" si="674"/>
        <v>570.27145593</v>
      </c>
      <c r="C1309" s="204">
        <f t="shared" si="673"/>
        <v>348.71817627910531</v>
      </c>
      <c r="D1309" s="104">
        <f t="shared" si="683"/>
        <v>6735.55</v>
      </c>
      <c r="E1309" s="105">
        <f t="shared" si="668"/>
        <v>6773.27</v>
      </c>
      <c r="F1309" s="106">
        <f t="shared" si="669"/>
        <v>45282</v>
      </c>
      <c r="G1309" s="107">
        <f t="shared" si="675"/>
        <v>5.6001365886972909E-3</v>
      </c>
      <c r="H1309" s="108">
        <f t="shared" si="688"/>
        <v>45342</v>
      </c>
      <c r="I1309" s="108">
        <f t="shared" si="676"/>
        <v>45342</v>
      </c>
      <c r="J1309" s="109">
        <f t="shared" si="684"/>
        <v>19</v>
      </c>
      <c r="K1309" s="109">
        <f t="shared" si="672"/>
        <v>14</v>
      </c>
      <c r="L1309" s="8">
        <f t="shared" si="685"/>
        <v>1.00412338</v>
      </c>
      <c r="M1309" s="110">
        <f t="shared" si="671"/>
        <v>1.00280046</v>
      </c>
      <c r="N1309" s="110">
        <f t="shared" si="666"/>
        <v>1.6212562059947992</v>
      </c>
      <c r="O1309" s="103">
        <f t="shared" si="670"/>
        <v>1.6279412600000001</v>
      </c>
      <c r="P1309" s="103">
        <f t="shared" si="677"/>
        <v>567.69270727000003</v>
      </c>
      <c r="Q1309" s="11">
        <f t="shared" si="691"/>
        <v>0</v>
      </c>
      <c r="R1309" s="30">
        <f t="shared" si="686"/>
        <v>0</v>
      </c>
      <c r="S1309" s="103">
        <f t="shared" si="678"/>
        <v>0</v>
      </c>
      <c r="T1309" s="113">
        <f t="shared" si="687"/>
        <v>8.5000000000000006E-2</v>
      </c>
      <c r="U1309" s="111">
        <f t="shared" si="667"/>
        <v>14</v>
      </c>
      <c r="V1309" s="111">
        <v>252</v>
      </c>
      <c r="W1309" s="110">
        <f t="shared" si="679"/>
        <v>1.0045425079999999</v>
      </c>
      <c r="X1309" s="103">
        <f t="shared" si="680"/>
        <v>2.57874866</v>
      </c>
      <c r="Y1309" s="103">
        <f t="shared" si="681"/>
        <v>0</v>
      </c>
      <c r="Z1309" s="114" t="str">
        <f t="shared" si="689"/>
        <v>A+J=</v>
      </c>
      <c r="AA1309" s="108">
        <f t="shared" si="690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82"/>
        <v>45332</v>
      </c>
      <c r="B1310" s="103">
        <f t="shared" si="674"/>
        <v>570.6237946</v>
      </c>
      <c r="C1310" s="204">
        <f t="shared" si="673"/>
        <v>348.71817627910531</v>
      </c>
      <c r="D1310" s="104">
        <f t="shared" si="683"/>
        <v>6735.55</v>
      </c>
      <c r="E1310" s="105">
        <f t="shared" si="668"/>
        <v>6773.27</v>
      </c>
      <c r="F1310" s="106">
        <f t="shared" si="669"/>
        <v>45282</v>
      </c>
      <c r="G1310" s="107">
        <f t="shared" si="675"/>
        <v>5.6001365886972909E-3</v>
      </c>
      <c r="H1310" s="108">
        <f t="shared" si="688"/>
        <v>45342</v>
      </c>
      <c r="I1310" s="108">
        <f t="shared" si="676"/>
        <v>45342</v>
      </c>
      <c r="J1310" s="109">
        <f t="shared" si="684"/>
        <v>19</v>
      </c>
      <c r="K1310" s="109">
        <f t="shared" si="672"/>
        <v>15</v>
      </c>
      <c r="L1310" s="8">
        <f t="shared" si="685"/>
        <v>1.00441856</v>
      </c>
      <c r="M1310" s="110">
        <f t="shared" si="671"/>
        <v>1.00280046</v>
      </c>
      <c r="N1310" s="110">
        <f t="shared" si="666"/>
        <v>1.6212562059947992</v>
      </c>
      <c r="O1310" s="103">
        <f t="shared" si="670"/>
        <v>1.62841982</v>
      </c>
      <c r="P1310" s="103">
        <f t="shared" si="677"/>
        <v>567.85958984000001</v>
      </c>
      <c r="Q1310" s="11">
        <f t="shared" si="691"/>
        <v>0</v>
      </c>
      <c r="R1310" s="30">
        <f t="shared" si="686"/>
        <v>0</v>
      </c>
      <c r="S1310" s="103">
        <f t="shared" si="678"/>
        <v>0</v>
      </c>
      <c r="T1310" s="113">
        <f t="shared" si="687"/>
        <v>8.5000000000000006E-2</v>
      </c>
      <c r="U1310" s="111">
        <f t="shared" si="667"/>
        <v>15</v>
      </c>
      <c r="V1310" s="111">
        <v>252</v>
      </c>
      <c r="W1310" s="110">
        <f t="shared" si="679"/>
        <v>1.0048677610000001</v>
      </c>
      <c r="X1310" s="103">
        <f t="shared" si="680"/>
        <v>2.7642047600000001</v>
      </c>
      <c r="Y1310" s="103">
        <f t="shared" si="681"/>
        <v>0</v>
      </c>
      <c r="Z1310" s="114" t="str">
        <f t="shared" si="689"/>
        <v>A+J=</v>
      </c>
      <c r="AA1310" s="108">
        <f t="shared" si="690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82"/>
        <v>45333</v>
      </c>
      <c r="B1311" s="103">
        <f t="shared" si="674"/>
        <v>570.6237946</v>
      </c>
      <c r="C1311" s="204">
        <f t="shared" si="673"/>
        <v>348.71817627910531</v>
      </c>
      <c r="D1311" s="104">
        <f t="shared" si="683"/>
        <v>6735.55</v>
      </c>
      <c r="E1311" s="105">
        <f t="shared" si="668"/>
        <v>6773.27</v>
      </c>
      <c r="F1311" s="106">
        <f t="shared" si="669"/>
        <v>45282</v>
      </c>
      <c r="G1311" s="107">
        <f t="shared" si="675"/>
        <v>5.6001365886972909E-3</v>
      </c>
      <c r="H1311" s="108">
        <f t="shared" si="688"/>
        <v>45342</v>
      </c>
      <c r="I1311" s="108">
        <f t="shared" si="676"/>
        <v>45342</v>
      </c>
      <c r="J1311" s="109">
        <f t="shared" si="684"/>
        <v>19</v>
      </c>
      <c r="K1311" s="109">
        <f t="shared" si="672"/>
        <v>15</v>
      </c>
      <c r="L1311" s="8">
        <f t="shared" si="685"/>
        <v>1.00441856</v>
      </c>
      <c r="M1311" s="110">
        <f t="shared" si="671"/>
        <v>1.00280046</v>
      </c>
      <c r="N1311" s="110">
        <f t="shared" ref="N1311:N1374" si="692">IF(I1311&gt;I1310,N1310*M1311,N1310)</f>
        <v>1.6212562059947992</v>
      </c>
      <c r="O1311" s="103">
        <f t="shared" si="670"/>
        <v>1.62841982</v>
      </c>
      <c r="P1311" s="103">
        <f t="shared" si="677"/>
        <v>567.85958984000001</v>
      </c>
      <c r="Q1311" s="11">
        <f t="shared" si="691"/>
        <v>0</v>
      </c>
      <c r="R1311" s="30">
        <f t="shared" si="686"/>
        <v>0</v>
      </c>
      <c r="S1311" s="103">
        <f t="shared" si="678"/>
        <v>0</v>
      </c>
      <c r="T1311" s="113">
        <f t="shared" si="687"/>
        <v>8.5000000000000006E-2</v>
      </c>
      <c r="U1311" s="111">
        <f t="shared" si="667"/>
        <v>15</v>
      </c>
      <c r="V1311" s="111">
        <v>252</v>
      </c>
      <c r="W1311" s="110">
        <f t="shared" si="679"/>
        <v>1.0048677610000001</v>
      </c>
      <c r="X1311" s="103">
        <f t="shared" si="680"/>
        <v>2.7642047600000001</v>
      </c>
      <c r="Y1311" s="103">
        <f t="shared" si="681"/>
        <v>0</v>
      </c>
      <c r="Z1311" s="114" t="str">
        <f t="shared" si="689"/>
        <v>A+J=</v>
      </c>
      <c r="AA1311" s="108">
        <f t="shared" si="690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82"/>
        <v>45334</v>
      </c>
      <c r="B1312" s="103">
        <f t="shared" si="674"/>
        <v>570.6237946</v>
      </c>
      <c r="C1312" s="204">
        <f t="shared" si="673"/>
        <v>348.71817627910531</v>
      </c>
      <c r="D1312" s="104">
        <f t="shared" si="683"/>
        <v>6735.55</v>
      </c>
      <c r="E1312" s="105">
        <f t="shared" si="668"/>
        <v>6773.27</v>
      </c>
      <c r="F1312" s="106">
        <f t="shared" si="669"/>
        <v>45282</v>
      </c>
      <c r="G1312" s="107">
        <f t="shared" si="675"/>
        <v>5.6001365886972909E-3</v>
      </c>
      <c r="H1312" s="108">
        <f t="shared" si="688"/>
        <v>45342</v>
      </c>
      <c r="I1312" s="108">
        <f t="shared" si="676"/>
        <v>45342</v>
      </c>
      <c r="J1312" s="109">
        <f t="shared" si="684"/>
        <v>19</v>
      </c>
      <c r="K1312" s="109">
        <f t="shared" si="672"/>
        <v>15</v>
      </c>
      <c r="L1312" s="8">
        <f t="shared" si="685"/>
        <v>1.00441856</v>
      </c>
      <c r="M1312" s="110">
        <f t="shared" si="671"/>
        <v>1.00280046</v>
      </c>
      <c r="N1312" s="110">
        <f t="shared" si="692"/>
        <v>1.6212562059947992</v>
      </c>
      <c r="O1312" s="103">
        <f t="shared" si="670"/>
        <v>1.62841982</v>
      </c>
      <c r="P1312" s="103">
        <f t="shared" si="677"/>
        <v>567.85958984000001</v>
      </c>
      <c r="Q1312" s="11">
        <f t="shared" si="691"/>
        <v>0</v>
      </c>
      <c r="R1312" s="30">
        <f t="shared" si="686"/>
        <v>0</v>
      </c>
      <c r="S1312" s="103">
        <f t="shared" si="678"/>
        <v>0</v>
      </c>
      <c r="T1312" s="113">
        <f t="shared" si="687"/>
        <v>8.5000000000000006E-2</v>
      </c>
      <c r="U1312" s="111">
        <f t="shared" si="667"/>
        <v>15</v>
      </c>
      <c r="V1312" s="111">
        <v>252</v>
      </c>
      <c r="W1312" s="110">
        <f t="shared" si="679"/>
        <v>1.0048677610000001</v>
      </c>
      <c r="X1312" s="103">
        <f t="shared" si="680"/>
        <v>2.7642047600000001</v>
      </c>
      <c r="Y1312" s="103">
        <f t="shared" si="681"/>
        <v>0</v>
      </c>
      <c r="Z1312" s="114" t="str">
        <f t="shared" si="689"/>
        <v>A+J=</v>
      </c>
      <c r="AA1312" s="108">
        <f t="shared" si="690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82"/>
        <v>45335</v>
      </c>
      <c r="B1313" s="103">
        <f t="shared" si="674"/>
        <v>570.6237946</v>
      </c>
      <c r="C1313" s="204">
        <f t="shared" si="673"/>
        <v>348.71817627910531</v>
      </c>
      <c r="D1313" s="104">
        <f t="shared" si="683"/>
        <v>6735.55</v>
      </c>
      <c r="E1313" s="105">
        <f t="shared" si="668"/>
        <v>6773.27</v>
      </c>
      <c r="F1313" s="106">
        <f t="shared" si="669"/>
        <v>45282</v>
      </c>
      <c r="G1313" s="107">
        <f t="shared" si="675"/>
        <v>5.6001365886972909E-3</v>
      </c>
      <c r="H1313" s="108">
        <f t="shared" si="688"/>
        <v>45342</v>
      </c>
      <c r="I1313" s="108">
        <f t="shared" si="676"/>
        <v>45342</v>
      </c>
      <c r="J1313" s="109">
        <f t="shared" si="684"/>
        <v>19</v>
      </c>
      <c r="K1313" s="109">
        <f t="shared" si="672"/>
        <v>15</v>
      </c>
      <c r="L1313" s="8">
        <f t="shared" si="685"/>
        <v>1.00441856</v>
      </c>
      <c r="M1313" s="110">
        <f t="shared" si="671"/>
        <v>1.00280046</v>
      </c>
      <c r="N1313" s="110">
        <f t="shared" si="692"/>
        <v>1.6212562059947992</v>
      </c>
      <c r="O1313" s="103">
        <f t="shared" si="670"/>
        <v>1.62841982</v>
      </c>
      <c r="P1313" s="103">
        <f t="shared" si="677"/>
        <v>567.85958984000001</v>
      </c>
      <c r="Q1313" s="11">
        <f t="shared" si="691"/>
        <v>0</v>
      </c>
      <c r="R1313" s="30">
        <f t="shared" si="686"/>
        <v>0</v>
      </c>
      <c r="S1313" s="103">
        <f t="shared" si="678"/>
        <v>0</v>
      </c>
      <c r="T1313" s="113">
        <f t="shared" si="687"/>
        <v>8.5000000000000006E-2</v>
      </c>
      <c r="U1313" s="111">
        <f t="shared" si="667"/>
        <v>15</v>
      </c>
      <c r="V1313" s="111">
        <v>252</v>
      </c>
      <c r="W1313" s="110">
        <f t="shared" si="679"/>
        <v>1.0048677610000001</v>
      </c>
      <c r="X1313" s="103">
        <f t="shared" si="680"/>
        <v>2.7642047600000001</v>
      </c>
      <c r="Y1313" s="103">
        <f t="shared" si="681"/>
        <v>0</v>
      </c>
      <c r="Z1313" s="114" t="str">
        <f t="shared" si="689"/>
        <v>A+J=</v>
      </c>
      <c r="AA1313" s="108">
        <f t="shared" si="690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82"/>
        <v>45336</v>
      </c>
      <c r="B1314" s="103">
        <f t="shared" si="674"/>
        <v>570.6237946</v>
      </c>
      <c r="C1314" s="204">
        <f t="shared" si="673"/>
        <v>348.71817627910531</v>
      </c>
      <c r="D1314" s="104">
        <f t="shared" si="683"/>
        <v>6735.55</v>
      </c>
      <c r="E1314" s="105">
        <f t="shared" si="668"/>
        <v>6773.27</v>
      </c>
      <c r="F1314" s="106">
        <f t="shared" si="669"/>
        <v>45282</v>
      </c>
      <c r="G1314" s="107">
        <f t="shared" si="675"/>
        <v>5.6001365886972909E-3</v>
      </c>
      <c r="H1314" s="108">
        <f t="shared" si="688"/>
        <v>45342</v>
      </c>
      <c r="I1314" s="108">
        <f t="shared" si="676"/>
        <v>45342</v>
      </c>
      <c r="J1314" s="109">
        <f t="shared" si="684"/>
        <v>19</v>
      </c>
      <c r="K1314" s="109">
        <f t="shared" si="672"/>
        <v>15</v>
      </c>
      <c r="L1314" s="8">
        <f t="shared" si="685"/>
        <v>1.00441856</v>
      </c>
      <c r="M1314" s="110">
        <f t="shared" si="671"/>
        <v>1.00280046</v>
      </c>
      <c r="N1314" s="110">
        <f t="shared" si="692"/>
        <v>1.6212562059947992</v>
      </c>
      <c r="O1314" s="103">
        <f t="shared" si="670"/>
        <v>1.62841982</v>
      </c>
      <c r="P1314" s="103">
        <f t="shared" si="677"/>
        <v>567.85958984000001</v>
      </c>
      <c r="Q1314" s="11">
        <f t="shared" si="691"/>
        <v>0</v>
      </c>
      <c r="R1314" s="30">
        <f t="shared" si="686"/>
        <v>0</v>
      </c>
      <c r="S1314" s="103">
        <f t="shared" si="678"/>
        <v>0</v>
      </c>
      <c r="T1314" s="113">
        <f t="shared" si="687"/>
        <v>8.5000000000000006E-2</v>
      </c>
      <c r="U1314" s="111">
        <f t="shared" si="667"/>
        <v>15</v>
      </c>
      <c r="V1314" s="111">
        <v>252</v>
      </c>
      <c r="W1314" s="110">
        <f t="shared" si="679"/>
        <v>1.0048677610000001</v>
      </c>
      <c r="X1314" s="103">
        <f t="shared" si="680"/>
        <v>2.7642047600000001</v>
      </c>
      <c r="Y1314" s="103">
        <f t="shared" si="681"/>
        <v>0</v>
      </c>
      <c r="Z1314" s="114" t="str">
        <f t="shared" si="689"/>
        <v>A+J=</v>
      </c>
      <c r="AA1314" s="108">
        <f t="shared" si="690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82"/>
        <v>45337</v>
      </c>
      <c r="B1315" s="103">
        <f t="shared" si="674"/>
        <v>570.97634705000007</v>
      </c>
      <c r="C1315" s="204">
        <f t="shared" si="673"/>
        <v>348.71817627910531</v>
      </c>
      <c r="D1315" s="104">
        <f t="shared" si="683"/>
        <v>6735.55</v>
      </c>
      <c r="E1315" s="105">
        <f t="shared" si="668"/>
        <v>6773.27</v>
      </c>
      <c r="F1315" s="106">
        <f t="shared" si="669"/>
        <v>45282</v>
      </c>
      <c r="G1315" s="107">
        <f t="shared" si="675"/>
        <v>5.6001365886972909E-3</v>
      </c>
      <c r="H1315" s="108">
        <f t="shared" si="688"/>
        <v>45342</v>
      </c>
      <c r="I1315" s="108">
        <f t="shared" si="676"/>
        <v>45342</v>
      </c>
      <c r="J1315" s="109">
        <f t="shared" si="684"/>
        <v>19</v>
      </c>
      <c r="K1315" s="109">
        <f t="shared" si="672"/>
        <v>16</v>
      </c>
      <c r="L1315" s="8">
        <f t="shared" si="685"/>
        <v>1.0047138200000001</v>
      </c>
      <c r="M1315" s="110">
        <f t="shared" si="671"/>
        <v>1.00280046</v>
      </c>
      <c r="N1315" s="110">
        <f t="shared" si="692"/>
        <v>1.6212562059947992</v>
      </c>
      <c r="O1315" s="103">
        <f t="shared" si="670"/>
        <v>1.62889851</v>
      </c>
      <c r="P1315" s="103">
        <f t="shared" si="677"/>
        <v>568.02651775000004</v>
      </c>
      <c r="Q1315" s="11">
        <f t="shared" si="691"/>
        <v>0</v>
      </c>
      <c r="R1315" s="30">
        <f t="shared" si="686"/>
        <v>0</v>
      </c>
      <c r="S1315" s="103">
        <f t="shared" si="678"/>
        <v>0</v>
      </c>
      <c r="T1315" s="113">
        <f t="shared" si="687"/>
        <v>8.5000000000000006E-2</v>
      </c>
      <c r="U1315" s="111">
        <f t="shared" si="667"/>
        <v>16</v>
      </c>
      <c r="V1315" s="111">
        <v>252</v>
      </c>
      <c r="W1315" s="110">
        <f t="shared" si="679"/>
        <v>1.0051931190000001</v>
      </c>
      <c r="X1315" s="103">
        <f t="shared" si="680"/>
        <v>2.9498293000000002</v>
      </c>
      <c r="Y1315" s="103">
        <f t="shared" si="681"/>
        <v>0</v>
      </c>
      <c r="Z1315" s="114" t="str">
        <f t="shared" si="689"/>
        <v>A+J=</v>
      </c>
      <c r="AA1315" s="108">
        <f t="shared" si="690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82"/>
        <v>45338</v>
      </c>
      <c r="B1316" s="103">
        <f t="shared" si="674"/>
        <v>571.32912092999993</v>
      </c>
      <c r="C1316" s="204">
        <f t="shared" si="673"/>
        <v>348.71817627910531</v>
      </c>
      <c r="D1316" s="104">
        <f t="shared" si="683"/>
        <v>6735.55</v>
      </c>
      <c r="E1316" s="105">
        <f t="shared" si="668"/>
        <v>6773.27</v>
      </c>
      <c r="F1316" s="106">
        <f t="shared" si="669"/>
        <v>45282</v>
      </c>
      <c r="G1316" s="107">
        <f t="shared" si="675"/>
        <v>5.6001365886972909E-3</v>
      </c>
      <c r="H1316" s="108">
        <f t="shared" si="688"/>
        <v>45342</v>
      </c>
      <c r="I1316" s="108">
        <f t="shared" si="676"/>
        <v>45342</v>
      </c>
      <c r="J1316" s="109">
        <f t="shared" si="684"/>
        <v>19</v>
      </c>
      <c r="K1316" s="109">
        <f t="shared" si="672"/>
        <v>17</v>
      </c>
      <c r="L1316" s="8">
        <f t="shared" si="685"/>
        <v>1.0050091699999999</v>
      </c>
      <c r="M1316" s="110">
        <f t="shared" si="671"/>
        <v>1.00280046</v>
      </c>
      <c r="N1316" s="110">
        <f t="shared" si="692"/>
        <v>1.6212562059947992</v>
      </c>
      <c r="O1316" s="103">
        <f t="shared" si="670"/>
        <v>1.6293773499999999</v>
      </c>
      <c r="P1316" s="103">
        <f t="shared" si="677"/>
        <v>568.19349795999995</v>
      </c>
      <c r="Q1316" s="11">
        <f t="shared" si="691"/>
        <v>0</v>
      </c>
      <c r="R1316" s="30">
        <f t="shared" si="686"/>
        <v>0</v>
      </c>
      <c r="S1316" s="103">
        <f t="shared" si="678"/>
        <v>0</v>
      </c>
      <c r="T1316" s="113">
        <f t="shared" si="687"/>
        <v>8.5000000000000006E-2</v>
      </c>
      <c r="U1316" s="111">
        <f t="shared" si="667"/>
        <v>17</v>
      </c>
      <c r="V1316" s="111">
        <v>252</v>
      </c>
      <c r="W1316" s="110">
        <f t="shared" si="679"/>
        <v>1.005518583</v>
      </c>
      <c r="X1316" s="103">
        <f t="shared" si="680"/>
        <v>3.13562297</v>
      </c>
      <c r="Y1316" s="103">
        <f t="shared" si="681"/>
        <v>0</v>
      </c>
      <c r="Z1316" s="114" t="str">
        <f t="shared" si="689"/>
        <v>A+J=</v>
      </c>
      <c r="AA1316" s="108">
        <f t="shared" si="690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82"/>
        <v>45339</v>
      </c>
      <c r="B1317" s="103">
        <f t="shared" si="674"/>
        <v>571.68211286000007</v>
      </c>
      <c r="C1317" s="204">
        <f t="shared" si="673"/>
        <v>348.71817627910531</v>
      </c>
      <c r="D1317" s="104">
        <f t="shared" si="683"/>
        <v>6735.55</v>
      </c>
      <c r="E1317" s="105">
        <f t="shared" si="668"/>
        <v>6773.27</v>
      </c>
      <c r="F1317" s="106">
        <f t="shared" si="669"/>
        <v>45282</v>
      </c>
      <c r="G1317" s="107">
        <f t="shared" si="675"/>
        <v>5.6001365886972909E-3</v>
      </c>
      <c r="H1317" s="108">
        <f t="shared" si="688"/>
        <v>45342</v>
      </c>
      <c r="I1317" s="108">
        <f t="shared" si="676"/>
        <v>45342</v>
      </c>
      <c r="J1317" s="109">
        <f t="shared" si="684"/>
        <v>19</v>
      </c>
      <c r="K1317" s="109">
        <f t="shared" si="672"/>
        <v>18</v>
      </c>
      <c r="L1317" s="8">
        <f t="shared" si="685"/>
        <v>1.00530461</v>
      </c>
      <c r="M1317" s="110">
        <f t="shared" si="671"/>
        <v>1.00280046</v>
      </c>
      <c r="N1317" s="110">
        <f t="shared" si="692"/>
        <v>1.6212562059947992</v>
      </c>
      <c r="O1317" s="103">
        <f t="shared" si="670"/>
        <v>1.62985633</v>
      </c>
      <c r="P1317" s="103">
        <f t="shared" si="677"/>
        <v>568.36052699000004</v>
      </c>
      <c r="Q1317" s="11">
        <f t="shared" si="691"/>
        <v>0</v>
      </c>
      <c r="R1317" s="30">
        <f t="shared" si="686"/>
        <v>0</v>
      </c>
      <c r="S1317" s="103">
        <f t="shared" si="678"/>
        <v>0</v>
      </c>
      <c r="T1317" s="113">
        <f t="shared" si="687"/>
        <v>8.5000000000000006E-2</v>
      </c>
      <c r="U1317" s="111">
        <f t="shared" ref="U1317:U1380" si="693">IF(Q1316&gt;0,1,IF(K1317=K1316,U1316,U1316+1))</f>
        <v>18</v>
      </c>
      <c r="V1317" s="111">
        <v>252</v>
      </c>
      <c r="W1317" s="110">
        <f t="shared" si="679"/>
        <v>1.005844153</v>
      </c>
      <c r="X1317" s="103">
        <f t="shared" si="680"/>
        <v>3.3215858699999998</v>
      </c>
      <c r="Y1317" s="103">
        <f t="shared" si="681"/>
        <v>0</v>
      </c>
      <c r="Z1317" s="114" t="str">
        <f t="shared" si="689"/>
        <v>A+J=</v>
      </c>
      <c r="AA1317" s="108">
        <f t="shared" si="690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82"/>
        <v>45340</v>
      </c>
      <c r="B1318" s="103">
        <f t="shared" si="674"/>
        <v>571.68211286000007</v>
      </c>
      <c r="C1318" s="204">
        <f t="shared" si="673"/>
        <v>348.71817627910531</v>
      </c>
      <c r="D1318" s="104">
        <f t="shared" si="683"/>
        <v>6735.55</v>
      </c>
      <c r="E1318" s="105">
        <f t="shared" si="668"/>
        <v>6773.27</v>
      </c>
      <c r="F1318" s="106">
        <f t="shared" si="669"/>
        <v>45282</v>
      </c>
      <c r="G1318" s="107">
        <f t="shared" si="675"/>
        <v>5.6001365886972909E-3</v>
      </c>
      <c r="H1318" s="108">
        <f t="shared" si="688"/>
        <v>45342</v>
      </c>
      <c r="I1318" s="108">
        <f t="shared" si="676"/>
        <v>45342</v>
      </c>
      <c r="J1318" s="109">
        <f t="shared" si="684"/>
        <v>19</v>
      </c>
      <c r="K1318" s="109">
        <f t="shared" si="672"/>
        <v>18</v>
      </c>
      <c r="L1318" s="8">
        <f t="shared" si="685"/>
        <v>1.00530461</v>
      </c>
      <c r="M1318" s="110">
        <f t="shared" si="671"/>
        <v>1.00280046</v>
      </c>
      <c r="N1318" s="110">
        <f t="shared" si="692"/>
        <v>1.6212562059947992</v>
      </c>
      <c r="O1318" s="103">
        <f t="shared" si="670"/>
        <v>1.62985633</v>
      </c>
      <c r="P1318" s="103">
        <f t="shared" si="677"/>
        <v>568.36052699000004</v>
      </c>
      <c r="Q1318" s="11">
        <f t="shared" si="691"/>
        <v>0</v>
      </c>
      <c r="R1318" s="30">
        <f t="shared" si="686"/>
        <v>0</v>
      </c>
      <c r="S1318" s="103">
        <f t="shared" si="678"/>
        <v>0</v>
      </c>
      <c r="T1318" s="113">
        <f t="shared" si="687"/>
        <v>8.5000000000000006E-2</v>
      </c>
      <c r="U1318" s="111">
        <f t="shared" si="693"/>
        <v>18</v>
      </c>
      <c r="V1318" s="111">
        <v>252</v>
      </c>
      <c r="W1318" s="110">
        <f t="shared" si="679"/>
        <v>1.005844153</v>
      </c>
      <c r="X1318" s="103">
        <f t="shared" si="680"/>
        <v>3.3215858699999998</v>
      </c>
      <c r="Y1318" s="103">
        <f t="shared" si="681"/>
        <v>0</v>
      </c>
      <c r="Z1318" s="114" t="str">
        <f t="shared" si="689"/>
        <v>A+J=</v>
      </c>
      <c r="AA1318" s="108">
        <f t="shared" si="690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82"/>
        <v>45341</v>
      </c>
      <c r="B1319" s="103">
        <f t="shared" si="674"/>
        <v>571.68211286000007</v>
      </c>
      <c r="C1319" s="204">
        <f t="shared" si="673"/>
        <v>348.71817627910531</v>
      </c>
      <c r="D1319" s="104">
        <f t="shared" si="683"/>
        <v>6735.55</v>
      </c>
      <c r="E1319" s="105">
        <f t="shared" si="668"/>
        <v>6773.27</v>
      </c>
      <c r="F1319" s="106">
        <f t="shared" si="669"/>
        <v>45282</v>
      </c>
      <c r="G1319" s="107">
        <f t="shared" si="675"/>
        <v>5.6001365886972909E-3</v>
      </c>
      <c r="H1319" s="108">
        <f t="shared" si="688"/>
        <v>45342</v>
      </c>
      <c r="I1319" s="108">
        <f t="shared" si="676"/>
        <v>45342</v>
      </c>
      <c r="J1319" s="109">
        <f t="shared" si="684"/>
        <v>19</v>
      </c>
      <c r="K1319" s="109">
        <f t="shared" si="672"/>
        <v>18</v>
      </c>
      <c r="L1319" s="8">
        <f t="shared" si="685"/>
        <v>1.00530461</v>
      </c>
      <c r="M1319" s="110">
        <f t="shared" si="671"/>
        <v>1.00280046</v>
      </c>
      <c r="N1319" s="110">
        <f t="shared" si="692"/>
        <v>1.6212562059947992</v>
      </c>
      <c r="O1319" s="103">
        <f t="shared" si="670"/>
        <v>1.62985633</v>
      </c>
      <c r="P1319" s="103">
        <f t="shared" si="677"/>
        <v>568.36052699000004</v>
      </c>
      <c r="Q1319" s="11">
        <f t="shared" si="691"/>
        <v>0</v>
      </c>
      <c r="R1319" s="30">
        <f t="shared" si="686"/>
        <v>0</v>
      </c>
      <c r="S1319" s="103">
        <f t="shared" si="678"/>
        <v>0</v>
      </c>
      <c r="T1319" s="113">
        <f t="shared" si="687"/>
        <v>8.5000000000000006E-2</v>
      </c>
      <c r="U1319" s="111">
        <f t="shared" si="693"/>
        <v>18</v>
      </c>
      <c r="V1319" s="111">
        <v>252</v>
      </c>
      <c r="W1319" s="110">
        <f t="shared" si="679"/>
        <v>1.005844153</v>
      </c>
      <c r="X1319" s="103">
        <f t="shared" si="680"/>
        <v>3.3215858699999998</v>
      </c>
      <c r="Y1319" s="103">
        <f t="shared" si="681"/>
        <v>0</v>
      </c>
      <c r="Z1319" s="114" t="str">
        <f t="shared" si="689"/>
        <v>A+J=</v>
      </c>
      <c r="AA1319" s="108">
        <f t="shared" si="690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82"/>
        <v>45342</v>
      </c>
      <c r="B1320" s="103">
        <f t="shared" si="674"/>
        <v>572.03532180000002</v>
      </c>
      <c r="C1320" s="204">
        <f t="shared" si="673"/>
        <v>348.71817627910531</v>
      </c>
      <c r="D1320" s="104">
        <f t="shared" si="683"/>
        <v>6735.55</v>
      </c>
      <c r="E1320" s="105">
        <f t="shared" ref="E1320:E1383" si="694">IF($K1320=1,VLOOKUP($A1319,$AO$10:$AS$165,4),E1319)</f>
        <v>6773.27</v>
      </c>
      <c r="F1320" s="106">
        <f t="shared" ref="F1320:F1383" si="695">IF($K1320=1,VLOOKUP($A1319,$AO$10:$AS$165,5),F1319)</f>
        <v>45282</v>
      </c>
      <c r="G1320" s="107">
        <f t="shared" si="675"/>
        <v>5.6001365886972909E-3</v>
      </c>
      <c r="H1320" s="108">
        <f t="shared" si="688"/>
        <v>45371</v>
      </c>
      <c r="I1320" s="108">
        <f t="shared" si="676"/>
        <v>45342</v>
      </c>
      <c r="J1320" s="109">
        <f t="shared" si="684"/>
        <v>19</v>
      </c>
      <c r="K1320" s="109">
        <f t="shared" si="672"/>
        <v>19</v>
      </c>
      <c r="L1320" s="8">
        <f t="shared" si="685"/>
        <v>1.0056001299999999</v>
      </c>
      <c r="M1320" s="110">
        <f t="shared" si="671"/>
        <v>1.00280046</v>
      </c>
      <c r="N1320" s="110">
        <f t="shared" si="692"/>
        <v>1.6212562059947992</v>
      </c>
      <c r="O1320" s="103">
        <f t="shared" si="670"/>
        <v>1.63033545</v>
      </c>
      <c r="P1320" s="103">
        <f t="shared" si="677"/>
        <v>568.52760483999998</v>
      </c>
      <c r="Q1320" s="11">
        <f t="shared" si="691"/>
        <v>43</v>
      </c>
      <c r="R1320" s="30">
        <f t="shared" si="686"/>
        <v>2.8291557671199886E-2</v>
      </c>
      <c r="S1320" s="103">
        <f t="shared" si="678"/>
        <v>16.084531519999999</v>
      </c>
      <c r="T1320" s="113">
        <f t="shared" si="687"/>
        <v>8.5000000000000006E-2</v>
      </c>
      <c r="U1320" s="111">
        <f t="shared" si="693"/>
        <v>19</v>
      </c>
      <c r="V1320" s="111">
        <v>252</v>
      </c>
      <c r="W1320" s="110">
        <f t="shared" si="679"/>
        <v>1.0061698269999999</v>
      </c>
      <c r="X1320" s="103">
        <f t="shared" si="680"/>
        <v>3.5077169600000002</v>
      </c>
      <c r="Y1320" s="103">
        <f t="shared" si="681"/>
        <v>19.592248479999999</v>
      </c>
      <c r="Z1320" s="114" t="str">
        <f t="shared" si="689"/>
        <v>A+J=</v>
      </c>
      <c r="AA1320" s="108">
        <f t="shared" si="690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82"/>
        <v>45343</v>
      </c>
      <c r="B1321" s="103">
        <f t="shared" si="674"/>
        <v>552.73225287999992</v>
      </c>
      <c r="C1321" s="204">
        <f t="shared" si="673"/>
        <v>338.85239588403385</v>
      </c>
      <c r="D1321" s="104">
        <f t="shared" si="683"/>
        <v>6773.27</v>
      </c>
      <c r="E1321" s="105">
        <f t="shared" si="694"/>
        <v>6801.72</v>
      </c>
      <c r="F1321" s="106">
        <f t="shared" si="695"/>
        <v>45311</v>
      </c>
      <c r="G1321" s="107">
        <f t="shared" si="675"/>
        <v>4.2003345503722755E-3</v>
      </c>
      <c r="H1321" s="108">
        <f t="shared" si="688"/>
        <v>45371</v>
      </c>
      <c r="I1321" s="108">
        <f t="shared" si="676"/>
        <v>45371</v>
      </c>
      <c r="J1321" s="109">
        <f t="shared" si="684"/>
        <v>21</v>
      </c>
      <c r="K1321" s="109">
        <f t="shared" si="672"/>
        <v>1</v>
      </c>
      <c r="L1321" s="8">
        <f t="shared" si="685"/>
        <v>1.0001996099999999</v>
      </c>
      <c r="M1321" s="110">
        <f t="shared" si="671"/>
        <v>1.0056001299999999</v>
      </c>
      <c r="N1321" s="110">
        <f t="shared" si="692"/>
        <v>1.6303354515116768</v>
      </c>
      <c r="O1321" s="103">
        <f t="shared" ref="O1321:O1384" si="696">TRUNC(TRUNC((L1321*N1321),15),8)</f>
        <v>1.63066088</v>
      </c>
      <c r="P1321" s="103">
        <f t="shared" si="677"/>
        <v>552.55334605999997</v>
      </c>
      <c r="Q1321" s="11">
        <f t="shared" si="691"/>
        <v>0</v>
      </c>
      <c r="R1321" s="30">
        <f t="shared" si="686"/>
        <v>0</v>
      </c>
      <c r="S1321" s="103">
        <f t="shared" si="678"/>
        <v>0</v>
      </c>
      <c r="T1321" s="113">
        <f t="shared" si="687"/>
        <v>8.5000000000000006E-2</v>
      </c>
      <c r="U1321" s="111">
        <f t="shared" si="693"/>
        <v>1</v>
      </c>
      <c r="V1321" s="111">
        <v>252</v>
      </c>
      <c r="W1321" s="110">
        <f t="shared" si="679"/>
        <v>1.0003237819999999</v>
      </c>
      <c r="X1321" s="103">
        <f t="shared" si="680"/>
        <v>0.17890681999999999</v>
      </c>
      <c r="Y1321" s="103">
        <f t="shared" si="681"/>
        <v>0</v>
      </c>
      <c r="Z1321" s="114" t="str">
        <f t="shared" si="689"/>
        <v>A+J=</v>
      </c>
      <c r="AA1321" s="108">
        <f t="shared" si="690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82"/>
        <v>45344</v>
      </c>
      <c r="B1322" s="103">
        <f t="shared" si="674"/>
        <v>553.02158956000005</v>
      </c>
      <c r="C1322" s="204">
        <f t="shared" si="673"/>
        <v>338.85239588403385</v>
      </c>
      <c r="D1322" s="104">
        <f t="shared" si="683"/>
        <v>6773.27</v>
      </c>
      <c r="E1322" s="105">
        <f t="shared" si="694"/>
        <v>6801.72</v>
      </c>
      <c r="F1322" s="106">
        <f t="shared" si="695"/>
        <v>45311</v>
      </c>
      <c r="G1322" s="107">
        <f t="shared" si="675"/>
        <v>4.2003345503722755E-3</v>
      </c>
      <c r="H1322" s="108">
        <f t="shared" si="688"/>
        <v>45371</v>
      </c>
      <c r="I1322" s="108">
        <f t="shared" si="676"/>
        <v>45371</v>
      </c>
      <c r="J1322" s="109">
        <f t="shared" si="684"/>
        <v>21</v>
      </c>
      <c r="K1322" s="109">
        <f t="shared" si="672"/>
        <v>2</v>
      </c>
      <c r="L1322" s="8">
        <f t="shared" si="685"/>
        <v>1.00039927</v>
      </c>
      <c r="M1322" s="110">
        <f t="shared" ref="M1322:M1385" si="697">IF(I1322&gt;I1321,L1321,M1321)</f>
        <v>1.0056001299999999</v>
      </c>
      <c r="N1322" s="110">
        <f t="shared" si="692"/>
        <v>1.6303354515116768</v>
      </c>
      <c r="O1322" s="103">
        <f t="shared" si="696"/>
        <v>1.6309863899999999</v>
      </c>
      <c r="P1322" s="103">
        <f t="shared" si="677"/>
        <v>552.66364590000001</v>
      </c>
      <c r="Q1322" s="11">
        <f t="shared" si="691"/>
        <v>0</v>
      </c>
      <c r="R1322" s="30">
        <f t="shared" si="686"/>
        <v>0</v>
      </c>
      <c r="S1322" s="103">
        <f t="shared" si="678"/>
        <v>0</v>
      </c>
      <c r="T1322" s="113">
        <f t="shared" si="687"/>
        <v>8.5000000000000006E-2</v>
      </c>
      <c r="U1322" s="111">
        <f t="shared" si="693"/>
        <v>2</v>
      </c>
      <c r="V1322" s="111">
        <v>252</v>
      </c>
      <c r="W1322" s="110">
        <f t="shared" si="679"/>
        <v>1.00064767</v>
      </c>
      <c r="X1322" s="103">
        <f t="shared" si="680"/>
        <v>0.35794366</v>
      </c>
      <c r="Y1322" s="103">
        <f t="shared" si="681"/>
        <v>0</v>
      </c>
      <c r="Z1322" s="114" t="str">
        <f t="shared" si="689"/>
        <v>A+J=</v>
      </c>
      <c r="AA1322" s="108">
        <f t="shared" si="690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82"/>
        <v>45345</v>
      </c>
      <c r="B1323" s="103">
        <f t="shared" si="674"/>
        <v>553.31107892</v>
      </c>
      <c r="C1323" s="204">
        <f t="shared" si="673"/>
        <v>338.85239588403385</v>
      </c>
      <c r="D1323" s="104">
        <f t="shared" si="683"/>
        <v>6773.27</v>
      </c>
      <c r="E1323" s="105">
        <f t="shared" si="694"/>
        <v>6801.72</v>
      </c>
      <c r="F1323" s="106">
        <f t="shared" si="695"/>
        <v>45311</v>
      </c>
      <c r="G1323" s="107">
        <f t="shared" si="675"/>
        <v>4.2003345503722755E-3</v>
      </c>
      <c r="H1323" s="108">
        <f t="shared" si="688"/>
        <v>45371</v>
      </c>
      <c r="I1323" s="108">
        <f t="shared" si="676"/>
        <v>45371</v>
      </c>
      <c r="J1323" s="109">
        <f t="shared" si="684"/>
        <v>21</v>
      </c>
      <c r="K1323" s="109">
        <f t="shared" si="672"/>
        <v>3</v>
      </c>
      <c r="L1323" s="8">
        <f t="shared" si="685"/>
        <v>1.00059897</v>
      </c>
      <c r="M1323" s="110">
        <f t="shared" si="697"/>
        <v>1.0056001299999999</v>
      </c>
      <c r="N1323" s="110">
        <f t="shared" si="692"/>
        <v>1.6303354515116768</v>
      </c>
      <c r="O1323" s="103">
        <f t="shared" si="696"/>
        <v>1.6313119700000001</v>
      </c>
      <c r="P1323" s="103">
        <f t="shared" si="677"/>
        <v>552.77396945999999</v>
      </c>
      <c r="Q1323" s="11">
        <f t="shared" si="691"/>
        <v>0</v>
      </c>
      <c r="R1323" s="30">
        <f t="shared" si="686"/>
        <v>0</v>
      </c>
      <c r="S1323" s="103">
        <f t="shared" si="678"/>
        <v>0</v>
      </c>
      <c r="T1323" s="113">
        <f t="shared" si="687"/>
        <v>8.5000000000000006E-2</v>
      </c>
      <c r="U1323" s="111">
        <f t="shared" si="693"/>
        <v>3</v>
      </c>
      <c r="V1323" s="111">
        <v>252</v>
      </c>
      <c r="W1323" s="110">
        <f t="shared" si="679"/>
        <v>1.000971662</v>
      </c>
      <c r="X1323" s="103">
        <f t="shared" si="680"/>
        <v>0.53710946000000004</v>
      </c>
      <c r="Y1323" s="103">
        <f t="shared" si="681"/>
        <v>0</v>
      </c>
      <c r="Z1323" s="114" t="str">
        <f t="shared" si="689"/>
        <v>A+J=</v>
      </c>
      <c r="AA1323" s="108">
        <f t="shared" si="690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82"/>
        <v>45346</v>
      </c>
      <c r="B1324" s="103">
        <f t="shared" si="674"/>
        <v>553.60071478999998</v>
      </c>
      <c r="C1324" s="204">
        <f t="shared" si="673"/>
        <v>338.85239588403385</v>
      </c>
      <c r="D1324" s="104">
        <f t="shared" si="683"/>
        <v>6773.27</v>
      </c>
      <c r="E1324" s="105">
        <f t="shared" si="694"/>
        <v>6801.72</v>
      </c>
      <c r="F1324" s="106">
        <f t="shared" si="695"/>
        <v>45311</v>
      </c>
      <c r="G1324" s="107">
        <f t="shared" si="675"/>
        <v>4.2003345503722755E-3</v>
      </c>
      <c r="H1324" s="108">
        <f t="shared" si="688"/>
        <v>45371</v>
      </c>
      <c r="I1324" s="108">
        <f t="shared" si="676"/>
        <v>45371</v>
      </c>
      <c r="J1324" s="109">
        <f t="shared" si="684"/>
        <v>21</v>
      </c>
      <c r="K1324" s="109">
        <f t="shared" ref="K1324:K1387" si="698">(J1324-(NETWORKDAYS(A1324,I1324,AD$171:AD$502)-1))</f>
        <v>4</v>
      </c>
      <c r="L1324" s="8">
        <f t="shared" si="685"/>
        <v>1.0007987</v>
      </c>
      <c r="M1324" s="110">
        <f t="shared" si="697"/>
        <v>1.0056001299999999</v>
      </c>
      <c r="N1324" s="110">
        <f t="shared" si="692"/>
        <v>1.6303354515116768</v>
      </c>
      <c r="O1324" s="103">
        <f t="shared" si="696"/>
        <v>1.6316375999999999</v>
      </c>
      <c r="P1324" s="103">
        <f t="shared" si="677"/>
        <v>552.88430997</v>
      </c>
      <c r="Q1324" s="11">
        <f t="shared" si="691"/>
        <v>0</v>
      </c>
      <c r="R1324" s="30">
        <f t="shared" si="686"/>
        <v>0</v>
      </c>
      <c r="S1324" s="103">
        <f t="shared" si="678"/>
        <v>0</v>
      </c>
      <c r="T1324" s="113">
        <f t="shared" si="687"/>
        <v>8.5000000000000006E-2</v>
      </c>
      <c r="U1324" s="111">
        <f t="shared" si="693"/>
        <v>4</v>
      </c>
      <c r="V1324" s="111">
        <v>252</v>
      </c>
      <c r="W1324" s="110">
        <f t="shared" si="679"/>
        <v>1.001295759</v>
      </c>
      <c r="X1324" s="103">
        <f t="shared" si="680"/>
        <v>0.71640482000000005</v>
      </c>
      <c r="Y1324" s="103">
        <f t="shared" si="681"/>
        <v>0</v>
      </c>
      <c r="Z1324" s="114" t="str">
        <f t="shared" si="689"/>
        <v>A+J=</v>
      </c>
      <c r="AA1324" s="108">
        <f t="shared" si="690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82"/>
        <v>45347</v>
      </c>
      <c r="B1325" s="103">
        <f t="shared" si="674"/>
        <v>553.60071478999998</v>
      </c>
      <c r="C1325" s="204">
        <f t="shared" si="673"/>
        <v>338.85239588403385</v>
      </c>
      <c r="D1325" s="104">
        <f t="shared" si="683"/>
        <v>6773.27</v>
      </c>
      <c r="E1325" s="105">
        <f t="shared" si="694"/>
        <v>6801.72</v>
      </c>
      <c r="F1325" s="106">
        <f t="shared" si="695"/>
        <v>45311</v>
      </c>
      <c r="G1325" s="107">
        <f t="shared" si="675"/>
        <v>4.2003345503722755E-3</v>
      </c>
      <c r="H1325" s="108">
        <f t="shared" si="688"/>
        <v>45371</v>
      </c>
      <c r="I1325" s="108">
        <f t="shared" si="676"/>
        <v>45371</v>
      </c>
      <c r="J1325" s="109">
        <f t="shared" si="684"/>
        <v>21</v>
      </c>
      <c r="K1325" s="109">
        <f t="shared" si="698"/>
        <v>4</v>
      </c>
      <c r="L1325" s="8">
        <f t="shared" si="685"/>
        <v>1.0007987</v>
      </c>
      <c r="M1325" s="110">
        <f t="shared" si="697"/>
        <v>1.0056001299999999</v>
      </c>
      <c r="N1325" s="110">
        <f t="shared" si="692"/>
        <v>1.6303354515116768</v>
      </c>
      <c r="O1325" s="103">
        <f t="shared" si="696"/>
        <v>1.6316375999999999</v>
      </c>
      <c r="P1325" s="103">
        <f t="shared" si="677"/>
        <v>552.88430997</v>
      </c>
      <c r="Q1325" s="11">
        <f t="shared" si="691"/>
        <v>0</v>
      </c>
      <c r="R1325" s="30">
        <f t="shared" si="686"/>
        <v>0</v>
      </c>
      <c r="S1325" s="103">
        <f t="shared" si="678"/>
        <v>0</v>
      </c>
      <c r="T1325" s="113">
        <f t="shared" si="687"/>
        <v>8.5000000000000006E-2</v>
      </c>
      <c r="U1325" s="111">
        <f t="shared" si="693"/>
        <v>4</v>
      </c>
      <c r="V1325" s="111">
        <v>252</v>
      </c>
      <c r="W1325" s="110">
        <f t="shared" si="679"/>
        <v>1.001295759</v>
      </c>
      <c r="X1325" s="103">
        <f t="shared" si="680"/>
        <v>0.71640482000000005</v>
      </c>
      <c r="Y1325" s="103">
        <f t="shared" si="681"/>
        <v>0</v>
      </c>
      <c r="Z1325" s="114" t="str">
        <f t="shared" si="689"/>
        <v>A+J=</v>
      </c>
      <c r="AA1325" s="108">
        <f t="shared" si="690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82"/>
        <v>45348</v>
      </c>
      <c r="B1326" s="103">
        <f t="shared" si="674"/>
        <v>553.60071478999998</v>
      </c>
      <c r="C1326" s="204">
        <f t="shared" si="673"/>
        <v>338.85239588403385</v>
      </c>
      <c r="D1326" s="104">
        <f t="shared" si="683"/>
        <v>6773.27</v>
      </c>
      <c r="E1326" s="105">
        <f t="shared" si="694"/>
        <v>6801.72</v>
      </c>
      <c r="F1326" s="106">
        <f t="shared" si="695"/>
        <v>45311</v>
      </c>
      <c r="G1326" s="107">
        <f t="shared" si="675"/>
        <v>4.2003345503722755E-3</v>
      </c>
      <c r="H1326" s="108">
        <f t="shared" si="688"/>
        <v>45371</v>
      </c>
      <c r="I1326" s="108">
        <f t="shared" si="676"/>
        <v>45371</v>
      </c>
      <c r="J1326" s="109">
        <f t="shared" si="684"/>
        <v>21</v>
      </c>
      <c r="K1326" s="109">
        <f t="shared" si="698"/>
        <v>4</v>
      </c>
      <c r="L1326" s="8">
        <f t="shared" si="685"/>
        <v>1.0007987</v>
      </c>
      <c r="M1326" s="110">
        <f t="shared" si="697"/>
        <v>1.0056001299999999</v>
      </c>
      <c r="N1326" s="110">
        <f t="shared" si="692"/>
        <v>1.6303354515116768</v>
      </c>
      <c r="O1326" s="103">
        <f t="shared" si="696"/>
        <v>1.6316375999999999</v>
      </c>
      <c r="P1326" s="103">
        <f t="shared" si="677"/>
        <v>552.88430997</v>
      </c>
      <c r="Q1326" s="11">
        <f t="shared" si="691"/>
        <v>0</v>
      </c>
      <c r="R1326" s="30">
        <f t="shared" si="686"/>
        <v>0</v>
      </c>
      <c r="S1326" s="103">
        <f t="shared" si="678"/>
        <v>0</v>
      </c>
      <c r="T1326" s="113">
        <f t="shared" si="687"/>
        <v>8.5000000000000006E-2</v>
      </c>
      <c r="U1326" s="111">
        <f t="shared" si="693"/>
        <v>4</v>
      </c>
      <c r="V1326" s="111">
        <v>252</v>
      </c>
      <c r="W1326" s="110">
        <f t="shared" si="679"/>
        <v>1.001295759</v>
      </c>
      <c r="X1326" s="103">
        <f t="shared" si="680"/>
        <v>0.71640482000000005</v>
      </c>
      <c r="Y1326" s="103">
        <f t="shared" si="681"/>
        <v>0</v>
      </c>
      <c r="Z1326" s="114" t="str">
        <f t="shared" si="689"/>
        <v>A+J=</v>
      </c>
      <c r="AA1326" s="108">
        <f t="shared" si="690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82"/>
        <v>45349</v>
      </c>
      <c r="B1327" s="103">
        <f t="shared" si="674"/>
        <v>553.89050398999996</v>
      </c>
      <c r="C1327" s="204">
        <f t="shared" si="673"/>
        <v>338.85239588403385</v>
      </c>
      <c r="D1327" s="104">
        <f t="shared" si="683"/>
        <v>6773.27</v>
      </c>
      <c r="E1327" s="105">
        <f t="shared" si="694"/>
        <v>6801.72</v>
      </c>
      <c r="F1327" s="106">
        <f t="shared" si="695"/>
        <v>45311</v>
      </c>
      <c r="G1327" s="107">
        <f t="shared" si="675"/>
        <v>4.2003345503722755E-3</v>
      </c>
      <c r="H1327" s="108">
        <f t="shared" si="688"/>
        <v>45371</v>
      </c>
      <c r="I1327" s="108">
        <f t="shared" si="676"/>
        <v>45371</v>
      </c>
      <c r="J1327" s="109">
        <f t="shared" si="684"/>
        <v>21</v>
      </c>
      <c r="K1327" s="109">
        <f t="shared" si="698"/>
        <v>5</v>
      </c>
      <c r="L1327" s="8">
        <f t="shared" si="685"/>
        <v>1.00099848</v>
      </c>
      <c r="M1327" s="110">
        <f t="shared" si="697"/>
        <v>1.0056001299999999</v>
      </c>
      <c r="N1327" s="110">
        <f t="shared" si="692"/>
        <v>1.6303354515116768</v>
      </c>
      <c r="O1327" s="103">
        <f t="shared" si="696"/>
        <v>1.6319633</v>
      </c>
      <c r="P1327" s="103">
        <f t="shared" si="677"/>
        <v>552.99467418999996</v>
      </c>
      <c r="Q1327" s="11">
        <f t="shared" si="691"/>
        <v>0</v>
      </c>
      <c r="R1327" s="30">
        <f t="shared" si="686"/>
        <v>0</v>
      </c>
      <c r="S1327" s="103">
        <f t="shared" si="678"/>
        <v>0</v>
      </c>
      <c r="T1327" s="113">
        <f t="shared" si="687"/>
        <v>8.5000000000000006E-2</v>
      </c>
      <c r="U1327" s="111">
        <f t="shared" si="693"/>
        <v>5</v>
      </c>
      <c r="V1327" s="111">
        <v>252</v>
      </c>
      <c r="W1327" s="110">
        <f t="shared" si="679"/>
        <v>1.0016199610000001</v>
      </c>
      <c r="X1327" s="103">
        <f t="shared" si="680"/>
        <v>0.89582980000000001</v>
      </c>
      <c r="Y1327" s="103">
        <f t="shared" si="681"/>
        <v>0</v>
      </c>
      <c r="Z1327" s="114" t="str">
        <f t="shared" si="689"/>
        <v>A+J=</v>
      </c>
      <c r="AA1327" s="108">
        <f t="shared" si="690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82"/>
        <v>45350</v>
      </c>
      <c r="B1328" s="103">
        <f t="shared" si="674"/>
        <v>554.18044321000002</v>
      </c>
      <c r="C1328" s="204">
        <f t="shared" si="673"/>
        <v>338.85239588403385</v>
      </c>
      <c r="D1328" s="104">
        <f t="shared" si="683"/>
        <v>6773.27</v>
      </c>
      <c r="E1328" s="105">
        <f t="shared" si="694"/>
        <v>6801.72</v>
      </c>
      <c r="F1328" s="106">
        <f t="shared" si="695"/>
        <v>45311</v>
      </c>
      <c r="G1328" s="107">
        <f t="shared" si="675"/>
        <v>4.2003345503722755E-3</v>
      </c>
      <c r="H1328" s="108">
        <f t="shared" si="688"/>
        <v>45371</v>
      </c>
      <c r="I1328" s="108">
        <f t="shared" si="676"/>
        <v>45371</v>
      </c>
      <c r="J1328" s="109">
        <f t="shared" si="684"/>
        <v>21</v>
      </c>
      <c r="K1328" s="109">
        <f t="shared" si="698"/>
        <v>6</v>
      </c>
      <c r="L1328" s="8">
        <f t="shared" si="685"/>
        <v>1.00119829</v>
      </c>
      <c r="M1328" s="110">
        <f t="shared" si="697"/>
        <v>1.0056001299999999</v>
      </c>
      <c r="N1328" s="110">
        <f t="shared" si="692"/>
        <v>1.6303354515116768</v>
      </c>
      <c r="O1328" s="103">
        <f t="shared" si="696"/>
        <v>1.63228906</v>
      </c>
      <c r="P1328" s="103">
        <f t="shared" si="677"/>
        <v>553.10505875000001</v>
      </c>
      <c r="Q1328" s="11">
        <f t="shared" si="691"/>
        <v>0</v>
      </c>
      <c r="R1328" s="30">
        <f t="shared" si="686"/>
        <v>0</v>
      </c>
      <c r="S1328" s="103">
        <f t="shared" si="678"/>
        <v>0</v>
      </c>
      <c r="T1328" s="113">
        <f t="shared" si="687"/>
        <v>8.5000000000000006E-2</v>
      </c>
      <c r="U1328" s="111">
        <f t="shared" si="693"/>
        <v>6</v>
      </c>
      <c r="V1328" s="111">
        <v>252</v>
      </c>
      <c r="W1328" s="110">
        <f t="shared" si="679"/>
        <v>1.0019442679999999</v>
      </c>
      <c r="X1328" s="103">
        <f t="shared" si="680"/>
        <v>1.07538446</v>
      </c>
      <c r="Y1328" s="103">
        <f t="shared" si="681"/>
        <v>0</v>
      </c>
      <c r="Z1328" s="114" t="str">
        <f t="shared" si="689"/>
        <v>A+J=</v>
      </c>
      <c r="AA1328" s="108">
        <f t="shared" si="690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82"/>
        <v>45351</v>
      </c>
      <c r="B1329" s="103">
        <f t="shared" si="674"/>
        <v>554.47053928999992</v>
      </c>
      <c r="C1329" s="204">
        <f t="shared" si="673"/>
        <v>338.85239588403385</v>
      </c>
      <c r="D1329" s="104">
        <f t="shared" si="683"/>
        <v>6773.27</v>
      </c>
      <c r="E1329" s="105">
        <f t="shared" si="694"/>
        <v>6801.72</v>
      </c>
      <c r="F1329" s="106">
        <f t="shared" si="695"/>
        <v>45311</v>
      </c>
      <c r="G1329" s="107">
        <f t="shared" si="675"/>
        <v>4.2003345503722755E-3</v>
      </c>
      <c r="H1329" s="108">
        <f t="shared" si="688"/>
        <v>45371</v>
      </c>
      <c r="I1329" s="108">
        <f t="shared" si="676"/>
        <v>45371</v>
      </c>
      <c r="J1329" s="109">
        <f t="shared" si="684"/>
        <v>21</v>
      </c>
      <c r="K1329" s="109">
        <f t="shared" si="698"/>
        <v>7</v>
      </c>
      <c r="L1329" s="8">
        <f t="shared" si="685"/>
        <v>1.00139815</v>
      </c>
      <c r="M1329" s="110">
        <f t="shared" si="697"/>
        <v>1.0056001299999999</v>
      </c>
      <c r="N1329" s="110">
        <f t="shared" si="692"/>
        <v>1.6303354515116768</v>
      </c>
      <c r="O1329" s="103">
        <f t="shared" si="696"/>
        <v>1.6326149000000001</v>
      </c>
      <c r="P1329" s="103">
        <f t="shared" si="677"/>
        <v>553.21547041999997</v>
      </c>
      <c r="Q1329" s="11">
        <f t="shared" si="691"/>
        <v>0</v>
      </c>
      <c r="R1329" s="30">
        <f t="shared" si="686"/>
        <v>0</v>
      </c>
      <c r="S1329" s="103">
        <f t="shared" si="678"/>
        <v>0</v>
      </c>
      <c r="T1329" s="113">
        <f t="shared" si="687"/>
        <v>8.5000000000000006E-2</v>
      </c>
      <c r="U1329" s="111">
        <f t="shared" si="693"/>
        <v>7</v>
      </c>
      <c r="V1329" s="111">
        <v>252</v>
      </c>
      <c r="W1329" s="110">
        <f t="shared" si="679"/>
        <v>1.00226868</v>
      </c>
      <c r="X1329" s="103">
        <f t="shared" si="680"/>
        <v>1.2550688699999999</v>
      </c>
      <c r="Y1329" s="103">
        <f t="shared" si="681"/>
        <v>0</v>
      </c>
      <c r="Z1329" s="114" t="str">
        <f t="shared" si="689"/>
        <v>A+J=</v>
      </c>
      <c r="AA1329" s="108">
        <f t="shared" si="690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82"/>
        <v>45352</v>
      </c>
      <c r="B1330" s="103">
        <f t="shared" si="674"/>
        <v>554.76078547999998</v>
      </c>
      <c r="C1330" s="204">
        <f t="shared" si="673"/>
        <v>338.85239588403385</v>
      </c>
      <c r="D1330" s="104">
        <f t="shared" si="683"/>
        <v>6773.27</v>
      </c>
      <c r="E1330" s="105">
        <f t="shared" si="694"/>
        <v>6801.72</v>
      </c>
      <c r="F1330" s="106">
        <f t="shared" si="695"/>
        <v>45311</v>
      </c>
      <c r="G1330" s="107">
        <f t="shared" si="675"/>
        <v>4.2003345503722755E-3</v>
      </c>
      <c r="H1330" s="108">
        <f t="shared" si="688"/>
        <v>45371</v>
      </c>
      <c r="I1330" s="108">
        <f t="shared" si="676"/>
        <v>45371</v>
      </c>
      <c r="J1330" s="109">
        <f t="shared" si="684"/>
        <v>21</v>
      </c>
      <c r="K1330" s="109">
        <f t="shared" si="698"/>
        <v>8</v>
      </c>
      <c r="L1330" s="8">
        <f t="shared" si="685"/>
        <v>1.0015980499999999</v>
      </c>
      <c r="M1330" s="110">
        <f t="shared" si="697"/>
        <v>1.0056001299999999</v>
      </c>
      <c r="N1330" s="110">
        <f t="shared" si="692"/>
        <v>1.6303354515116768</v>
      </c>
      <c r="O1330" s="103">
        <f t="shared" si="696"/>
        <v>1.6329408000000001</v>
      </c>
      <c r="P1330" s="103">
        <f t="shared" si="677"/>
        <v>553.32590241000003</v>
      </c>
      <c r="Q1330" s="11">
        <f t="shared" si="691"/>
        <v>0</v>
      </c>
      <c r="R1330" s="30">
        <f t="shared" si="686"/>
        <v>0</v>
      </c>
      <c r="S1330" s="103">
        <f t="shared" si="678"/>
        <v>0</v>
      </c>
      <c r="T1330" s="113">
        <f t="shared" si="687"/>
        <v>8.5000000000000006E-2</v>
      </c>
      <c r="U1330" s="111">
        <f t="shared" si="693"/>
        <v>8</v>
      </c>
      <c r="V1330" s="111">
        <v>252</v>
      </c>
      <c r="W1330" s="110">
        <f t="shared" si="679"/>
        <v>1.0025931969999999</v>
      </c>
      <c r="X1330" s="103">
        <f t="shared" si="680"/>
        <v>1.4348830699999999</v>
      </c>
      <c r="Y1330" s="103">
        <f t="shared" si="681"/>
        <v>0</v>
      </c>
      <c r="Z1330" s="114" t="str">
        <f t="shared" si="689"/>
        <v>A+J=</v>
      </c>
      <c r="AA1330" s="108">
        <f t="shared" si="690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82"/>
        <v>45353</v>
      </c>
      <c r="B1331" s="103">
        <f t="shared" si="674"/>
        <v>555.05118184999992</v>
      </c>
      <c r="C1331" s="204">
        <f t="shared" si="673"/>
        <v>338.85239588403385</v>
      </c>
      <c r="D1331" s="104">
        <f t="shared" si="683"/>
        <v>6773.27</v>
      </c>
      <c r="E1331" s="105">
        <f t="shared" si="694"/>
        <v>6801.72</v>
      </c>
      <c r="F1331" s="106">
        <f t="shared" si="695"/>
        <v>45311</v>
      </c>
      <c r="G1331" s="107">
        <f t="shared" si="675"/>
        <v>4.2003345503722755E-3</v>
      </c>
      <c r="H1331" s="108">
        <f t="shared" si="688"/>
        <v>45371</v>
      </c>
      <c r="I1331" s="108">
        <f t="shared" si="676"/>
        <v>45371</v>
      </c>
      <c r="J1331" s="109">
        <f t="shared" si="684"/>
        <v>21</v>
      </c>
      <c r="K1331" s="109">
        <f t="shared" si="698"/>
        <v>9</v>
      </c>
      <c r="L1331" s="8">
        <f t="shared" si="685"/>
        <v>1.0017979800000001</v>
      </c>
      <c r="M1331" s="110">
        <f t="shared" si="697"/>
        <v>1.0056001299999999</v>
      </c>
      <c r="N1331" s="110">
        <f t="shared" si="692"/>
        <v>1.6303354515116768</v>
      </c>
      <c r="O1331" s="103">
        <f t="shared" si="696"/>
        <v>1.6332667599999999</v>
      </c>
      <c r="P1331" s="103">
        <f t="shared" si="677"/>
        <v>553.43635473999996</v>
      </c>
      <c r="Q1331" s="11">
        <f t="shared" si="691"/>
        <v>0</v>
      </c>
      <c r="R1331" s="30">
        <f t="shared" si="686"/>
        <v>0</v>
      </c>
      <c r="S1331" s="103">
        <f t="shared" si="678"/>
        <v>0</v>
      </c>
      <c r="T1331" s="113">
        <f t="shared" si="687"/>
        <v>8.5000000000000006E-2</v>
      </c>
      <c r="U1331" s="111">
        <f t="shared" si="693"/>
        <v>9</v>
      </c>
      <c r="V1331" s="111">
        <v>252</v>
      </c>
      <c r="W1331" s="110">
        <f t="shared" si="679"/>
        <v>1.0029178190000001</v>
      </c>
      <c r="X1331" s="103">
        <f t="shared" si="680"/>
        <v>1.61482711</v>
      </c>
      <c r="Y1331" s="103">
        <f t="shared" si="681"/>
        <v>0</v>
      </c>
      <c r="Z1331" s="114" t="str">
        <f t="shared" si="689"/>
        <v>A+J=</v>
      </c>
      <c r="AA1331" s="108">
        <f t="shared" si="690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82"/>
        <v>45354</v>
      </c>
      <c r="B1332" s="103">
        <f t="shared" si="674"/>
        <v>555.05118184999992</v>
      </c>
      <c r="C1332" s="204">
        <f t="shared" si="673"/>
        <v>338.85239588403385</v>
      </c>
      <c r="D1332" s="104">
        <f t="shared" si="683"/>
        <v>6773.27</v>
      </c>
      <c r="E1332" s="105">
        <f t="shared" si="694"/>
        <v>6801.72</v>
      </c>
      <c r="F1332" s="106">
        <f t="shared" si="695"/>
        <v>45311</v>
      </c>
      <c r="G1332" s="107">
        <f t="shared" si="675"/>
        <v>4.2003345503722755E-3</v>
      </c>
      <c r="H1332" s="108">
        <f t="shared" si="688"/>
        <v>45371</v>
      </c>
      <c r="I1332" s="108">
        <f t="shared" si="676"/>
        <v>45371</v>
      </c>
      <c r="J1332" s="109">
        <f t="shared" si="684"/>
        <v>21</v>
      </c>
      <c r="K1332" s="109">
        <f t="shared" si="698"/>
        <v>9</v>
      </c>
      <c r="L1332" s="8">
        <f t="shared" si="685"/>
        <v>1.0017979800000001</v>
      </c>
      <c r="M1332" s="110">
        <f t="shared" si="697"/>
        <v>1.0056001299999999</v>
      </c>
      <c r="N1332" s="110">
        <f t="shared" si="692"/>
        <v>1.6303354515116768</v>
      </c>
      <c r="O1332" s="103">
        <f t="shared" si="696"/>
        <v>1.6332667599999999</v>
      </c>
      <c r="P1332" s="103">
        <f t="shared" si="677"/>
        <v>553.43635473999996</v>
      </c>
      <c r="Q1332" s="11">
        <f t="shared" si="691"/>
        <v>0</v>
      </c>
      <c r="R1332" s="30">
        <f t="shared" si="686"/>
        <v>0</v>
      </c>
      <c r="S1332" s="103">
        <f t="shared" si="678"/>
        <v>0</v>
      </c>
      <c r="T1332" s="113">
        <f t="shared" si="687"/>
        <v>8.5000000000000006E-2</v>
      </c>
      <c r="U1332" s="111">
        <f t="shared" si="693"/>
        <v>9</v>
      </c>
      <c r="V1332" s="111">
        <v>252</v>
      </c>
      <c r="W1332" s="110">
        <f t="shared" si="679"/>
        <v>1.0029178190000001</v>
      </c>
      <c r="X1332" s="103">
        <f t="shared" si="680"/>
        <v>1.61482711</v>
      </c>
      <c r="Y1332" s="103">
        <f t="shared" si="681"/>
        <v>0</v>
      </c>
      <c r="Z1332" s="114" t="str">
        <f t="shared" si="689"/>
        <v>A+J=</v>
      </c>
      <c r="AA1332" s="108">
        <f t="shared" si="690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82"/>
        <v>45355</v>
      </c>
      <c r="B1333" s="103">
        <f t="shared" si="674"/>
        <v>555.05118184999992</v>
      </c>
      <c r="C1333" s="204">
        <f t="shared" si="673"/>
        <v>338.85239588403385</v>
      </c>
      <c r="D1333" s="104">
        <f t="shared" si="683"/>
        <v>6773.27</v>
      </c>
      <c r="E1333" s="105">
        <f t="shared" si="694"/>
        <v>6801.72</v>
      </c>
      <c r="F1333" s="106">
        <f t="shared" si="695"/>
        <v>45311</v>
      </c>
      <c r="G1333" s="107">
        <f t="shared" si="675"/>
        <v>4.2003345503722755E-3</v>
      </c>
      <c r="H1333" s="108">
        <f t="shared" si="688"/>
        <v>45371</v>
      </c>
      <c r="I1333" s="108">
        <f t="shared" si="676"/>
        <v>45371</v>
      </c>
      <c r="J1333" s="109">
        <f t="shared" si="684"/>
        <v>21</v>
      </c>
      <c r="K1333" s="109">
        <f t="shared" si="698"/>
        <v>9</v>
      </c>
      <c r="L1333" s="8">
        <f t="shared" si="685"/>
        <v>1.0017979800000001</v>
      </c>
      <c r="M1333" s="110">
        <f t="shared" si="697"/>
        <v>1.0056001299999999</v>
      </c>
      <c r="N1333" s="110">
        <f t="shared" si="692"/>
        <v>1.6303354515116768</v>
      </c>
      <c r="O1333" s="103">
        <f t="shared" si="696"/>
        <v>1.6332667599999999</v>
      </c>
      <c r="P1333" s="103">
        <f t="shared" si="677"/>
        <v>553.43635473999996</v>
      </c>
      <c r="Q1333" s="11">
        <f t="shared" si="691"/>
        <v>0</v>
      </c>
      <c r="R1333" s="30">
        <f t="shared" si="686"/>
        <v>0</v>
      </c>
      <c r="S1333" s="103">
        <f t="shared" si="678"/>
        <v>0</v>
      </c>
      <c r="T1333" s="113">
        <f t="shared" si="687"/>
        <v>8.5000000000000006E-2</v>
      </c>
      <c r="U1333" s="111">
        <f t="shared" si="693"/>
        <v>9</v>
      </c>
      <c r="V1333" s="111">
        <v>252</v>
      </c>
      <c r="W1333" s="110">
        <f t="shared" si="679"/>
        <v>1.0029178190000001</v>
      </c>
      <c r="X1333" s="103">
        <f t="shared" si="680"/>
        <v>1.61482711</v>
      </c>
      <c r="Y1333" s="103">
        <f t="shared" si="681"/>
        <v>0</v>
      </c>
      <c r="Z1333" s="114" t="str">
        <f t="shared" si="689"/>
        <v>A+J=</v>
      </c>
      <c r="AA1333" s="108">
        <f t="shared" si="690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82"/>
        <v>45356</v>
      </c>
      <c r="B1334" s="103">
        <f t="shared" si="674"/>
        <v>555.34173239999996</v>
      </c>
      <c r="C1334" s="204">
        <f t="shared" si="673"/>
        <v>338.85239588403385</v>
      </c>
      <c r="D1334" s="104">
        <f t="shared" si="683"/>
        <v>6773.27</v>
      </c>
      <c r="E1334" s="105">
        <f t="shared" si="694"/>
        <v>6801.72</v>
      </c>
      <c r="F1334" s="106">
        <f t="shared" si="695"/>
        <v>45311</v>
      </c>
      <c r="G1334" s="107">
        <f t="shared" si="675"/>
        <v>4.2003345503722755E-3</v>
      </c>
      <c r="H1334" s="108">
        <f t="shared" si="688"/>
        <v>45371</v>
      </c>
      <c r="I1334" s="108">
        <f t="shared" si="676"/>
        <v>45371</v>
      </c>
      <c r="J1334" s="109">
        <f t="shared" si="684"/>
        <v>21</v>
      </c>
      <c r="K1334" s="109">
        <f t="shared" si="698"/>
        <v>10</v>
      </c>
      <c r="L1334" s="8">
        <f t="shared" si="685"/>
        <v>1.00199796</v>
      </c>
      <c r="M1334" s="110">
        <f t="shared" si="697"/>
        <v>1.0056001299999999</v>
      </c>
      <c r="N1334" s="110">
        <f t="shared" si="692"/>
        <v>1.6303354515116768</v>
      </c>
      <c r="O1334" s="103">
        <f t="shared" si="696"/>
        <v>1.63359279</v>
      </c>
      <c r="P1334" s="103">
        <f t="shared" si="677"/>
        <v>553.54683078999994</v>
      </c>
      <c r="Q1334" s="11">
        <f t="shared" si="691"/>
        <v>0</v>
      </c>
      <c r="R1334" s="30">
        <f t="shared" si="686"/>
        <v>0</v>
      </c>
      <c r="S1334" s="103">
        <f t="shared" si="678"/>
        <v>0</v>
      </c>
      <c r="T1334" s="113">
        <f t="shared" si="687"/>
        <v>8.5000000000000006E-2</v>
      </c>
      <c r="U1334" s="111">
        <f t="shared" si="693"/>
        <v>10</v>
      </c>
      <c r="V1334" s="111">
        <v>252</v>
      </c>
      <c r="W1334" s="110">
        <f t="shared" si="679"/>
        <v>1.0032425469999999</v>
      </c>
      <c r="X1334" s="103">
        <f t="shared" si="680"/>
        <v>1.7949016099999999</v>
      </c>
      <c r="Y1334" s="103">
        <f t="shared" si="681"/>
        <v>0</v>
      </c>
      <c r="Z1334" s="114" t="str">
        <f t="shared" si="689"/>
        <v>A+J=</v>
      </c>
      <c r="AA1334" s="108">
        <f t="shared" si="690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82"/>
        <v>45357</v>
      </c>
      <c r="B1335" s="103">
        <f t="shared" si="674"/>
        <v>555.63242928</v>
      </c>
      <c r="C1335" s="204">
        <f t="shared" si="673"/>
        <v>338.85239588403385</v>
      </c>
      <c r="D1335" s="104">
        <f t="shared" si="683"/>
        <v>6773.27</v>
      </c>
      <c r="E1335" s="105">
        <f t="shared" si="694"/>
        <v>6801.72</v>
      </c>
      <c r="F1335" s="106">
        <f t="shared" si="695"/>
        <v>45311</v>
      </c>
      <c r="G1335" s="107">
        <f t="shared" si="675"/>
        <v>4.2003345503722755E-3</v>
      </c>
      <c r="H1335" s="108">
        <f t="shared" si="688"/>
        <v>45371</v>
      </c>
      <c r="I1335" s="108">
        <f t="shared" si="676"/>
        <v>45371</v>
      </c>
      <c r="J1335" s="109">
        <f t="shared" si="684"/>
        <v>21</v>
      </c>
      <c r="K1335" s="109">
        <f t="shared" si="698"/>
        <v>11</v>
      </c>
      <c r="L1335" s="8">
        <f t="shared" si="685"/>
        <v>1.0021979700000001</v>
      </c>
      <c r="M1335" s="110">
        <f t="shared" si="697"/>
        <v>1.0056001299999999</v>
      </c>
      <c r="N1335" s="110">
        <f t="shared" si="692"/>
        <v>1.6303354515116768</v>
      </c>
      <c r="O1335" s="103">
        <f t="shared" si="696"/>
        <v>1.63391887</v>
      </c>
      <c r="P1335" s="103">
        <f t="shared" si="677"/>
        <v>553.65732376999995</v>
      </c>
      <c r="Q1335" s="11">
        <f t="shared" si="691"/>
        <v>0</v>
      </c>
      <c r="R1335" s="30">
        <f t="shared" si="686"/>
        <v>0</v>
      </c>
      <c r="S1335" s="103">
        <f t="shared" si="678"/>
        <v>0</v>
      </c>
      <c r="T1335" s="113">
        <f t="shared" si="687"/>
        <v>8.5000000000000006E-2</v>
      </c>
      <c r="U1335" s="111">
        <f t="shared" si="693"/>
        <v>11</v>
      </c>
      <c r="V1335" s="111">
        <v>252</v>
      </c>
      <c r="W1335" s="110">
        <f t="shared" si="679"/>
        <v>1.0035673789999999</v>
      </c>
      <c r="X1335" s="103">
        <f t="shared" si="680"/>
        <v>1.9751055099999999</v>
      </c>
      <c r="Y1335" s="103">
        <f t="shared" si="681"/>
        <v>0</v>
      </c>
      <c r="Z1335" s="114" t="str">
        <f t="shared" si="689"/>
        <v>A+J=</v>
      </c>
      <c r="AA1335" s="108">
        <f t="shared" si="690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82"/>
        <v>45358</v>
      </c>
      <c r="B1336" s="103">
        <f t="shared" si="674"/>
        <v>555.92328726000005</v>
      </c>
      <c r="C1336" s="204">
        <f t="shared" si="673"/>
        <v>338.85239588403385</v>
      </c>
      <c r="D1336" s="104">
        <f t="shared" si="683"/>
        <v>6773.27</v>
      </c>
      <c r="E1336" s="105">
        <f t="shared" si="694"/>
        <v>6801.72</v>
      </c>
      <c r="F1336" s="106">
        <f t="shared" si="695"/>
        <v>45311</v>
      </c>
      <c r="G1336" s="107">
        <f t="shared" si="675"/>
        <v>4.2003345503722755E-3</v>
      </c>
      <c r="H1336" s="108">
        <f t="shared" si="688"/>
        <v>45371</v>
      </c>
      <c r="I1336" s="108">
        <f t="shared" si="676"/>
        <v>45371</v>
      </c>
      <c r="J1336" s="109">
        <f t="shared" si="684"/>
        <v>21</v>
      </c>
      <c r="K1336" s="109">
        <f t="shared" si="698"/>
        <v>12</v>
      </c>
      <c r="L1336" s="8">
        <f t="shared" si="685"/>
        <v>1.0023980299999999</v>
      </c>
      <c r="M1336" s="110">
        <f t="shared" si="697"/>
        <v>1.0056001299999999</v>
      </c>
      <c r="N1336" s="110">
        <f t="shared" si="692"/>
        <v>1.6303354515116768</v>
      </c>
      <c r="O1336" s="103">
        <f t="shared" si="696"/>
        <v>1.6342450399999999</v>
      </c>
      <c r="P1336" s="103">
        <f t="shared" si="677"/>
        <v>553.76784726000005</v>
      </c>
      <c r="Q1336" s="11">
        <f t="shared" si="691"/>
        <v>0</v>
      </c>
      <c r="R1336" s="30">
        <f t="shared" si="686"/>
        <v>0</v>
      </c>
      <c r="S1336" s="103">
        <f t="shared" si="678"/>
        <v>0</v>
      </c>
      <c r="T1336" s="113">
        <f t="shared" si="687"/>
        <v>8.5000000000000006E-2</v>
      </c>
      <c r="U1336" s="111">
        <f t="shared" si="693"/>
        <v>12</v>
      </c>
      <c r="V1336" s="111">
        <v>252</v>
      </c>
      <c r="W1336" s="110">
        <f t="shared" si="679"/>
        <v>1.003892317</v>
      </c>
      <c r="X1336" s="103">
        <f t="shared" si="680"/>
        <v>2.15544</v>
      </c>
      <c r="Y1336" s="103">
        <f t="shared" si="681"/>
        <v>0</v>
      </c>
      <c r="Z1336" s="114" t="str">
        <f t="shared" si="689"/>
        <v>A+J=</v>
      </c>
      <c r="AA1336" s="108">
        <f t="shared" si="690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82"/>
        <v>45359</v>
      </c>
      <c r="B1337" s="103">
        <f t="shared" si="674"/>
        <v>556.21429509000006</v>
      </c>
      <c r="C1337" s="204">
        <f t="shared" si="673"/>
        <v>338.85239588403385</v>
      </c>
      <c r="D1337" s="104">
        <f t="shared" si="683"/>
        <v>6773.27</v>
      </c>
      <c r="E1337" s="105">
        <f t="shared" si="694"/>
        <v>6801.72</v>
      </c>
      <c r="F1337" s="106">
        <f t="shared" si="695"/>
        <v>45311</v>
      </c>
      <c r="G1337" s="107">
        <f t="shared" si="675"/>
        <v>4.2003345503722755E-3</v>
      </c>
      <c r="H1337" s="108">
        <f t="shared" si="688"/>
        <v>45371</v>
      </c>
      <c r="I1337" s="108">
        <f t="shared" si="676"/>
        <v>45371</v>
      </c>
      <c r="J1337" s="109">
        <f t="shared" si="684"/>
        <v>21</v>
      </c>
      <c r="K1337" s="109">
        <f t="shared" si="698"/>
        <v>13</v>
      </c>
      <c r="L1337" s="8">
        <f t="shared" si="685"/>
        <v>1.00259813</v>
      </c>
      <c r="M1337" s="110">
        <f t="shared" si="697"/>
        <v>1.0056001299999999</v>
      </c>
      <c r="N1337" s="110">
        <f t="shared" si="692"/>
        <v>1.6303354515116768</v>
      </c>
      <c r="O1337" s="103">
        <f t="shared" si="696"/>
        <v>1.6345712699999999</v>
      </c>
      <c r="P1337" s="103">
        <f t="shared" si="677"/>
        <v>553.87839108000003</v>
      </c>
      <c r="Q1337" s="11">
        <f t="shared" si="691"/>
        <v>0</v>
      </c>
      <c r="R1337" s="30">
        <f t="shared" si="686"/>
        <v>0</v>
      </c>
      <c r="S1337" s="103">
        <f t="shared" si="678"/>
        <v>0</v>
      </c>
      <c r="T1337" s="113">
        <f t="shared" si="687"/>
        <v>8.5000000000000006E-2</v>
      </c>
      <c r="U1337" s="111">
        <f t="shared" si="693"/>
        <v>13</v>
      </c>
      <c r="V1337" s="111">
        <v>252</v>
      </c>
      <c r="W1337" s="110">
        <f t="shared" si="679"/>
        <v>1.0042173590000001</v>
      </c>
      <c r="X1337" s="103">
        <f t="shared" si="680"/>
        <v>2.3359040100000001</v>
      </c>
      <c r="Y1337" s="103">
        <f t="shared" si="681"/>
        <v>0</v>
      </c>
      <c r="Z1337" s="114" t="str">
        <f t="shared" si="689"/>
        <v>A+J=</v>
      </c>
      <c r="AA1337" s="108">
        <f t="shared" si="690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82"/>
        <v>45360</v>
      </c>
      <c r="B1338" s="103">
        <f t="shared" si="674"/>
        <v>556.50545108000006</v>
      </c>
      <c r="C1338" s="204">
        <f t="shared" si="673"/>
        <v>338.85239588403385</v>
      </c>
      <c r="D1338" s="104">
        <f t="shared" si="683"/>
        <v>6773.27</v>
      </c>
      <c r="E1338" s="105">
        <f t="shared" si="694"/>
        <v>6801.72</v>
      </c>
      <c r="F1338" s="106">
        <f t="shared" si="695"/>
        <v>45311</v>
      </c>
      <c r="G1338" s="107">
        <f t="shared" si="675"/>
        <v>4.2003345503722755E-3</v>
      </c>
      <c r="H1338" s="108">
        <f t="shared" si="688"/>
        <v>45371</v>
      </c>
      <c r="I1338" s="108">
        <f t="shared" si="676"/>
        <v>45371</v>
      </c>
      <c r="J1338" s="109">
        <f t="shared" si="684"/>
        <v>21</v>
      </c>
      <c r="K1338" s="109">
        <f t="shared" si="698"/>
        <v>14</v>
      </c>
      <c r="L1338" s="8">
        <f t="shared" si="685"/>
        <v>1.0027982600000001</v>
      </c>
      <c r="M1338" s="110">
        <f t="shared" si="697"/>
        <v>1.0056001299999999</v>
      </c>
      <c r="N1338" s="110">
        <f t="shared" si="692"/>
        <v>1.6303354515116768</v>
      </c>
      <c r="O1338" s="103">
        <f t="shared" si="696"/>
        <v>1.63489755</v>
      </c>
      <c r="P1338" s="103">
        <f t="shared" si="677"/>
        <v>553.98895184000003</v>
      </c>
      <c r="Q1338" s="11">
        <f t="shared" si="691"/>
        <v>0</v>
      </c>
      <c r="R1338" s="30">
        <f t="shared" si="686"/>
        <v>0</v>
      </c>
      <c r="S1338" s="103">
        <f t="shared" si="678"/>
        <v>0</v>
      </c>
      <c r="T1338" s="113">
        <f t="shared" si="687"/>
        <v>8.5000000000000006E-2</v>
      </c>
      <c r="U1338" s="111">
        <f t="shared" si="693"/>
        <v>14</v>
      </c>
      <c r="V1338" s="111">
        <v>252</v>
      </c>
      <c r="W1338" s="110">
        <f t="shared" si="679"/>
        <v>1.0045425079999999</v>
      </c>
      <c r="X1338" s="103">
        <f t="shared" si="680"/>
        <v>2.5164992399999999</v>
      </c>
      <c r="Y1338" s="103">
        <f t="shared" si="681"/>
        <v>0</v>
      </c>
      <c r="Z1338" s="114" t="str">
        <f t="shared" si="689"/>
        <v>A+J=</v>
      </c>
      <c r="AA1338" s="108">
        <f t="shared" si="690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82"/>
        <v>45361</v>
      </c>
      <c r="B1339" s="103">
        <f t="shared" si="674"/>
        <v>556.50545108000006</v>
      </c>
      <c r="C1339" s="204">
        <f t="shared" si="673"/>
        <v>338.85239588403385</v>
      </c>
      <c r="D1339" s="104">
        <f t="shared" si="683"/>
        <v>6773.27</v>
      </c>
      <c r="E1339" s="105">
        <f t="shared" si="694"/>
        <v>6801.72</v>
      </c>
      <c r="F1339" s="106">
        <f t="shared" si="695"/>
        <v>45311</v>
      </c>
      <c r="G1339" s="107">
        <f t="shared" si="675"/>
        <v>4.2003345503722755E-3</v>
      </c>
      <c r="H1339" s="108">
        <f t="shared" si="688"/>
        <v>45371</v>
      </c>
      <c r="I1339" s="108">
        <f t="shared" si="676"/>
        <v>45371</v>
      </c>
      <c r="J1339" s="109">
        <f t="shared" si="684"/>
        <v>21</v>
      </c>
      <c r="K1339" s="109">
        <f t="shared" si="698"/>
        <v>14</v>
      </c>
      <c r="L1339" s="8">
        <f t="shared" si="685"/>
        <v>1.0027982600000001</v>
      </c>
      <c r="M1339" s="110">
        <f t="shared" si="697"/>
        <v>1.0056001299999999</v>
      </c>
      <c r="N1339" s="110">
        <f t="shared" si="692"/>
        <v>1.6303354515116768</v>
      </c>
      <c r="O1339" s="103">
        <f t="shared" si="696"/>
        <v>1.63489755</v>
      </c>
      <c r="P1339" s="103">
        <f t="shared" si="677"/>
        <v>553.98895184000003</v>
      </c>
      <c r="Q1339" s="11">
        <f t="shared" si="691"/>
        <v>0</v>
      </c>
      <c r="R1339" s="30">
        <f t="shared" si="686"/>
        <v>0</v>
      </c>
      <c r="S1339" s="103">
        <f t="shared" si="678"/>
        <v>0</v>
      </c>
      <c r="T1339" s="113">
        <f t="shared" si="687"/>
        <v>8.5000000000000006E-2</v>
      </c>
      <c r="U1339" s="111">
        <f t="shared" si="693"/>
        <v>14</v>
      </c>
      <c r="V1339" s="111">
        <v>252</v>
      </c>
      <c r="W1339" s="110">
        <f t="shared" si="679"/>
        <v>1.0045425079999999</v>
      </c>
      <c r="X1339" s="103">
        <f t="shared" si="680"/>
        <v>2.5164992399999999</v>
      </c>
      <c r="Y1339" s="103">
        <f t="shared" si="681"/>
        <v>0</v>
      </c>
      <c r="Z1339" s="114" t="str">
        <f t="shared" si="689"/>
        <v>A+J=</v>
      </c>
      <c r="AA1339" s="108">
        <f t="shared" si="690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82"/>
        <v>45362</v>
      </c>
      <c r="B1340" s="103">
        <f t="shared" si="674"/>
        <v>556.50545108000006</v>
      </c>
      <c r="C1340" s="204">
        <f t="shared" si="673"/>
        <v>338.85239588403385</v>
      </c>
      <c r="D1340" s="104">
        <f t="shared" si="683"/>
        <v>6773.27</v>
      </c>
      <c r="E1340" s="105">
        <f t="shared" si="694"/>
        <v>6801.72</v>
      </c>
      <c r="F1340" s="106">
        <f t="shared" si="695"/>
        <v>45311</v>
      </c>
      <c r="G1340" s="107">
        <f t="shared" si="675"/>
        <v>4.2003345503722755E-3</v>
      </c>
      <c r="H1340" s="108">
        <f t="shared" si="688"/>
        <v>45371</v>
      </c>
      <c r="I1340" s="108">
        <f t="shared" si="676"/>
        <v>45371</v>
      </c>
      <c r="J1340" s="109">
        <f t="shared" si="684"/>
        <v>21</v>
      </c>
      <c r="K1340" s="109">
        <f t="shared" si="698"/>
        <v>14</v>
      </c>
      <c r="L1340" s="8">
        <f t="shared" si="685"/>
        <v>1.0027982600000001</v>
      </c>
      <c r="M1340" s="110">
        <f t="shared" si="697"/>
        <v>1.0056001299999999</v>
      </c>
      <c r="N1340" s="110">
        <f t="shared" si="692"/>
        <v>1.6303354515116768</v>
      </c>
      <c r="O1340" s="103">
        <f t="shared" si="696"/>
        <v>1.63489755</v>
      </c>
      <c r="P1340" s="103">
        <f t="shared" si="677"/>
        <v>553.98895184000003</v>
      </c>
      <c r="Q1340" s="11">
        <f t="shared" si="691"/>
        <v>0</v>
      </c>
      <c r="R1340" s="30">
        <f t="shared" si="686"/>
        <v>0</v>
      </c>
      <c r="S1340" s="103">
        <f t="shared" si="678"/>
        <v>0</v>
      </c>
      <c r="T1340" s="113">
        <f t="shared" si="687"/>
        <v>8.5000000000000006E-2</v>
      </c>
      <c r="U1340" s="111">
        <f t="shared" si="693"/>
        <v>14</v>
      </c>
      <c r="V1340" s="111">
        <v>252</v>
      </c>
      <c r="W1340" s="110">
        <f t="shared" si="679"/>
        <v>1.0045425079999999</v>
      </c>
      <c r="X1340" s="103">
        <f t="shared" si="680"/>
        <v>2.5164992399999999</v>
      </c>
      <c r="Y1340" s="103">
        <f t="shared" si="681"/>
        <v>0</v>
      </c>
      <c r="Z1340" s="114" t="str">
        <f t="shared" si="689"/>
        <v>A+J=</v>
      </c>
      <c r="AA1340" s="108">
        <f t="shared" si="690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82"/>
        <v>45363</v>
      </c>
      <c r="B1341" s="103">
        <f t="shared" si="674"/>
        <v>556.79676383000003</v>
      </c>
      <c r="C1341" s="204">
        <f t="shared" si="673"/>
        <v>338.85239588403385</v>
      </c>
      <c r="D1341" s="104">
        <f t="shared" si="683"/>
        <v>6773.27</v>
      </c>
      <c r="E1341" s="105">
        <f t="shared" si="694"/>
        <v>6801.72</v>
      </c>
      <c r="F1341" s="106">
        <f t="shared" si="695"/>
        <v>45311</v>
      </c>
      <c r="G1341" s="107">
        <f t="shared" si="675"/>
        <v>4.2003345503722755E-3</v>
      </c>
      <c r="H1341" s="108">
        <f t="shared" si="688"/>
        <v>45371</v>
      </c>
      <c r="I1341" s="108">
        <f t="shared" si="676"/>
        <v>45371</v>
      </c>
      <c r="J1341" s="109">
        <f t="shared" si="684"/>
        <v>21</v>
      </c>
      <c r="K1341" s="109">
        <f t="shared" si="698"/>
        <v>15</v>
      </c>
      <c r="L1341" s="8">
        <f t="shared" si="685"/>
        <v>1.00299844</v>
      </c>
      <c r="M1341" s="110">
        <f t="shared" si="697"/>
        <v>1.0056001299999999</v>
      </c>
      <c r="N1341" s="110">
        <f t="shared" si="692"/>
        <v>1.6303354515116768</v>
      </c>
      <c r="O1341" s="103">
        <f t="shared" si="696"/>
        <v>1.6352239099999999</v>
      </c>
      <c r="P1341" s="103">
        <f t="shared" si="677"/>
        <v>554.09953971000004</v>
      </c>
      <c r="Q1341" s="11">
        <f t="shared" si="691"/>
        <v>0</v>
      </c>
      <c r="R1341" s="30">
        <f t="shared" si="686"/>
        <v>0</v>
      </c>
      <c r="S1341" s="103">
        <f t="shared" si="678"/>
        <v>0</v>
      </c>
      <c r="T1341" s="113">
        <f t="shared" si="687"/>
        <v>8.5000000000000006E-2</v>
      </c>
      <c r="U1341" s="111">
        <f t="shared" si="693"/>
        <v>15</v>
      </c>
      <c r="V1341" s="111">
        <v>252</v>
      </c>
      <c r="W1341" s="110">
        <f t="shared" si="679"/>
        <v>1.0048677610000001</v>
      </c>
      <c r="X1341" s="103">
        <f t="shared" si="680"/>
        <v>2.69722412</v>
      </c>
      <c r="Y1341" s="103">
        <f t="shared" si="681"/>
        <v>0</v>
      </c>
      <c r="Z1341" s="114" t="str">
        <f t="shared" si="689"/>
        <v>A+J=</v>
      </c>
      <c r="AA1341" s="108">
        <f t="shared" si="690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82"/>
        <v>45364</v>
      </c>
      <c r="B1342" s="103">
        <f t="shared" si="674"/>
        <v>557.08822375</v>
      </c>
      <c r="C1342" s="204">
        <f t="shared" si="673"/>
        <v>338.85239588403385</v>
      </c>
      <c r="D1342" s="104">
        <f t="shared" si="683"/>
        <v>6773.27</v>
      </c>
      <c r="E1342" s="105">
        <f t="shared" si="694"/>
        <v>6801.72</v>
      </c>
      <c r="F1342" s="106">
        <f t="shared" si="695"/>
        <v>45311</v>
      </c>
      <c r="G1342" s="107">
        <f t="shared" si="675"/>
        <v>4.2003345503722755E-3</v>
      </c>
      <c r="H1342" s="108">
        <f t="shared" si="688"/>
        <v>45371</v>
      </c>
      <c r="I1342" s="108">
        <f t="shared" si="676"/>
        <v>45371</v>
      </c>
      <c r="J1342" s="109">
        <f t="shared" si="684"/>
        <v>21</v>
      </c>
      <c r="K1342" s="109">
        <f t="shared" si="698"/>
        <v>16</v>
      </c>
      <c r="L1342" s="8">
        <f t="shared" si="685"/>
        <v>1.0031986500000001</v>
      </c>
      <c r="M1342" s="110">
        <f t="shared" si="697"/>
        <v>1.0056001299999999</v>
      </c>
      <c r="N1342" s="110">
        <f t="shared" si="692"/>
        <v>1.6303354515116768</v>
      </c>
      <c r="O1342" s="103">
        <f t="shared" si="696"/>
        <v>1.6355503199999999</v>
      </c>
      <c r="P1342" s="103">
        <f t="shared" si="677"/>
        <v>554.21014451999997</v>
      </c>
      <c r="Q1342" s="11">
        <f t="shared" si="691"/>
        <v>0</v>
      </c>
      <c r="R1342" s="30">
        <f t="shared" si="686"/>
        <v>0</v>
      </c>
      <c r="S1342" s="103">
        <f t="shared" si="678"/>
        <v>0</v>
      </c>
      <c r="T1342" s="113">
        <f t="shared" si="687"/>
        <v>8.5000000000000006E-2</v>
      </c>
      <c r="U1342" s="111">
        <f t="shared" si="693"/>
        <v>16</v>
      </c>
      <c r="V1342" s="111">
        <v>252</v>
      </c>
      <c r="W1342" s="110">
        <f t="shared" si="679"/>
        <v>1.0051931190000001</v>
      </c>
      <c r="X1342" s="103">
        <f t="shared" si="680"/>
        <v>2.87807923</v>
      </c>
      <c r="Y1342" s="103">
        <f t="shared" si="681"/>
        <v>0</v>
      </c>
      <c r="Z1342" s="114" t="str">
        <f t="shared" si="689"/>
        <v>A+J=</v>
      </c>
      <c r="AA1342" s="108">
        <f t="shared" si="690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82"/>
        <v>45365</v>
      </c>
      <c r="B1343" s="103">
        <f t="shared" si="674"/>
        <v>557.37984164</v>
      </c>
      <c r="C1343" s="204">
        <f t="shared" si="673"/>
        <v>338.85239588403385</v>
      </c>
      <c r="D1343" s="104">
        <f t="shared" si="683"/>
        <v>6773.27</v>
      </c>
      <c r="E1343" s="105">
        <f t="shared" si="694"/>
        <v>6801.72</v>
      </c>
      <c r="F1343" s="106">
        <f t="shared" si="695"/>
        <v>45311</v>
      </c>
      <c r="G1343" s="107">
        <f t="shared" si="675"/>
        <v>4.2003345503722755E-3</v>
      </c>
      <c r="H1343" s="108">
        <f t="shared" si="688"/>
        <v>45371</v>
      </c>
      <c r="I1343" s="108">
        <f t="shared" si="676"/>
        <v>45371</v>
      </c>
      <c r="J1343" s="109">
        <f t="shared" si="684"/>
        <v>21</v>
      </c>
      <c r="K1343" s="109">
        <f t="shared" si="698"/>
        <v>17</v>
      </c>
      <c r="L1343" s="8">
        <f t="shared" si="685"/>
        <v>1.00339891</v>
      </c>
      <c r="M1343" s="110">
        <f t="shared" si="697"/>
        <v>1.0056001299999999</v>
      </c>
      <c r="N1343" s="110">
        <f t="shared" si="692"/>
        <v>1.6303354515116768</v>
      </c>
      <c r="O1343" s="103">
        <f t="shared" si="696"/>
        <v>1.6358768100000001</v>
      </c>
      <c r="P1343" s="103">
        <f t="shared" si="677"/>
        <v>554.32077643000002</v>
      </c>
      <c r="Q1343" s="11">
        <f t="shared" si="691"/>
        <v>0</v>
      </c>
      <c r="R1343" s="30">
        <f t="shared" si="686"/>
        <v>0</v>
      </c>
      <c r="S1343" s="103">
        <f t="shared" si="678"/>
        <v>0</v>
      </c>
      <c r="T1343" s="113">
        <f t="shared" si="687"/>
        <v>8.5000000000000006E-2</v>
      </c>
      <c r="U1343" s="111">
        <f t="shared" si="693"/>
        <v>17</v>
      </c>
      <c r="V1343" s="111">
        <v>252</v>
      </c>
      <c r="W1343" s="110">
        <f t="shared" si="679"/>
        <v>1.005518583</v>
      </c>
      <c r="X1343" s="103">
        <f t="shared" si="680"/>
        <v>3.05906521</v>
      </c>
      <c r="Y1343" s="103">
        <f t="shared" si="681"/>
        <v>0</v>
      </c>
      <c r="Z1343" s="114" t="str">
        <f t="shared" si="689"/>
        <v>A+J=</v>
      </c>
      <c r="AA1343" s="108">
        <f t="shared" si="690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82"/>
        <v>45366</v>
      </c>
      <c r="B1344" s="103">
        <f t="shared" si="674"/>
        <v>557.67160736999995</v>
      </c>
      <c r="C1344" s="204">
        <f t="shared" si="673"/>
        <v>338.85239588403385</v>
      </c>
      <c r="D1344" s="104">
        <f t="shared" si="683"/>
        <v>6773.27</v>
      </c>
      <c r="E1344" s="105">
        <f t="shared" si="694"/>
        <v>6801.72</v>
      </c>
      <c r="F1344" s="106">
        <f t="shared" si="695"/>
        <v>45311</v>
      </c>
      <c r="G1344" s="107">
        <f t="shared" si="675"/>
        <v>4.2003345503722755E-3</v>
      </c>
      <c r="H1344" s="108">
        <f t="shared" si="688"/>
        <v>45371</v>
      </c>
      <c r="I1344" s="108">
        <f t="shared" si="676"/>
        <v>45371</v>
      </c>
      <c r="J1344" s="109">
        <f t="shared" si="684"/>
        <v>21</v>
      </c>
      <c r="K1344" s="109">
        <f t="shared" si="698"/>
        <v>18</v>
      </c>
      <c r="L1344" s="8">
        <f t="shared" si="685"/>
        <v>1.0035992</v>
      </c>
      <c r="M1344" s="110">
        <f t="shared" si="697"/>
        <v>1.0056001299999999</v>
      </c>
      <c r="N1344" s="110">
        <f t="shared" si="692"/>
        <v>1.6303354515116768</v>
      </c>
      <c r="O1344" s="103">
        <f t="shared" si="696"/>
        <v>1.6362033499999999</v>
      </c>
      <c r="P1344" s="103">
        <f t="shared" si="677"/>
        <v>554.4314253</v>
      </c>
      <c r="Q1344" s="11">
        <f t="shared" si="691"/>
        <v>0</v>
      </c>
      <c r="R1344" s="30">
        <f t="shared" si="686"/>
        <v>0</v>
      </c>
      <c r="S1344" s="103">
        <f t="shared" si="678"/>
        <v>0</v>
      </c>
      <c r="T1344" s="113">
        <f t="shared" si="687"/>
        <v>8.5000000000000006E-2</v>
      </c>
      <c r="U1344" s="111">
        <f t="shared" si="693"/>
        <v>18</v>
      </c>
      <c r="V1344" s="111">
        <v>252</v>
      </c>
      <c r="W1344" s="110">
        <f t="shared" si="679"/>
        <v>1.005844153</v>
      </c>
      <c r="X1344" s="103">
        <f t="shared" si="680"/>
        <v>3.2401820699999999</v>
      </c>
      <c r="Y1344" s="103">
        <f t="shared" si="681"/>
        <v>0</v>
      </c>
      <c r="Z1344" s="114" t="str">
        <f t="shared" si="689"/>
        <v>A+J=</v>
      </c>
      <c r="AA1344" s="108">
        <f t="shared" si="690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82"/>
        <v>45367</v>
      </c>
      <c r="B1345" s="103">
        <f t="shared" si="674"/>
        <v>557.96353008999995</v>
      </c>
      <c r="C1345" s="204">
        <f t="shared" si="673"/>
        <v>338.85239588403385</v>
      </c>
      <c r="D1345" s="104">
        <f t="shared" si="683"/>
        <v>6773.27</v>
      </c>
      <c r="E1345" s="105">
        <f t="shared" si="694"/>
        <v>6801.72</v>
      </c>
      <c r="F1345" s="106">
        <f t="shared" si="695"/>
        <v>45311</v>
      </c>
      <c r="G1345" s="107">
        <f t="shared" si="675"/>
        <v>4.2003345503722755E-3</v>
      </c>
      <c r="H1345" s="108">
        <f t="shared" si="688"/>
        <v>45371</v>
      </c>
      <c r="I1345" s="108">
        <f t="shared" si="676"/>
        <v>45371</v>
      </c>
      <c r="J1345" s="109">
        <f t="shared" si="684"/>
        <v>21</v>
      </c>
      <c r="K1345" s="109">
        <f t="shared" si="698"/>
        <v>19</v>
      </c>
      <c r="L1345" s="8">
        <f t="shared" si="685"/>
        <v>1.0037995399999999</v>
      </c>
      <c r="M1345" s="110">
        <f t="shared" si="697"/>
        <v>1.0056001299999999</v>
      </c>
      <c r="N1345" s="110">
        <f t="shared" si="692"/>
        <v>1.6303354515116768</v>
      </c>
      <c r="O1345" s="103">
        <f t="shared" si="696"/>
        <v>1.63652997</v>
      </c>
      <c r="P1345" s="103">
        <f t="shared" si="677"/>
        <v>554.54210126999999</v>
      </c>
      <c r="Q1345" s="11">
        <f t="shared" si="691"/>
        <v>0</v>
      </c>
      <c r="R1345" s="30">
        <f t="shared" si="686"/>
        <v>0</v>
      </c>
      <c r="S1345" s="103">
        <f t="shared" si="678"/>
        <v>0</v>
      </c>
      <c r="T1345" s="113">
        <f t="shared" si="687"/>
        <v>8.5000000000000006E-2</v>
      </c>
      <c r="U1345" s="111">
        <f t="shared" si="693"/>
        <v>19</v>
      </c>
      <c r="V1345" s="111">
        <v>252</v>
      </c>
      <c r="W1345" s="110">
        <f t="shared" si="679"/>
        <v>1.0061698269999999</v>
      </c>
      <c r="X1345" s="103">
        <f t="shared" si="680"/>
        <v>3.42142882</v>
      </c>
      <c r="Y1345" s="103">
        <f t="shared" si="681"/>
        <v>0</v>
      </c>
      <c r="Z1345" s="114" t="str">
        <f t="shared" si="689"/>
        <v>A+J=</v>
      </c>
      <c r="AA1345" s="108">
        <f t="shared" si="690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82"/>
        <v>45368</v>
      </c>
      <c r="B1346" s="103">
        <f t="shared" si="674"/>
        <v>557.96353008999995</v>
      </c>
      <c r="C1346" s="204">
        <f t="shared" si="673"/>
        <v>338.85239588403385</v>
      </c>
      <c r="D1346" s="104">
        <f t="shared" si="683"/>
        <v>6773.27</v>
      </c>
      <c r="E1346" s="105">
        <f t="shared" si="694"/>
        <v>6801.72</v>
      </c>
      <c r="F1346" s="106">
        <f t="shared" si="695"/>
        <v>45311</v>
      </c>
      <c r="G1346" s="107">
        <f t="shared" si="675"/>
        <v>4.2003345503722755E-3</v>
      </c>
      <c r="H1346" s="108">
        <f t="shared" si="688"/>
        <v>45371</v>
      </c>
      <c r="I1346" s="108">
        <f t="shared" si="676"/>
        <v>45371</v>
      </c>
      <c r="J1346" s="109">
        <f t="shared" si="684"/>
        <v>21</v>
      </c>
      <c r="K1346" s="109">
        <f t="shared" si="698"/>
        <v>19</v>
      </c>
      <c r="L1346" s="8">
        <f t="shared" si="685"/>
        <v>1.0037995399999999</v>
      </c>
      <c r="M1346" s="110">
        <f t="shared" si="697"/>
        <v>1.0056001299999999</v>
      </c>
      <c r="N1346" s="110">
        <f t="shared" si="692"/>
        <v>1.6303354515116768</v>
      </c>
      <c r="O1346" s="103">
        <f t="shared" si="696"/>
        <v>1.63652997</v>
      </c>
      <c r="P1346" s="103">
        <f t="shared" si="677"/>
        <v>554.54210126999999</v>
      </c>
      <c r="Q1346" s="11">
        <f t="shared" si="691"/>
        <v>0</v>
      </c>
      <c r="R1346" s="30">
        <f t="shared" si="686"/>
        <v>0</v>
      </c>
      <c r="S1346" s="103">
        <f t="shared" si="678"/>
        <v>0</v>
      </c>
      <c r="T1346" s="113">
        <f t="shared" si="687"/>
        <v>8.5000000000000006E-2</v>
      </c>
      <c r="U1346" s="111">
        <f t="shared" si="693"/>
        <v>19</v>
      </c>
      <c r="V1346" s="111">
        <v>252</v>
      </c>
      <c r="W1346" s="110">
        <f t="shared" si="679"/>
        <v>1.0061698269999999</v>
      </c>
      <c r="X1346" s="103">
        <f t="shared" si="680"/>
        <v>3.42142882</v>
      </c>
      <c r="Y1346" s="103">
        <f t="shared" si="681"/>
        <v>0</v>
      </c>
      <c r="Z1346" s="114" t="str">
        <f t="shared" si="689"/>
        <v>A+J=</v>
      </c>
      <c r="AA1346" s="108">
        <f t="shared" si="690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82"/>
        <v>45369</v>
      </c>
      <c r="B1347" s="103">
        <f t="shared" si="674"/>
        <v>557.96353008999995</v>
      </c>
      <c r="C1347" s="204">
        <f t="shared" si="673"/>
        <v>338.85239588403385</v>
      </c>
      <c r="D1347" s="104">
        <f t="shared" si="683"/>
        <v>6773.27</v>
      </c>
      <c r="E1347" s="105">
        <f t="shared" si="694"/>
        <v>6801.72</v>
      </c>
      <c r="F1347" s="106">
        <f t="shared" si="695"/>
        <v>45311</v>
      </c>
      <c r="G1347" s="107">
        <f t="shared" si="675"/>
        <v>4.2003345503722755E-3</v>
      </c>
      <c r="H1347" s="108">
        <f t="shared" si="688"/>
        <v>45371</v>
      </c>
      <c r="I1347" s="108">
        <f t="shared" si="676"/>
        <v>45371</v>
      </c>
      <c r="J1347" s="109">
        <f t="shared" si="684"/>
        <v>21</v>
      </c>
      <c r="K1347" s="109">
        <f t="shared" si="698"/>
        <v>19</v>
      </c>
      <c r="L1347" s="8">
        <f t="shared" si="685"/>
        <v>1.0037995399999999</v>
      </c>
      <c r="M1347" s="110">
        <f t="shared" si="697"/>
        <v>1.0056001299999999</v>
      </c>
      <c r="N1347" s="110">
        <f t="shared" si="692"/>
        <v>1.6303354515116768</v>
      </c>
      <c r="O1347" s="103">
        <f t="shared" si="696"/>
        <v>1.63652997</v>
      </c>
      <c r="P1347" s="103">
        <f t="shared" si="677"/>
        <v>554.54210126999999</v>
      </c>
      <c r="Q1347" s="11">
        <f t="shared" si="691"/>
        <v>0</v>
      </c>
      <c r="R1347" s="30">
        <f t="shared" si="686"/>
        <v>0</v>
      </c>
      <c r="S1347" s="103">
        <f t="shared" si="678"/>
        <v>0</v>
      </c>
      <c r="T1347" s="113">
        <f t="shared" si="687"/>
        <v>8.5000000000000006E-2</v>
      </c>
      <c r="U1347" s="111">
        <f t="shared" si="693"/>
        <v>19</v>
      </c>
      <c r="V1347" s="111">
        <v>252</v>
      </c>
      <c r="W1347" s="110">
        <f t="shared" si="679"/>
        <v>1.0061698269999999</v>
      </c>
      <c r="X1347" s="103">
        <f t="shared" si="680"/>
        <v>3.42142882</v>
      </c>
      <c r="Y1347" s="103">
        <f t="shared" si="681"/>
        <v>0</v>
      </c>
      <c r="Z1347" s="114" t="str">
        <f t="shared" si="689"/>
        <v>A+J=</v>
      </c>
      <c r="AA1347" s="108">
        <f t="shared" si="690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82"/>
        <v>45370</v>
      </c>
      <c r="B1348" s="103">
        <f t="shared" si="674"/>
        <v>558.25560129999997</v>
      </c>
      <c r="C1348" s="204">
        <f t="shared" si="673"/>
        <v>338.85239588403385</v>
      </c>
      <c r="D1348" s="104">
        <f t="shared" si="683"/>
        <v>6773.27</v>
      </c>
      <c r="E1348" s="105">
        <f t="shared" si="694"/>
        <v>6801.72</v>
      </c>
      <c r="F1348" s="106">
        <f t="shared" si="695"/>
        <v>45311</v>
      </c>
      <c r="G1348" s="107">
        <f t="shared" si="675"/>
        <v>4.2003345503722755E-3</v>
      </c>
      <c r="H1348" s="108">
        <f t="shared" si="688"/>
        <v>45371</v>
      </c>
      <c r="I1348" s="108">
        <f t="shared" si="676"/>
        <v>45371</v>
      </c>
      <c r="J1348" s="109">
        <f t="shared" si="684"/>
        <v>21</v>
      </c>
      <c r="K1348" s="109">
        <f t="shared" si="698"/>
        <v>20</v>
      </c>
      <c r="L1348" s="8">
        <f t="shared" si="685"/>
        <v>1.0039999100000001</v>
      </c>
      <c r="M1348" s="110">
        <f t="shared" si="697"/>
        <v>1.0056001299999999</v>
      </c>
      <c r="N1348" s="110">
        <f t="shared" si="692"/>
        <v>1.6303354515116768</v>
      </c>
      <c r="O1348" s="103">
        <f t="shared" si="696"/>
        <v>1.63685664</v>
      </c>
      <c r="P1348" s="103">
        <f t="shared" si="677"/>
        <v>554.65279418</v>
      </c>
      <c r="Q1348" s="11">
        <f t="shared" si="691"/>
        <v>0</v>
      </c>
      <c r="R1348" s="30">
        <f t="shared" si="686"/>
        <v>0</v>
      </c>
      <c r="S1348" s="103">
        <f t="shared" si="678"/>
        <v>0</v>
      </c>
      <c r="T1348" s="113">
        <f t="shared" si="687"/>
        <v>8.5000000000000006E-2</v>
      </c>
      <c r="U1348" s="111">
        <f t="shared" si="693"/>
        <v>20</v>
      </c>
      <c r="V1348" s="111">
        <v>252</v>
      </c>
      <c r="W1348" s="110">
        <f t="shared" si="679"/>
        <v>1.006495608</v>
      </c>
      <c r="X1348" s="103">
        <f t="shared" si="680"/>
        <v>3.60280712</v>
      </c>
      <c r="Y1348" s="103">
        <f t="shared" si="681"/>
        <v>0</v>
      </c>
      <c r="Z1348" s="114" t="str">
        <f t="shared" si="689"/>
        <v>A+J=</v>
      </c>
      <c r="AA1348" s="108">
        <f t="shared" si="690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82"/>
        <v>45371</v>
      </c>
      <c r="B1349" s="103">
        <f t="shared" si="674"/>
        <v>558.54782962000002</v>
      </c>
      <c r="C1349" s="204">
        <f t="shared" si="673"/>
        <v>338.85239588403385</v>
      </c>
      <c r="D1349" s="104">
        <f t="shared" si="683"/>
        <v>6773.27</v>
      </c>
      <c r="E1349" s="105">
        <f t="shared" si="694"/>
        <v>6801.72</v>
      </c>
      <c r="F1349" s="106">
        <f t="shared" si="695"/>
        <v>45311</v>
      </c>
      <c r="G1349" s="107">
        <f t="shared" si="675"/>
        <v>4.2003345503722755E-3</v>
      </c>
      <c r="H1349" s="108">
        <f t="shared" si="688"/>
        <v>45404</v>
      </c>
      <c r="I1349" s="108">
        <f t="shared" si="676"/>
        <v>45371</v>
      </c>
      <c r="J1349" s="109">
        <f t="shared" si="684"/>
        <v>21</v>
      </c>
      <c r="K1349" s="109">
        <f t="shared" si="698"/>
        <v>21</v>
      </c>
      <c r="L1349" s="8">
        <f t="shared" si="685"/>
        <v>1.00420033</v>
      </c>
      <c r="M1349" s="110">
        <f t="shared" si="697"/>
        <v>1.0056001299999999</v>
      </c>
      <c r="N1349" s="110">
        <f t="shared" si="692"/>
        <v>1.6303354515116768</v>
      </c>
      <c r="O1349" s="103">
        <f t="shared" si="696"/>
        <v>1.6371833899999999</v>
      </c>
      <c r="P1349" s="103">
        <f t="shared" si="677"/>
        <v>554.76351420000003</v>
      </c>
      <c r="Q1349" s="11">
        <f t="shared" si="691"/>
        <v>44</v>
      </c>
      <c r="R1349" s="30">
        <f t="shared" si="686"/>
        <v>2.833219443543571E-2</v>
      </c>
      <c r="S1349" s="103">
        <f t="shared" si="678"/>
        <v>15.71766775</v>
      </c>
      <c r="T1349" s="113">
        <f t="shared" si="687"/>
        <v>8.5000000000000006E-2</v>
      </c>
      <c r="U1349" s="111">
        <f t="shared" si="693"/>
        <v>21</v>
      </c>
      <c r="V1349" s="111">
        <v>252</v>
      </c>
      <c r="W1349" s="110">
        <f t="shared" si="679"/>
        <v>1.0068214929999999</v>
      </c>
      <c r="X1349" s="103">
        <f t="shared" si="680"/>
        <v>3.78431542</v>
      </c>
      <c r="Y1349" s="103">
        <f t="shared" si="681"/>
        <v>19.501983169999999</v>
      </c>
      <c r="Z1349" s="114" t="str">
        <f t="shared" si="689"/>
        <v>A+J=</v>
      </c>
      <c r="AA1349" s="108">
        <f t="shared" si="690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82"/>
        <v>45372</v>
      </c>
      <c r="B1350" s="103">
        <f t="shared" si="674"/>
        <v>539.42299459000003</v>
      </c>
      <c r="C1350" s="204">
        <f t="shared" ref="C1350:C1413" si="699">(C1349-(S1349/O1349))</f>
        <v>329.25196391898686</v>
      </c>
      <c r="D1350" s="104">
        <f t="shared" si="683"/>
        <v>6801.72</v>
      </c>
      <c r="E1350" s="105">
        <f t="shared" si="694"/>
        <v>6858.17</v>
      </c>
      <c r="F1350" s="106">
        <f t="shared" si="695"/>
        <v>45342</v>
      </c>
      <c r="G1350" s="107">
        <f t="shared" si="675"/>
        <v>8.2993713354857501E-3</v>
      </c>
      <c r="H1350" s="108">
        <f t="shared" si="688"/>
        <v>45404</v>
      </c>
      <c r="I1350" s="108">
        <f t="shared" si="676"/>
        <v>45404</v>
      </c>
      <c r="J1350" s="109">
        <f t="shared" si="684"/>
        <v>22</v>
      </c>
      <c r="K1350" s="109">
        <f t="shared" si="698"/>
        <v>1</v>
      </c>
      <c r="L1350" s="8">
        <f t="shared" si="685"/>
        <v>1.0003757499999999</v>
      </c>
      <c r="M1350" s="110">
        <f t="shared" si="697"/>
        <v>1.00420033</v>
      </c>
      <c r="N1350" s="110">
        <f t="shared" si="692"/>
        <v>1.6371833984187247</v>
      </c>
      <c r="O1350" s="103">
        <f t="shared" si="696"/>
        <v>1.63779857</v>
      </c>
      <c r="P1350" s="103">
        <f t="shared" si="677"/>
        <v>539.24839567000004</v>
      </c>
      <c r="Q1350" s="11">
        <f t="shared" si="691"/>
        <v>0</v>
      </c>
      <c r="R1350" s="30">
        <f t="shared" si="686"/>
        <v>0</v>
      </c>
      <c r="S1350" s="103">
        <f t="shared" si="678"/>
        <v>0</v>
      </c>
      <c r="T1350" s="113">
        <f t="shared" si="687"/>
        <v>8.5000000000000006E-2</v>
      </c>
      <c r="U1350" s="111">
        <f t="shared" si="693"/>
        <v>1</v>
      </c>
      <c r="V1350" s="111">
        <v>252</v>
      </c>
      <c r="W1350" s="110">
        <f t="shared" si="679"/>
        <v>1.0003237819999999</v>
      </c>
      <c r="X1350" s="103">
        <f t="shared" si="680"/>
        <v>0.17459891999999999</v>
      </c>
      <c r="Y1350" s="103">
        <f t="shared" si="681"/>
        <v>0</v>
      </c>
      <c r="Z1350" s="114" t="str">
        <f t="shared" si="689"/>
        <v>A+J=</v>
      </c>
      <c r="AA1350" s="108">
        <f t="shared" si="690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82"/>
        <v>45373</v>
      </c>
      <c r="B1351" s="103">
        <f t="shared" si="674"/>
        <v>539.80040685999995</v>
      </c>
      <c r="C1351" s="204">
        <f t="shared" si="699"/>
        <v>329.25196391898686</v>
      </c>
      <c r="D1351" s="104">
        <f t="shared" si="683"/>
        <v>6801.72</v>
      </c>
      <c r="E1351" s="105">
        <f t="shared" si="694"/>
        <v>6858.17</v>
      </c>
      <c r="F1351" s="106">
        <f t="shared" si="695"/>
        <v>45342</v>
      </c>
      <c r="G1351" s="107">
        <f t="shared" si="675"/>
        <v>8.2993713354857501E-3</v>
      </c>
      <c r="H1351" s="108">
        <f t="shared" si="688"/>
        <v>45404</v>
      </c>
      <c r="I1351" s="108">
        <f t="shared" si="676"/>
        <v>45404</v>
      </c>
      <c r="J1351" s="109">
        <f t="shared" si="684"/>
        <v>22</v>
      </c>
      <c r="K1351" s="109">
        <f t="shared" si="698"/>
        <v>2</v>
      </c>
      <c r="L1351" s="8">
        <f t="shared" si="685"/>
        <v>1.00075165</v>
      </c>
      <c r="M1351" s="110">
        <f t="shared" si="697"/>
        <v>1.00420033</v>
      </c>
      <c r="N1351" s="110">
        <f t="shared" si="692"/>
        <v>1.6371833984187247</v>
      </c>
      <c r="O1351" s="103">
        <f t="shared" si="696"/>
        <v>1.6384139799999999</v>
      </c>
      <c r="P1351" s="103">
        <f t="shared" si="677"/>
        <v>539.45102062000001</v>
      </c>
      <c r="Q1351" s="11">
        <f t="shared" si="691"/>
        <v>0</v>
      </c>
      <c r="R1351" s="30">
        <f t="shared" si="686"/>
        <v>0</v>
      </c>
      <c r="S1351" s="103">
        <f t="shared" si="678"/>
        <v>0</v>
      </c>
      <c r="T1351" s="113">
        <f t="shared" si="687"/>
        <v>8.5000000000000006E-2</v>
      </c>
      <c r="U1351" s="111">
        <f t="shared" si="693"/>
        <v>2</v>
      </c>
      <c r="V1351" s="111">
        <v>252</v>
      </c>
      <c r="W1351" s="110">
        <f t="shared" si="679"/>
        <v>1.00064767</v>
      </c>
      <c r="X1351" s="103">
        <f t="shared" si="680"/>
        <v>0.34938624000000001</v>
      </c>
      <c r="Y1351" s="103">
        <f t="shared" si="681"/>
        <v>0</v>
      </c>
      <c r="Z1351" s="114" t="str">
        <f t="shared" si="689"/>
        <v>A+J=</v>
      </c>
      <c r="AA1351" s="108">
        <f t="shared" si="690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82"/>
        <v>45374</v>
      </c>
      <c r="B1352" s="103">
        <f t="shared" si="674"/>
        <v>540.17808560000003</v>
      </c>
      <c r="C1352" s="204">
        <f t="shared" si="699"/>
        <v>329.25196391898686</v>
      </c>
      <c r="D1352" s="104">
        <f t="shared" si="683"/>
        <v>6801.72</v>
      </c>
      <c r="E1352" s="105">
        <f t="shared" si="694"/>
        <v>6858.17</v>
      </c>
      <c r="F1352" s="106">
        <f t="shared" si="695"/>
        <v>45342</v>
      </c>
      <c r="G1352" s="107">
        <f t="shared" si="675"/>
        <v>8.2993713354857501E-3</v>
      </c>
      <c r="H1352" s="108">
        <f t="shared" si="688"/>
        <v>45404</v>
      </c>
      <c r="I1352" s="108">
        <f t="shared" si="676"/>
        <v>45404</v>
      </c>
      <c r="J1352" s="109">
        <f t="shared" si="684"/>
        <v>22</v>
      </c>
      <c r="K1352" s="109">
        <f t="shared" si="698"/>
        <v>3</v>
      </c>
      <c r="L1352" s="8">
        <f t="shared" si="685"/>
        <v>1.0011276899999999</v>
      </c>
      <c r="M1352" s="110">
        <f t="shared" si="697"/>
        <v>1.00420033</v>
      </c>
      <c r="N1352" s="110">
        <f t="shared" si="692"/>
        <v>1.6371833984187247</v>
      </c>
      <c r="O1352" s="103">
        <f t="shared" si="696"/>
        <v>1.63902963</v>
      </c>
      <c r="P1352" s="103">
        <f t="shared" si="677"/>
        <v>539.65372459000002</v>
      </c>
      <c r="Q1352" s="11">
        <f t="shared" si="691"/>
        <v>0</v>
      </c>
      <c r="R1352" s="30">
        <f t="shared" si="686"/>
        <v>0</v>
      </c>
      <c r="S1352" s="103">
        <f t="shared" si="678"/>
        <v>0</v>
      </c>
      <c r="T1352" s="113">
        <f t="shared" si="687"/>
        <v>8.5000000000000006E-2</v>
      </c>
      <c r="U1352" s="111">
        <f t="shared" si="693"/>
        <v>3</v>
      </c>
      <c r="V1352" s="111">
        <v>252</v>
      </c>
      <c r="W1352" s="110">
        <f t="shared" si="679"/>
        <v>1.000971662</v>
      </c>
      <c r="X1352" s="103">
        <f t="shared" si="680"/>
        <v>0.52436101000000002</v>
      </c>
      <c r="Y1352" s="103">
        <f t="shared" si="681"/>
        <v>0</v>
      </c>
      <c r="Z1352" s="114" t="str">
        <f t="shared" si="689"/>
        <v>A+J=</v>
      </c>
      <c r="AA1352" s="108">
        <f t="shared" si="690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82"/>
        <v>45375</v>
      </c>
      <c r="B1353" s="103">
        <f t="shared" si="674"/>
        <v>540.17808560000003</v>
      </c>
      <c r="C1353" s="204">
        <f t="shared" si="699"/>
        <v>329.25196391898686</v>
      </c>
      <c r="D1353" s="104">
        <f t="shared" si="683"/>
        <v>6801.72</v>
      </c>
      <c r="E1353" s="105">
        <f t="shared" si="694"/>
        <v>6858.17</v>
      </c>
      <c r="F1353" s="106">
        <f t="shared" si="695"/>
        <v>45342</v>
      </c>
      <c r="G1353" s="107">
        <f t="shared" si="675"/>
        <v>8.2993713354857501E-3</v>
      </c>
      <c r="H1353" s="108">
        <f t="shared" si="688"/>
        <v>45404</v>
      </c>
      <c r="I1353" s="108">
        <f t="shared" si="676"/>
        <v>45404</v>
      </c>
      <c r="J1353" s="109">
        <f t="shared" si="684"/>
        <v>22</v>
      </c>
      <c r="K1353" s="109">
        <f t="shared" si="698"/>
        <v>3</v>
      </c>
      <c r="L1353" s="8">
        <f t="shared" si="685"/>
        <v>1.0011276899999999</v>
      </c>
      <c r="M1353" s="110">
        <f t="shared" si="697"/>
        <v>1.00420033</v>
      </c>
      <c r="N1353" s="110">
        <f t="shared" si="692"/>
        <v>1.6371833984187247</v>
      </c>
      <c r="O1353" s="103">
        <f t="shared" si="696"/>
        <v>1.63902963</v>
      </c>
      <c r="P1353" s="103">
        <f t="shared" si="677"/>
        <v>539.65372459000002</v>
      </c>
      <c r="Q1353" s="11">
        <f t="shared" si="691"/>
        <v>0</v>
      </c>
      <c r="R1353" s="30">
        <f t="shared" si="686"/>
        <v>0</v>
      </c>
      <c r="S1353" s="103">
        <f t="shared" si="678"/>
        <v>0</v>
      </c>
      <c r="T1353" s="113">
        <f t="shared" si="687"/>
        <v>8.5000000000000006E-2</v>
      </c>
      <c r="U1353" s="111">
        <f t="shared" si="693"/>
        <v>3</v>
      </c>
      <c r="V1353" s="111">
        <v>252</v>
      </c>
      <c r="W1353" s="110">
        <f t="shared" si="679"/>
        <v>1.000971662</v>
      </c>
      <c r="X1353" s="103">
        <f t="shared" si="680"/>
        <v>0.52436101000000002</v>
      </c>
      <c r="Y1353" s="103">
        <f t="shared" si="681"/>
        <v>0</v>
      </c>
      <c r="Z1353" s="114" t="str">
        <f t="shared" si="689"/>
        <v>A+J=</v>
      </c>
      <c r="AA1353" s="108">
        <f t="shared" si="690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82"/>
        <v>45376</v>
      </c>
      <c r="B1354" s="103">
        <f t="shared" ref="B1354:B1417" si="700">(P1354+X1354)</f>
        <v>540.17808560000003</v>
      </c>
      <c r="C1354" s="204">
        <f t="shared" si="699"/>
        <v>329.25196391898686</v>
      </c>
      <c r="D1354" s="104">
        <f t="shared" si="683"/>
        <v>6801.72</v>
      </c>
      <c r="E1354" s="105">
        <f t="shared" si="694"/>
        <v>6858.17</v>
      </c>
      <c r="F1354" s="106">
        <f t="shared" si="695"/>
        <v>45342</v>
      </c>
      <c r="G1354" s="107">
        <f t="shared" ref="G1354:G1417" si="701">(E1354/D1354)-1</f>
        <v>8.2993713354857501E-3</v>
      </c>
      <c r="H1354" s="108">
        <f t="shared" si="688"/>
        <v>45404</v>
      </c>
      <c r="I1354" s="108">
        <f t="shared" ref="I1354:I1417" si="702">IF(A1354&gt;I1353,H1354,I1353)</f>
        <v>45404</v>
      </c>
      <c r="J1354" s="109">
        <f t="shared" si="684"/>
        <v>22</v>
      </c>
      <c r="K1354" s="109">
        <f t="shared" si="698"/>
        <v>3</v>
      </c>
      <c r="L1354" s="8">
        <f t="shared" si="685"/>
        <v>1.0011276899999999</v>
      </c>
      <c r="M1354" s="110">
        <f t="shared" si="697"/>
        <v>1.00420033</v>
      </c>
      <c r="N1354" s="110">
        <f t="shared" si="692"/>
        <v>1.6371833984187247</v>
      </c>
      <c r="O1354" s="103">
        <f t="shared" si="696"/>
        <v>1.63902963</v>
      </c>
      <c r="P1354" s="103">
        <f t="shared" ref="P1354:P1417" si="703">TRUNC(C1354*O1354,8)</f>
        <v>539.65372459000002</v>
      </c>
      <c r="Q1354" s="11">
        <f t="shared" si="691"/>
        <v>0</v>
      </c>
      <c r="R1354" s="30">
        <f t="shared" si="686"/>
        <v>0</v>
      </c>
      <c r="S1354" s="103">
        <f t="shared" ref="S1354:S1417" si="704">IF(R1354&gt;0,TRUNC(R1354*P1354,8),0)</f>
        <v>0</v>
      </c>
      <c r="T1354" s="113">
        <f t="shared" si="687"/>
        <v>8.5000000000000006E-2</v>
      </c>
      <c r="U1354" s="111">
        <f t="shared" si="693"/>
        <v>3</v>
      </c>
      <c r="V1354" s="111">
        <v>252</v>
      </c>
      <c r="W1354" s="110">
        <f t="shared" ref="W1354:W1417" si="705">ROUND((1+T1354)^TRUNC((U1354/V1354),9),9)</f>
        <v>1.000971662</v>
      </c>
      <c r="X1354" s="103">
        <f t="shared" ref="X1354:X1417" si="706">TRUNC((P1354*(W1354-1)),8)</f>
        <v>0.52436101000000002</v>
      </c>
      <c r="Y1354" s="103">
        <f t="shared" ref="Y1354:Y1417" si="707">IF(Q1354&gt;0,S1354+X1354,0)</f>
        <v>0</v>
      </c>
      <c r="Z1354" s="114" t="str">
        <f t="shared" si="689"/>
        <v>A+J=</v>
      </c>
      <c r="AA1354" s="108">
        <f t="shared" si="690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08">(A1354+1)</f>
        <v>45377</v>
      </c>
      <c r="B1355" s="103">
        <f t="shared" si="700"/>
        <v>540.55602491000002</v>
      </c>
      <c r="C1355" s="204">
        <f t="shared" si="699"/>
        <v>329.25196391898686</v>
      </c>
      <c r="D1355" s="104">
        <f t="shared" ref="D1355:D1418" si="709">IF(E1355=E1354,D1354,E1354)</f>
        <v>6801.72</v>
      </c>
      <c r="E1355" s="105">
        <f t="shared" si="694"/>
        <v>6858.17</v>
      </c>
      <c r="F1355" s="106">
        <f t="shared" si="695"/>
        <v>45342</v>
      </c>
      <c r="G1355" s="107">
        <f t="shared" si="701"/>
        <v>8.2993713354857501E-3</v>
      </c>
      <c r="H1355" s="108">
        <f t="shared" si="688"/>
        <v>45404</v>
      </c>
      <c r="I1355" s="108">
        <f t="shared" si="702"/>
        <v>45404</v>
      </c>
      <c r="J1355" s="109">
        <f t="shared" ref="J1355:J1418" si="710">IF(I1355=I1354,J1354,NETWORKDAYS(I1354,I1355,$AD$171:$AD$502)-1)</f>
        <v>22</v>
      </c>
      <c r="K1355" s="109">
        <f t="shared" si="698"/>
        <v>4</v>
      </c>
      <c r="L1355" s="8">
        <f t="shared" ref="L1355:L1418" si="711">IF(E1355&lt;D1355,1,TRUNC((E1355/D1355)^TRUNC((K1355/J1355),9),8))</f>
        <v>1.0015038700000001</v>
      </c>
      <c r="M1355" s="110">
        <f t="shared" si="697"/>
        <v>1.00420033</v>
      </c>
      <c r="N1355" s="110">
        <f t="shared" si="692"/>
        <v>1.6371833984187247</v>
      </c>
      <c r="O1355" s="103">
        <f t="shared" si="696"/>
        <v>1.6396455000000001</v>
      </c>
      <c r="P1355" s="103">
        <f t="shared" si="703"/>
        <v>539.85650099999998</v>
      </c>
      <c r="Q1355" s="11">
        <f t="shared" si="691"/>
        <v>0</v>
      </c>
      <c r="R1355" s="30">
        <f t="shared" ref="R1355:R1418" si="712">IF(Q1355&gt;0,VLOOKUP($A1355,$AD$10:$AI$165,6),0)</f>
        <v>0</v>
      </c>
      <c r="S1355" s="103">
        <f t="shared" si="704"/>
        <v>0</v>
      </c>
      <c r="T1355" s="113">
        <f t="shared" ref="T1355:T1418" si="713">(T1354)</f>
        <v>8.5000000000000006E-2</v>
      </c>
      <c r="U1355" s="111">
        <f t="shared" si="693"/>
        <v>4</v>
      </c>
      <c r="V1355" s="111">
        <v>252</v>
      </c>
      <c r="W1355" s="110">
        <f t="shared" si="705"/>
        <v>1.001295759</v>
      </c>
      <c r="X1355" s="103">
        <f t="shared" si="706"/>
        <v>0.69952391000000003</v>
      </c>
      <c r="Y1355" s="103">
        <f t="shared" si="707"/>
        <v>0</v>
      </c>
      <c r="Z1355" s="114" t="str">
        <f t="shared" si="689"/>
        <v>A+J=</v>
      </c>
      <c r="AA1355" s="108">
        <f t="shared" si="690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08"/>
        <v>45378</v>
      </c>
      <c r="B1356" s="103">
        <f t="shared" si="700"/>
        <v>540.93423811000002</v>
      </c>
      <c r="C1356" s="204">
        <f t="shared" si="699"/>
        <v>329.25196391898686</v>
      </c>
      <c r="D1356" s="104">
        <f t="shared" si="709"/>
        <v>6801.72</v>
      </c>
      <c r="E1356" s="105">
        <f t="shared" si="694"/>
        <v>6858.17</v>
      </c>
      <c r="F1356" s="106">
        <f t="shared" si="695"/>
        <v>45342</v>
      </c>
      <c r="G1356" s="107">
        <f t="shared" si="701"/>
        <v>8.2993713354857501E-3</v>
      </c>
      <c r="H1356" s="108">
        <f t="shared" ref="H1356:H1419" si="714">IF(DAY(A1356)=H$9,VLOOKUP(A1356,AH$118:AN$450,4),H1355)</f>
        <v>45404</v>
      </c>
      <c r="I1356" s="108">
        <f t="shared" si="702"/>
        <v>45404</v>
      </c>
      <c r="J1356" s="109">
        <f t="shared" si="710"/>
        <v>22</v>
      </c>
      <c r="K1356" s="109">
        <f t="shared" si="698"/>
        <v>5</v>
      </c>
      <c r="L1356" s="8">
        <f t="shared" si="711"/>
        <v>1.0018802</v>
      </c>
      <c r="M1356" s="110">
        <f t="shared" si="697"/>
        <v>1.00420033</v>
      </c>
      <c r="N1356" s="110">
        <f t="shared" si="692"/>
        <v>1.6371833984187247</v>
      </c>
      <c r="O1356" s="103">
        <f t="shared" si="696"/>
        <v>1.6402616299999999</v>
      </c>
      <c r="P1356" s="103">
        <f t="shared" si="703"/>
        <v>540.05936300999997</v>
      </c>
      <c r="Q1356" s="11">
        <f t="shared" si="691"/>
        <v>0</v>
      </c>
      <c r="R1356" s="30">
        <f t="shared" si="712"/>
        <v>0</v>
      </c>
      <c r="S1356" s="103">
        <f t="shared" si="704"/>
        <v>0</v>
      </c>
      <c r="T1356" s="113">
        <f t="shared" si="713"/>
        <v>8.5000000000000006E-2</v>
      </c>
      <c r="U1356" s="111">
        <f t="shared" si="693"/>
        <v>5</v>
      </c>
      <c r="V1356" s="111">
        <v>252</v>
      </c>
      <c r="W1356" s="110">
        <f t="shared" si="705"/>
        <v>1.0016199610000001</v>
      </c>
      <c r="X1356" s="103">
        <f t="shared" si="706"/>
        <v>0.87487510000000002</v>
      </c>
      <c r="Y1356" s="103">
        <f t="shared" si="707"/>
        <v>0</v>
      </c>
      <c r="Z1356" s="114" t="str">
        <f t="shared" ref="Z1356:Z1419" si="715">IF($Q1355&gt;0,VLOOKUP($A1355,$AD$10:$AM$165,9),Z1355)</f>
        <v>A+J=</v>
      </c>
      <c r="AA1356" s="108">
        <f t="shared" ref="AA1356:AA1419" si="716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08"/>
        <v>45379</v>
      </c>
      <c r="B1357" s="103">
        <f t="shared" si="700"/>
        <v>541.31270556000004</v>
      </c>
      <c r="C1357" s="204">
        <f t="shared" si="699"/>
        <v>329.25196391898686</v>
      </c>
      <c r="D1357" s="104">
        <f t="shared" si="709"/>
        <v>6801.72</v>
      </c>
      <c r="E1357" s="105">
        <f t="shared" si="694"/>
        <v>6858.17</v>
      </c>
      <c r="F1357" s="106">
        <f t="shared" si="695"/>
        <v>45342</v>
      </c>
      <c r="G1357" s="107">
        <f t="shared" si="701"/>
        <v>8.2993713354857501E-3</v>
      </c>
      <c r="H1357" s="108">
        <f t="shared" si="714"/>
        <v>45404</v>
      </c>
      <c r="I1357" s="108">
        <f t="shared" si="702"/>
        <v>45404</v>
      </c>
      <c r="J1357" s="109">
        <f t="shared" si="710"/>
        <v>22</v>
      </c>
      <c r="K1357" s="109">
        <f t="shared" si="698"/>
        <v>6</v>
      </c>
      <c r="L1357" s="8">
        <f t="shared" si="711"/>
        <v>1.00225666</v>
      </c>
      <c r="M1357" s="110">
        <f t="shared" si="697"/>
        <v>1.00420033</v>
      </c>
      <c r="N1357" s="110">
        <f t="shared" si="692"/>
        <v>1.6371833984187247</v>
      </c>
      <c r="O1357" s="103">
        <f t="shared" si="696"/>
        <v>1.6408779600000001</v>
      </c>
      <c r="P1357" s="103">
        <f t="shared" si="703"/>
        <v>540.26229088000002</v>
      </c>
      <c r="Q1357" s="11">
        <f t="shared" ref="Q1357:Q1420" si="717">IF(VLOOKUP(A1357,AD$10:AK$165,8)=VLOOKUP(A1356,AD$10:AK$165,8),0,VLOOKUP(A1357,AD$10:AK$165,8))</f>
        <v>0</v>
      </c>
      <c r="R1357" s="30">
        <f t="shared" si="712"/>
        <v>0</v>
      </c>
      <c r="S1357" s="103">
        <f t="shared" si="704"/>
        <v>0</v>
      </c>
      <c r="T1357" s="113">
        <f t="shared" si="713"/>
        <v>8.5000000000000006E-2</v>
      </c>
      <c r="U1357" s="111">
        <f t="shared" si="693"/>
        <v>6</v>
      </c>
      <c r="V1357" s="111">
        <v>252</v>
      </c>
      <c r="W1357" s="110">
        <f t="shared" si="705"/>
        <v>1.0019442679999999</v>
      </c>
      <c r="X1357" s="103">
        <f t="shared" si="706"/>
        <v>1.05041468</v>
      </c>
      <c r="Y1357" s="103">
        <f t="shared" si="707"/>
        <v>0</v>
      </c>
      <c r="Z1357" s="114" t="str">
        <f t="shared" si="715"/>
        <v>A+J=</v>
      </c>
      <c r="AA1357" s="108">
        <f t="shared" si="716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08"/>
        <v>45380</v>
      </c>
      <c r="B1358" s="103">
        <f t="shared" si="700"/>
        <v>541.69144386000005</v>
      </c>
      <c r="C1358" s="204">
        <f t="shared" si="699"/>
        <v>329.25196391898686</v>
      </c>
      <c r="D1358" s="104">
        <f t="shared" si="709"/>
        <v>6801.72</v>
      </c>
      <c r="E1358" s="105">
        <f t="shared" si="694"/>
        <v>6858.17</v>
      </c>
      <c r="F1358" s="106">
        <f t="shared" si="695"/>
        <v>45342</v>
      </c>
      <c r="G1358" s="107">
        <f t="shared" si="701"/>
        <v>8.2993713354857501E-3</v>
      </c>
      <c r="H1358" s="108">
        <f t="shared" si="714"/>
        <v>45404</v>
      </c>
      <c r="I1358" s="108">
        <f t="shared" si="702"/>
        <v>45404</v>
      </c>
      <c r="J1358" s="109">
        <f t="shared" si="710"/>
        <v>22</v>
      </c>
      <c r="K1358" s="109">
        <f t="shared" si="698"/>
        <v>7</v>
      </c>
      <c r="L1358" s="8">
        <f t="shared" si="711"/>
        <v>1.00263327</v>
      </c>
      <c r="M1358" s="110">
        <f t="shared" si="697"/>
        <v>1.00420033</v>
      </c>
      <c r="N1358" s="110">
        <f t="shared" si="692"/>
        <v>1.6371833984187247</v>
      </c>
      <c r="O1358" s="103">
        <f t="shared" si="696"/>
        <v>1.6414945400000001</v>
      </c>
      <c r="P1358" s="103">
        <f t="shared" si="703"/>
        <v>540.46530104999999</v>
      </c>
      <c r="Q1358" s="11">
        <f t="shared" si="717"/>
        <v>0</v>
      </c>
      <c r="R1358" s="30">
        <f t="shared" si="712"/>
        <v>0</v>
      </c>
      <c r="S1358" s="103">
        <f t="shared" si="704"/>
        <v>0</v>
      </c>
      <c r="T1358" s="113">
        <f t="shared" si="713"/>
        <v>8.5000000000000006E-2</v>
      </c>
      <c r="U1358" s="111">
        <f t="shared" si="693"/>
        <v>7</v>
      </c>
      <c r="V1358" s="111">
        <v>252</v>
      </c>
      <c r="W1358" s="110">
        <f t="shared" si="705"/>
        <v>1.00226868</v>
      </c>
      <c r="X1358" s="103">
        <f t="shared" si="706"/>
        <v>1.22614281</v>
      </c>
      <c r="Y1358" s="103">
        <f t="shared" si="707"/>
        <v>0</v>
      </c>
      <c r="Z1358" s="114" t="str">
        <f t="shared" si="715"/>
        <v>A+J=</v>
      </c>
      <c r="AA1358" s="108">
        <f t="shared" si="716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08"/>
        <v>45381</v>
      </c>
      <c r="B1359" s="103">
        <f t="shared" si="700"/>
        <v>541.69144386000005</v>
      </c>
      <c r="C1359" s="204">
        <f t="shared" si="699"/>
        <v>329.25196391898686</v>
      </c>
      <c r="D1359" s="104">
        <f t="shared" si="709"/>
        <v>6801.72</v>
      </c>
      <c r="E1359" s="105">
        <f t="shared" si="694"/>
        <v>6858.17</v>
      </c>
      <c r="F1359" s="106">
        <f t="shared" si="695"/>
        <v>45342</v>
      </c>
      <c r="G1359" s="107">
        <f t="shared" si="701"/>
        <v>8.2993713354857501E-3</v>
      </c>
      <c r="H1359" s="108">
        <f t="shared" si="714"/>
        <v>45404</v>
      </c>
      <c r="I1359" s="108">
        <f t="shared" si="702"/>
        <v>45404</v>
      </c>
      <c r="J1359" s="109">
        <f t="shared" si="710"/>
        <v>22</v>
      </c>
      <c r="K1359" s="109">
        <f t="shared" si="698"/>
        <v>7</v>
      </c>
      <c r="L1359" s="8">
        <f t="shared" si="711"/>
        <v>1.00263327</v>
      </c>
      <c r="M1359" s="110">
        <f t="shared" si="697"/>
        <v>1.00420033</v>
      </c>
      <c r="N1359" s="110">
        <f t="shared" si="692"/>
        <v>1.6371833984187247</v>
      </c>
      <c r="O1359" s="103">
        <f t="shared" si="696"/>
        <v>1.6414945400000001</v>
      </c>
      <c r="P1359" s="103">
        <f t="shared" si="703"/>
        <v>540.46530104999999</v>
      </c>
      <c r="Q1359" s="11">
        <f t="shared" si="717"/>
        <v>0</v>
      </c>
      <c r="R1359" s="30">
        <f t="shared" si="712"/>
        <v>0</v>
      </c>
      <c r="S1359" s="103">
        <f t="shared" si="704"/>
        <v>0</v>
      </c>
      <c r="T1359" s="113">
        <f t="shared" si="713"/>
        <v>8.5000000000000006E-2</v>
      </c>
      <c r="U1359" s="111">
        <f t="shared" si="693"/>
        <v>7</v>
      </c>
      <c r="V1359" s="111">
        <v>252</v>
      </c>
      <c r="W1359" s="110">
        <f t="shared" si="705"/>
        <v>1.00226868</v>
      </c>
      <c r="X1359" s="103">
        <f t="shared" si="706"/>
        <v>1.22614281</v>
      </c>
      <c r="Y1359" s="103">
        <f t="shared" si="707"/>
        <v>0</v>
      </c>
      <c r="Z1359" s="114" t="str">
        <f t="shared" si="715"/>
        <v>A+J=</v>
      </c>
      <c r="AA1359" s="108">
        <f t="shared" si="716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08"/>
        <v>45382</v>
      </c>
      <c r="B1360" s="103">
        <f t="shared" si="700"/>
        <v>541.69144386000005</v>
      </c>
      <c r="C1360" s="204">
        <f t="shared" si="699"/>
        <v>329.25196391898686</v>
      </c>
      <c r="D1360" s="104">
        <f t="shared" si="709"/>
        <v>6801.72</v>
      </c>
      <c r="E1360" s="105">
        <f t="shared" si="694"/>
        <v>6858.17</v>
      </c>
      <c r="F1360" s="106">
        <f t="shared" si="695"/>
        <v>45342</v>
      </c>
      <c r="G1360" s="107">
        <f t="shared" si="701"/>
        <v>8.2993713354857501E-3</v>
      </c>
      <c r="H1360" s="108">
        <f t="shared" si="714"/>
        <v>45404</v>
      </c>
      <c r="I1360" s="108">
        <f t="shared" si="702"/>
        <v>45404</v>
      </c>
      <c r="J1360" s="109">
        <f t="shared" si="710"/>
        <v>22</v>
      </c>
      <c r="K1360" s="109">
        <f t="shared" si="698"/>
        <v>7</v>
      </c>
      <c r="L1360" s="8">
        <f t="shared" si="711"/>
        <v>1.00263327</v>
      </c>
      <c r="M1360" s="110">
        <f t="shared" si="697"/>
        <v>1.00420033</v>
      </c>
      <c r="N1360" s="110">
        <f t="shared" si="692"/>
        <v>1.6371833984187247</v>
      </c>
      <c r="O1360" s="103">
        <f t="shared" si="696"/>
        <v>1.6414945400000001</v>
      </c>
      <c r="P1360" s="103">
        <f t="shared" si="703"/>
        <v>540.46530104999999</v>
      </c>
      <c r="Q1360" s="11">
        <f t="shared" si="717"/>
        <v>0</v>
      </c>
      <c r="R1360" s="30">
        <f t="shared" si="712"/>
        <v>0</v>
      </c>
      <c r="S1360" s="103">
        <f t="shared" si="704"/>
        <v>0</v>
      </c>
      <c r="T1360" s="113">
        <f t="shared" si="713"/>
        <v>8.5000000000000006E-2</v>
      </c>
      <c r="U1360" s="111">
        <f t="shared" si="693"/>
        <v>7</v>
      </c>
      <c r="V1360" s="111">
        <v>252</v>
      </c>
      <c r="W1360" s="110">
        <f t="shared" si="705"/>
        <v>1.00226868</v>
      </c>
      <c r="X1360" s="103">
        <f t="shared" si="706"/>
        <v>1.22614281</v>
      </c>
      <c r="Y1360" s="103">
        <f t="shared" si="707"/>
        <v>0</v>
      </c>
      <c r="Z1360" s="114" t="str">
        <f t="shared" si="715"/>
        <v>A+J=</v>
      </c>
      <c r="AA1360" s="108">
        <f t="shared" si="716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08"/>
        <v>45383</v>
      </c>
      <c r="B1361" s="103">
        <f t="shared" si="700"/>
        <v>541.69144386000005</v>
      </c>
      <c r="C1361" s="204">
        <f t="shared" si="699"/>
        <v>329.25196391898686</v>
      </c>
      <c r="D1361" s="104">
        <f t="shared" si="709"/>
        <v>6801.72</v>
      </c>
      <c r="E1361" s="105">
        <f t="shared" si="694"/>
        <v>6858.17</v>
      </c>
      <c r="F1361" s="106">
        <f t="shared" si="695"/>
        <v>45342</v>
      </c>
      <c r="G1361" s="107">
        <f t="shared" si="701"/>
        <v>8.2993713354857501E-3</v>
      </c>
      <c r="H1361" s="108">
        <f t="shared" si="714"/>
        <v>45404</v>
      </c>
      <c r="I1361" s="108">
        <f t="shared" si="702"/>
        <v>45404</v>
      </c>
      <c r="J1361" s="109">
        <f t="shared" si="710"/>
        <v>22</v>
      </c>
      <c r="K1361" s="109">
        <f t="shared" si="698"/>
        <v>7</v>
      </c>
      <c r="L1361" s="8">
        <f t="shared" si="711"/>
        <v>1.00263327</v>
      </c>
      <c r="M1361" s="110">
        <f t="shared" si="697"/>
        <v>1.00420033</v>
      </c>
      <c r="N1361" s="110">
        <f t="shared" si="692"/>
        <v>1.6371833984187247</v>
      </c>
      <c r="O1361" s="103">
        <f t="shared" si="696"/>
        <v>1.6414945400000001</v>
      </c>
      <c r="P1361" s="103">
        <f t="shared" si="703"/>
        <v>540.46530104999999</v>
      </c>
      <c r="Q1361" s="11">
        <f t="shared" si="717"/>
        <v>0</v>
      </c>
      <c r="R1361" s="30">
        <f t="shared" si="712"/>
        <v>0</v>
      </c>
      <c r="S1361" s="103">
        <f t="shared" si="704"/>
        <v>0</v>
      </c>
      <c r="T1361" s="113">
        <f t="shared" si="713"/>
        <v>8.5000000000000006E-2</v>
      </c>
      <c r="U1361" s="111">
        <f t="shared" si="693"/>
        <v>7</v>
      </c>
      <c r="V1361" s="111">
        <v>252</v>
      </c>
      <c r="W1361" s="110">
        <f t="shared" si="705"/>
        <v>1.00226868</v>
      </c>
      <c r="X1361" s="103">
        <f t="shared" si="706"/>
        <v>1.22614281</v>
      </c>
      <c r="Y1361" s="103">
        <f t="shared" si="707"/>
        <v>0</v>
      </c>
      <c r="Z1361" s="114" t="str">
        <f t="shared" si="715"/>
        <v>A+J=</v>
      </c>
      <c r="AA1361" s="108">
        <f t="shared" si="716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08"/>
        <v>45384</v>
      </c>
      <c r="B1362" s="103">
        <f t="shared" si="700"/>
        <v>542.07043999000007</v>
      </c>
      <c r="C1362" s="204">
        <f t="shared" si="699"/>
        <v>329.25196391898686</v>
      </c>
      <c r="D1362" s="104">
        <f t="shared" si="709"/>
        <v>6801.72</v>
      </c>
      <c r="E1362" s="105">
        <f t="shared" si="694"/>
        <v>6858.17</v>
      </c>
      <c r="F1362" s="106">
        <f t="shared" si="695"/>
        <v>45342</v>
      </c>
      <c r="G1362" s="107">
        <f t="shared" si="701"/>
        <v>8.2993713354857501E-3</v>
      </c>
      <c r="H1362" s="108">
        <f t="shared" si="714"/>
        <v>45404</v>
      </c>
      <c r="I1362" s="108">
        <f t="shared" si="702"/>
        <v>45404</v>
      </c>
      <c r="J1362" s="109">
        <f t="shared" si="710"/>
        <v>22</v>
      </c>
      <c r="K1362" s="109">
        <f t="shared" si="698"/>
        <v>8</v>
      </c>
      <c r="L1362" s="8">
        <f t="shared" si="711"/>
        <v>1.0030100099999999</v>
      </c>
      <c r="M1362" s="110">
        <f t="shared" si="697"/>
        <v>1.00420033</v>
      </c>
      <c r="N1362" s="110">
        <f t="shared" si="692"/>
        <v>1.6371833984187247</v>
      </c>
      <c r="O1362" s="103">
        <f t="shared" si="696"/>
        <v>1.6421113300000001</v>
      </c>
      <c r="P1362" s="103">
        <f t="shared" si="703"/>
        <v>540.66838037000002</v>
      </c>
      <c r="Q1362" s="11">
        <f t="shared" si="717"/>
        <v>0</v>
      </c>
      <c r="R1362" s="30">
        <f t="shared" si="712"/>
        <v>0</v>
      </c>
      <c r="S1362" s="103">
        <f t="shared" si="704"/>
        <v>0</v>
      </c>
      <c r="T1362" s="113">
        <f t="shared" si="713"/>
        <v>8.5000000000000006E-2</v>
      </c>
      <c r="U1362" s="111">
        <f t="shared" si="693"/>
        <v>8</v>
      </c>
      <c r="V1362" s="111">
        <v>252</v>
      </c>
      <c r="W1362" s="110">
        <f t="shared" si="705"/>
        <v>1.0025931969999999</v>
      </c>
      <c r="X1362" s="103">
        <f t="shared" si="706"/>
        <v>1.40205962</v>
      </c>
      <c r="Y1362" s="103">
        <f t="shared" si="707"/>
        <v>0</v>
      </c>
      <c r="Z1362" s="114" t="str">
        <f t="shared" si="715"/>
        <v>A+J=</v>
      </c>
      <c r="AA1362" s="108">
        <f t="shared" si="716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08"/>
        <v>45385</v>
      </c>
      <c r="B1363" s="103">
        <f t="shared" si="700"/>
        <v>542.44970725999997</v>
      </c>
      <c r="C1363" s="204">
        <f t="shared" si="699"/>
        <v>329.25196391898686</v>
      </c>
      <c r="D1363" s="104">
        <f t="shared" si="709"/>
        <v>6801.72</v>
      </c>
      <c r="E1363" s="105">
        <f t="shared" si="694"/>
        <v>6858.17</v>
      </c>
      <c r="F1363" s="106">
        <f t="shared" si="695"/>
        <v>45342</v>
      </c>
      <c r="G1363" s="107">
        <f t="shared" si="701"/>
        <v>8.2993713354857501E-3</v>
      </c>
      <c r="H1363" s="108">
        <f t="shared" si="714"/>
        <v>45404</v>
      </c>
      <c r="I1363" s="108">
        <f t="shared" si="702"/>
        <v>45404</v>
      </c>
      <c r="J1363" s="109">
        <f t="shared" si="710"/>
        <v>22</v>
      </c>
      <c r="K1363" s="109">
        <f t="shared" si="698"/>
        <v>9</v>
      </c>
      <c r="L1363" s="8">
        <f t="shared" si="711"/>
        <v>1.0033869</v>
      </c>
      <c r="M1363" s="110">
        <f t="shared" si="697"/>
        <v>1.00420033</v>
      </c>
      <c r="N1363" s="110">
        <f t="shared" si="692"/>
        <v>1.6371833984187247</v>
      </c>
      <c r="O1363" s="103">
        <f t="shared" si="696"/>
        <v>1.6427283699999999</v>
      </c>
      <c r="P1363" s="103">
        <f t="shared" si="703"/>
        <v>540.87154199999998</v>
      </c>
      <c r="Q1363" s="11">
        <f t="shared" si="717"/>
        <v>0</v>
      </c>
      <c r="R1363" s="30">
        <f t="shared" si="712"/>
        <v>0</v>
      </c>
      <c r="S1363" s="103">
        <f t="shared" si="704"/>
        <v>0</v>
      </c>
      <c r="T1363" s="113">
        <f t="shared" si="713"/>
        <v>8.5000000000000006E-2</v>
      </c>
      <c r="U1363" s="111">
        <f t="shared" si="693"/>
        <v>9</v>
      </c>
      <c r="V1363" s="111">
        <v>252</v>
      </c>
      <c r="W1363" s="110">
        <f t="shared" si="705"/>
        <v>1.0029178190000001</v>
      </c>
      <c r="X1363" s="103">
        <f t="shared" si="706"/>
        <v>1.57816526</v>
      </c>
      <c r="Y1363" s="103">
        <f t="shared" si="707"/>
        <v>0</v>
      </c>
      <c r="Z1363" s="114" t="str">
        <f t="shared" si="715"/>
        <v>A+J=</v>
      </c>
      <c r="AA1363" s="108">
        <f t="shared" si="716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08"/>
        <v>45386</v>
      </c>
      <c r="B1364" s="103">
        <f t="shared" si="700"/>
        <v>542.82923975999995</v>
      </c>
      <c r="C1364" s="204">
        <f t="shared" si="699"/>
        <v>329.25196391898686</v>
      </c>
      <c r="D1364" s="104">
        <f t="shared" si="709"/>
        <v>6801.72</v>
      </c>
      <c r="E1364" s="105">
        <f t="shared" si="694"/>
        <v>6858.17</v>
      </c>
      <c r="F1364" s="106">
        <f t="shared" si="695"/>
        <v>45342</v>
      </c>
      <c r="G1364" s="107">
        <f t="shared" si="701"/>
        <v>8.2993713354857501E-3</v>
      </c>
      <c r="H1364" s="108">
        <f t="shared" si="714"/>
        <v>45404</v>
      </c>
      <c r="I1364" s="108">
        <f t="shared" si="702"/>
        <v>45404</v>
      </c>
      <c r="J1364" s="109">
        <f t="shared" si="710"/>
        <v>22</v>
      </c>
      <c r="K1364" s="109">
        <f t="shared" si="698"/>
        <v>10</v>
      </c>
      <c r="L1364" s="8">
        <f t="shared" si="711"/>
        <v>1.0037639300000001</v>
      </c>
      <c r="M1364" s="110">
        <f t="shared" si="697"/>
        <v>1.00420033</v>
      </c>
      <c r="N1364" s="110">
        <f t="shared" si="692"/>
        <v>1.6371833984187247</v>
      </c>
      <c r="O1364" s="103">
        <f t="shared" si="696"/>
        <v>1.6433456399999999</v>
      </c>
      <c r="P1364" s="103">
        <f t="shared" si="703"/>
        <v>541.07477935999998</v>
      </c>
      <c r="Q1364" s="11">
        <f t="shared" si="717"/>
        <v>0</v>
      </c>
      <c r="R1364" s="30">
        <f t="shared" si="712"/>
        <v>0</v>
      </c>
      <c r="S1364" s="103">
        <f t="shared" si="704"/>
        <v>0</v>
      </c>
      <c r="T1364" s="113">
        <f t="shared" si="713"/>
        <v>8.5000000000000006E-2</v>
      </c>
      <c r="U1364" s="111">
        <f t="shared" si="693"/>
        <v>10</v>
      </c>
      <c r="V1364" s="111">
        <v>252</v>
      </c>
      <c r="W1364" s="110">
        <f t="shared" si="705"/>
        <v>1.0032425469999999</v>
      </c>
      <c r="X1364" s="103">
        <f t="shared" si="706"/>
        <v>1.7544603999999999</v>
      </c>
      <c r="Y1364" s="103">
        <f t="shared" si="707"/>
        <v>0</v>
      </c>
      <c r="Z1364" s="114" t="str">
        <f t="shared" si="715"/>
        <v>A+J=</v>
      </c>
      <c r="AA1364" s="108">
        <f t="shared" si="716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08"/>
        <v>45387</v>
      </c>
      <c r="B1365" s="103">
        <f t="shared" si="700"/>
        <v>543.20903985000007</v>
      </c>
      <c r="C1365" s="204">
        <f t="shared" si="699"/>
        <v>329.25196391898686</v>
      </c>
      <c r="D1365" s="104">
        <f t="shared" si="709"/>
        <v>6801.72</v>
      </c>
      <c r="E1365" s="105">
        <f t="shared" si="694"/>
        <v>6858.17</v>
      </c>
      <c r="F1365" s="106">
        <f t="shared" si="695"/>
        <v>45342</v>
      </c>
      <c r="G1365" s="107">
        <f t="shared" si="701"/>
        <v>8.2993713354857501E-3</v>
      </c>
      <c r="H1365" s="108">
        <f t="shared" si="714"/>
        <v>45404</v>
      </c>
      <c r="I1365" s="108">
        <f t="shared" si="702"/>
        <v>45404</v>
      </c>
      <c r="J1365" s="109">
        <f t="shared" si="710"/>
        <v>22</v>
      </c>
      <c r="K1365" s="109">
        <f t="shared" si="698"/>
        <v>11</v>
      </c>
      <c r="L1365" s="8">
        <f t="shared" si="711"/>
        <v>1.0041411099999999</v>
      </c>
      <c r="M1365" s="110">
        <f t="shared" si="697"/>
        <v>1.00420033</v>
      </c>
      <c r="N1365" s="110">
        <f t="shared" si="692"/>
        <v>1.6371833984187247</v>
      </c>
      <c r="O1365" s="103">
        <f t="shared" si="696"/>
        <v>1.64396315</v>
      </c>
      <c r="P1365" s="103">
        <f t="shared" si="703"/>
        <v>541.27809574000003</v>
      </c>
      <c r="Q1365" s="11">
        <f t="shared" si="717"/>
        <v>0</v>
      </c>
      <c r="R1365" s="30">
        <f t="shared" si="712"/>
        <v>0</v>
      </c>
      <c r="S1365" s="103">
        <f t="shared" si="704"/>
        <v>0</v>
      </c>
      <c r="T1365" s="113">
        <f t="shared" si="713"/>
        <v>8.5000000000000006E-2</v>
      </c>
      <c r="U1365" s="111">
        <f t="shared" si="693"/>
        <v>11</v>
      </c>
      <c r="V1365" s="111">
        <v>252</v>
      </c>
      <c r="W1365" s="110">
        <f t="shared" si="705"/>
        <v>1.0035673789999999</v>
      </c>
      <c r="X1365" s="103">
        <f t="shared" si="706"/>
        <v>1.93094411</v>
      </c>
      <c r="Y1365" s="103">
        <f t="shared" si="707"/>
        <v>0</v>
      </c>
      <c r="Z1365" s="114" t="str">
        <f t="shared" si="715"/>
        <v>A+J=</v>
      </c>
      <c r="AA1365" s="108">
        <f t="shared" si="716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08"/>
        <v>45388</v>
      </c>
      <c r="B1366" s="103">
        <f t="shared" si="700"/>
        <v>543.58910214000002</v>
      </c>
      <c r="C1366" s="204">
        <f t="shared" si="699"/>
        <v>329.25196391898686</v>
      </c>
      <c r="D1366" s="104">
        <f t="shared" si="709"/>
        <v>6801.72</v>
      </c>
      <c r="E1366" s="105">
        <f t="shared" si="694"/>
        <v>6858.17</v>
      </c>
      <c r="F1366" s="106">
        <f t="shared" si="695"/>
        <v>45342</v>
      </c>
      <c r="G1366" s="107">
        <f t="shared" si="701"/>
        <v>8.2993713354857501E-3</v>
      </c>
      <c r="H1366" s="108">
        <f t="shared" si="714"/>
        <v>45404</v>
      </c>
      <c r="I1366" s="108">
        <f t="shared" si="702"/>
        <v>45404</v>
      </c>
      <c r="J1366" s="109">
        <f t="shared" si="710"/>
        <v>22</v>
      </c>
      <c r="K1366" s="109">
        <f t="shared" si="698"/>
        <v>12</v>
      </c>
      <c r="L1366" s="8">
        <f t="shared" si="711"/>
        <v>1.0045184199999999</v>
      </c>
      <c r="M1366" s="110">
        <f t="shared" si="697"/>
        <v>1.00420033</v>
      </c>
      <c r="N1366" s="110">
        <f t="shared" si="692"/>
        <v>1.6371833984187247</v>
      </c>
      <c r="O1366" s="103">
        <f t="shared" si="696"/>
        <v>1.6445808799999999</v>
      </c>
      <c r="P1366" s="103">
        <f t="shared" si="703"/>
        <v>541.48148456000001</v>
      </c>
      <c r="Q1366" s="11">
        <f t="shared" si="717"/>
        <v>0</v>
      </c>
      <c r="R1366" s="30">
        <f t="shared" si="712"/>
        <v>0</v>
      </c>
      <c r="S1366" s="103">
        <f t="shared" si="704"/>
        <v>0</v>
      </c>
      <c r="T1366" s="113">
        <f t="shared" si="713"/>
        <v>8.5000000000000006E-2</v>
      </c>
      <c r="U1366" s="111">
        <f t="shared" si="693"/>
        <v>12</v>
      </c>
      <c r="V1366" s="111">
        <v>252</v>
      </c>
      <c r="W1366" s="110">
        <f t="shared" si="705"/>
        <v>1.003892317</v>
      </c>
      <c r="X1366" s="103">
        <f t="shared" si="706"/>
        <v>2.1076175799999999</v>
      </c>
      <c r="Y1366" s="103">
        <f t="shared" si="707"/>
        <v>0</v>
      </c>
      <c r="Z1366" s="114" t="str">
        <f t="shared" si="715"/>
        <v>A+J=</v>
      </c>
      <c r="AA1366" s="108">
        <f t="shared" si="716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08"/>
        <v>45389</v>
      </c>
      <c r="B1367" s="103">
        <f t="shared" si="700"/>
        <v>543.58910214000002</v>
      </c>
      <c r="C1367" s="204">
        <f t="shared" si="699"/>
        <v>329.25196391898686</v>
      </c>
      <c r="D1367" s="104">
        <f t="shared" si="709"/>
        <v>6801.72</v>
      </c>
      <c r="E1367" s="105">
        <f t="shared" si="694"/>
        <v>6858.17</v>
      </c>
      <c r="F1367" s="106">
        <f t="shared" si="695"/>
        <v>45342</v>
      </c>
      <c r="G1367" s="107">
        <f t="shared" si="701"/>
        <v>8.2993713354857501E-3</v>
      </c>
      <c r="H1367" s="108">
        <f t="shared" si="714"/>
        <v>45404</v>
      </c>
      <c r="I1367" s="108">
        <f t="shared" si="702"/>
        <v>45404</v>
      </c>
      <c r="J1367" s="109">
        <f t="shared" si="710"/>
        <v>22</v>
      </c>
      <c r="K1367" s="109">
        <f t="shared" si="698"/>
        <v>12</v>
      </c>
      <c r="L1367" s="8">
        <f t="shared" si="711"/>
        <v>1.0045184199999999</v>
      </c>
      <c r="M1367" s="110">
        <f t="shared" si="697"/>
        <v>1.00420033</v>
      </c>
      <c r="N1367" s="110">
        <f t="shared" si="692"/>
        <v>1.6371833984187247</v>
      </c>
      <c r="O1367" s="103">
        <f t="shared" si="696"/>
        <v>1.6445808799999999</v>
      </c>
      <c r="P1367" s="103">
        <f t="shared" si="703"/>
        <v>541.48148456000001</v>
      </c>
      <c r="Q1367" s="11">
        <f t="shared" si="717"/>
        <v>0</v>
      </c>
      <c r="R1367" s="30">
        <f t="shared" si="712"/>
        <v>0</v>
      </c>
      <c r="S1367" s="103">
        <f t="shared" si="704"/>
        <v>0</v>
      </c>
      <c r="T1367" s="113">
        <f t="shared" si="713"/>
        <v>8.5000000000000006E-2</v>
      </c>
      <c r="U1367" s="111">
        <f t="shared" si="693"/>
        <v>12</v>
      </c>
      <c r="V1367" s="111">
        <v>252</v>
      </c>
      <c r="W1367" s="110">
        <f t="shared" si="705"/>
        <v>1.003892317</v>
      </c>
      <c r="X1367" s="103">
        <f t="shared" si="706"/>
        <v>2.1076175799999999</v>
      </c>
      <c r="Y1367" s="103">
        <f t="shared" si="707"/>
        <v>0</v>
      </c>
      <c r="Z1367" s="114" t="str">
        <f t="shared" si="715"/>
        <v>A+J=</v>
      </c>
      <c r="AA1367" s="108">
        <f t="shared" si="716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08"/>
        <v>45390</v>
      </c>
      <c r="B1368" s="103">
        <f t="shared" si="700"/>
        <v>543.58910214000002</v>
      </c>
      <c r="C1368" s="204">
        <f t="shared" si="699"/>
        <v>329.25196391898686</v>
      </c>
      <c r="D1368" s="104">
        <f t="shared" si="709"/>
        <v>6801.72</v>
      </c>
      <c r="E1368" s="105">
        <f t="shared" si="694"/>
        <v>6858.17</v>
      </c>
      <c r="F1368" s="106">
        <f t="shared" si="695"/>
        <v>45342</v>
      </c>
      <c r="G1368" s="107">
        <f t="shared" si="701"/>
        <v>8.2993713354857501E-3</v>
      </c>
      <c r="H1368" s="108">
        <f t="shared" si="714"/>
        <v>45404</v>
      </c>
      <c r="I1368" s="108">
        <f t="shared" si="702"/>
        <v>45404</v>
      </c>
      <c r="J1368" s="109">
        <f t="shared" si="710"/>
        <v>22</v>
      </c>
      <c r="K1368" s="109">
        <f t="shared" si="698"/>
        <v>12</v>
      </c>
      <c r="L1368" s="8">
        <f t="shared" si="711"/>
        <v>1.0045184199999999</v>
      </c>
      <c r="M1368" s="110">
        <f t="shared" si="697"/>
        <v>1.00420033</v>
      </c>
      <c r="N1368" s="110">
        <f t="shared" si="692"/>
        <v>1.6371833984187247</v>
      </c>
      <c r="O1368" s="103">
        <f t="shared" si="696"/>
        <v>1.6445808799999999</v>
      </c>
      <c r="P1368" s="103">
        <f t="shared" si="703"/>
        <v>541.48148456000001</v>
      </c>
      <c r="Q1368" s="11">
        <f t="shared" si="717"/>
        <v>0</v>
      </c>
      <c r="R1368" s="30">
        <f t="shared" si="712"/>
        <v>0</v>
      </c>
      <c r="S1368" s="103">
        <f t="shared" si="704"/>
        <v>0</v>
      </c>
      <c r="T1368" s="113">
        <f t="shared" si="713"/>
        <v>8.5000000000000006E-2</v>
      </c>
      <c r="U1368" s="111">
        <f t="shared" si="693"/>
        <v>12</v>
      </c>
      <c r="V1368" s="111">
        <v>252</v>
      </c>
      <c r="W1368" s="110">
        <f t="shared" si="705"/>
        <v>1.003892317</v>
      </c>
      <c r="X1368" s="103">
        <f t="shared" si="706"/>
        <v>2.1076175799999999</v>
      </c>
      <c r="Y1368" s="103">
        <f t="shared" si="707"/>
        <v>0</v>
      </c>
      <c r="Z1368" s="114" t="str">
        <f t="shared" si="715"/>
        <v>A+J=</v>
      </c>
      <c r="AA1368" s="108">
        <f t="shared" si="716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08"/>
        <v>45391</v>
      </c>
      <c r="B1369" s="103">
        <f t="shared" si="700"/>
        <v>543.96943228999999</v>
      </c>
      <c r="C1369" s="204">
        <f t="shared" si="699"/>
        <v>329.25196391898686</v>
      </c>
      <c r="D1369" s="104">
        <f t="shared" si="709"/>
        <v>6801.72</v>
      </c>
      <c r="E1369" s="105">
        <f t="shared" si="694"/>
        <v>6858.17</v>
      </c>
      <c r="F1369" s="106">
        <f t="shared" si="695"/>
        <v>45342</v>
      </c>
      <c r="G1369" s="107">
        <f t="shared" si="701"/>
        <v>8.2993713354857501E-3</v>
      </c>
      <c r="H1369" s="108">
        <f t="shared" si="714"/>
        <v>45404</v>
      </c>
      <c r="I1369" s="108">
        <f t="shared" si="702"/>
        <v>45404</v>
      </c>
      <c r="J1369" s="109">
        <f t="shared" si="710"/>
        <v>22</v>
      </c>
      <c r="K1369" s="109">
        <f t="shared" si="698"/>
        <v>13</v>
      </c>
      <c r="L1369" s="8">
        <f t="shared" si="711"/>
        <v>1.0048958800000001</v>
      </c>
      <c r="M1369" s="110">
        <f t="shared" si="697"/>
        <v>1.00420033</v>
      </c>
      <c r="N1369" s="110">
        <f t="shared" si="692"/>
        <v>1.6371833984187247</v>
      </c>
      <c r="O1369" s="103">
        <f t="shared" si="696"/>
        <v>1.6451988500000001</v>
      </c>
      <c r="P1369" s="103">
        <f t="shared" si="703"/>
        <v>541.68495239000003</v>
      </c>
      <c r="Q1369" s="11">
        <f t="shared" si="717"/>
        <v>0</v>
      </c>
      <c r="R1369" s="30">
        <f t="shared" si="712"/>
        <v>0</v>
      </c>
      <c r="S1369" s="103">
        <f t="shared" si="704"/>
        <v>0</v>
      </c>
      <c r="T1369" s="113">
        <f t="shared" si="713"/>
        <v>8.5000000000000006E-2</v>
      </c>
      <c r="U1369" s="111">
        <f t="shared" si="693"/>
        <v>13</v>
      </c>
      <c r="V1369" s="111">
        <v>252</v>
      </c>
      <c r="W1369" s="110">
        <f t="shared" si="705"/>
        <v>1.0042173590000001</v>
      </c>
      <c r="X1369" s="103">
        <f t="shared" si="706"/>
        <v>2.2844799</v>
      </c>
      <c r="Y1369" s="103">
        <f t="shared" si="707"/>
        <v>0</v>
      </c>
      <c r="Z1369" s="114" t="str">
        <f t="shared" si="715"/>
        <v>A+J=</v>
      </c>
      <c r="AA1369" s="108">
        <f t="shared" si="716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08"/>
        <v>45392</v>
      </c>
      <c r="B1370" s="103">
        <f t="shared" si="700"/>
        <v>544.35002215999998</v>
      </c>
      <c r="C1370" s="204">
        <f t="shared" si="699"/>
        <v>329.25196391898686</v>
      </c>
      <c r="D1370" s="104">
        <f t="shared" si="709"/>
        <v>6801.72</v>
      </c>
      <c r="E1370" s="105">
        <f t="shared" si="694"/>
        <v>6858.17</v>
      </c>
      <c r="F1370" s="106">
        <f t="shared" si="695"/>
        <v>45342</v>
      </c>
      <c r="G1370" s="107">
        <f t="shared" si="701"/>
        <v>8.2993713354857501E-3</v>
      </c>
      <c r="H1370" s="108">
        <f t="shared" si="714"/>
        <v>45404</v>
      </c>
      <c r="I1370" s="108">
        <f t="shared" si="702"/>
        <v>45404</v>
      </c>
      <c r="J1370" s="109">
        <f t="shared" si="710"/>
        <v>22</v>
      </c>
      <c r="K1370" s="109">
        <f t="shared" si="698"/>
        <v>14</v>
      </c>
      <c r="L1370" s="8">
        <f t="shared" si="711"/>
        <v>1.0052734699999999</v>
      </c>
      <c r="M1370" s="110">
        <f t="shared" si="697"/>
        <v>1.00420033</v>
      </c>
      <c r="N1370" s="110">
        <f t="shared" si="692"/>
        <v>1.6371833984187247</v>
      </c>
      <c r="O1370" s="103">
        <f t="shared" si="696"/>
        <v>1.6458170299999999</v>
      </c>
      <c r="P1370" s="103">
        <f t="shared" si="703"/>
        <v>541.88848937</v>
      </c>
      <c r="Q1370" s="11">
        <f t="shared" si="717"/>
        <v>0</v>
      </c>
      <c r="R1370" s="30">
        <f t="shared" si="712"/>
        <v>0</v>
      </c>
      <c r="S1370" s="103">
        <f t="shared" si="704"/>
        <v>0</v>
      </c>
      <c r="T1370" s="113">
        <f t="shared" si="713"/>
        <v>8.5000000000000006E-2</v>
      </c>
      <c r="U1370" s="111">
        <f t="shared" si="693"/>
        <v>14</v>
      </c>
      <c r="V1370" s="111">
        <v>252</v>
      </c>
      <c r="W1370" s="110">
        <f t="shared" si="705"/>
        <v>1.0045425079999999</v>
      </c>
      <c r="X1370" s="103">
        <f t="shared" si="706"/>
        <v>2.4615327900000001</v>
      </c>
      <c r="Y1370" s="103">
        <f t="shared" si="707"/>
        <v>0</v>
      </c>
      <c r="Z1370" s="114" t="str">
        <f t="shared" si="715"/>
        <v>A+J=</v>
      </c>
      <c r="AA1370" s="108">
        <f t="shared" si="716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08"/>
        <v>45393</v>
      </c>
      <c r="B1371" s="103">
        <f t="shared" si="700"/>
        <v>544.73088349</v>
      </c>
      <c r="C1371" s="204">
        <f t="shared" si="699"/>
        <v>329.25196391898686</v>
      </c>
      <c r="D1371" s="104">
        <f t="shared" si="709"/>
        <v>6801.72</v>
      </c>
      <c r="E1371" s="105">
        <f t="shared" si="694"/>
        <v>6858.17</v>
      </c>
      <c r="F1371" s="106">
        <f t="shared" si="695"/>
        <v>45342</v>
      </c>
      <c r="G1371" s="107">
        <f t="shared" si="701"/>
        <v>8.2993713354857501E-3</v>
      </c>
      <c r="H1371" s="108">
        <f t="shared" si="714"/>
        <v>45404</v>
      </c>
      <c r="I1371" s="108">
        <f t="shared" si="702"/>
        <v>45404</v>
      </c>
      <c r="J1371" s="109">
        <f t="shared" si="710"/>
        <v>22</v>
      </c>
      <c r="K1371" s="109">
        <f t="shared" si="698"/>
        <v>15</v>
      </c>
      <c r="L1371" s="8">
        <f t="shared" si="711"/>
        <v>1.0056512099999999</v>
      </c>
      <c r="M1371" s="110">
        <f t="shared" si="697"/>
        <v>1.00420033</v>
      </c>
      <c r="N1371" s="110">
        <f t="shared" si="692"/>
        <v>1.6371833984187247</v>
      </c>
      <c r="O1371" s="103">
        <f t="shared" si="696"/>
        <v>1.64643546</v>
      </c>
      <c r="P1371" s="103">
        <f t="shared" si="703"/>
        <v>542.09210867000002</v>
      </c>
      <c r="Q1371" s="11">
        <f t="shared" si="717"/>
        <v>0</v>
      </c>
      <c r="R1371" s="30">
        <f t="shared" si="712"/>
        <v>0</v>
      </c>
      <c r="S1371" s="103">
        <f t="shared" si="704"/>
        <v>0</v>
      </c>
      <c r="T1371" s="113">
        <f t="shared" si="713"/>
        <v>8.5000000000000006E-2</v>
      </c>
      <c r="U1371" s="111">
        <f t="shared" si="693"/>
        <v>15</v>
      </c>
      <c r="V1371" s="111">
        <v>252</v>
      </c>
      <c r="W1371" s="110">
        <f t="shared" si="705"/>
        <v>1.0048677610000001</v>
      </c>
      <c r="X1371" s="103">
        <f t="shared" si="706"/>
        <v>2.6387748200000001</v>
      </c>
      <c r="Y1371" s="103">
        <f t="shared" si="707"/>
        <v>0</v>
      </c>
      <c r="Z1371" s="114" t="str">
        <f t="shared" si="715"/>
        <v>A+J=</v>
      </c>
      <c r="AA1371" s="108">
        <f t="shared" si="716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08"/>
        <v>45394</v>
      </c>
      <c r="B1372" s="103">
        <f t="shared" si="700"/>
        <v>545.11201032999998</v>
      </c>
      <c r="C1372" s="204">
        <f t="shared" si="699"/>
        <v>329.25196391898686</v>
      </c>
      <c r="D1372" s="104">
        <f t="shared" si="709"/>
        <v>6801.72</v>
      </c>
      <c r="E1372" s="105">
        <f t="shared" si="694"/>
        <v>6858.17</v>
      </c>
      <c r="F1372" s="106">
        <f t="shared" si="695"/>
        <v>45342</v>
      </c>
      <c r="G1372" s="107">
        <f t="shared" si="701"/>
        <v>8.2993713354857501E-3</v>
      </c>
      <c r="H1372" s="108">
        <f t="shared" si="714"/>
        <v>45404</v>
      </c>
      <c r="I1372" s="108">
        <f t="shared" si="702"/>
        <v>45404</v>
      </c>
      <c r="J1372" s="109">
        <f t="shared" si="710"/>
        <v>22</v>
      </c>
      <c r="K1372" s="109">
        <f t="shared" si="698"/>
        <v>16</v>
      </c>
      <c r="L1372" s="8">
        <f t="shared" si="711"/>
        <v>1.00602909</v>
      </c>
      <c r="M1372" s="110">
        <f t="shared" si="697"/>
        <v>1.00420033</v>
      </c>
      <c r="N1372" s="110">
        <f t="shared" si="692"/>
        <v>1.6371833984187247</v>
      </c>
      <c r="O1372" s="103">
        <f t="shared" si="696"/>
        <v>1.64705412</v>
      </c>
      <c r="P1372" s="103">
        <f t="shared" si="703"/>
        <v>542.29580368999996</v>
      </c>
      <c r="Q1372" s="11">
        <f t="shared" si="717"/>
        <v>0</v>
      </c>
      <c r="R1372" s="30">
        <f t="shared" si="712"/>
        <v>0</v>
      </c>
      <c r="S1372" s="103">
        <f t="shared" si="704"/>
        <v>0</v>
      </c>
      <c r="T1372" s="113">
        <f t="shared" si="713"/>
        <v>8.5000000000000006E-2</v>
      </c>
      <c r="U1372" s="111">
        <f t="shared" si="693"/>
        <v>16</v>
      </c>
      <c r="V1372" s="111">
        <v>252</v>
      </c>
      <c r="W1372" s="110">
        <f t="shared" si="705"/>
        <v>1.0051931190000001</v>
      </c>
      <c r="X1372" s="103">
        <f t="shared" si="706"/>
        <v>2.8162066399999999</v>
      </c>
      <c r="Y1372" s="103">
        <f t="shared" si="707"/>
        <v>0</v>
      </c>
      <c r="Z1372" s="114" t="str">
        <f t="shared" si="715"/>
        <v>A+J=</v>
      </c>
      <c r="AA1372" s="108">
        <f t="shared" si="716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08"/>
        <v>45395</v>
      </c>
      <c r="B1373" s="103">
        <f t="shared" si="700"/>
        <v>545.49340667000001</v>
      </c>
      <c r="C1373" s="204">
        <f t="shared" si="699"/>
        <v>329.25196391898686</v>
      </c>
      <c r="D1373" s="104">
        <f t="shared" si="709"/>
        <v>6801.72</v>
      </c>
      <c r="E1373" s="105">
        <f t="shared" si="694"/>
        <v>6858.17</v>
      </c>
      <c r="F1373" s="106">
        <f t="shared" si="695"/>
        <v>45342</v>
      </c>
      <c r="G1373" s="107">
        <f t="shared" si="701"/>
        <v>8.2993713354857501E-3</v>
      </c>
      <c r="H1373" s="108">
        <f t="shared" si="714"/>
        <v>45404</v>
      </c>
      <c r="I1373" s="108">
        <f t="shared" si="702"/>
        <v>45404</v>
      </c>
      <c r="J1373" s="109">
        <f t="shared" si="710"/>
        <v>22</v>
      </c>
      <c r="K1373" s="109">
        <f t="shared" si="698"/>
        <v>17</v>
      </c>
      <c r="L1373" s="8">
        <f t="shared" si="711"/>
        <v>1.00640712</v>
      </c>
      <c r="M1373" s="110">
        <f t="shared" si="697"/>
        <v>1.00420033</v>
      </c>
      <c r="N1373" s="110">
        <f t="shared" si="692"/>
        <v>1.6371833984187247</v>
      </c>
      <c r="O1373" s="103">
        <f t="shared" si="696"/>
        <v>1.64767302</v>
      </c>
      <c r="P1373" s="103">
        <f t="shared" si="703"/>
        <v>542.49957773000006</v>
      </c>
      <c r="Q1373" s="11">
        <f t="shared" si="717"/>
        <v>0</v>
      </c>
      <c r="R1373" s="30">
        <f t="shared" si="712"/>
        <v>0</v>
      </c>
      <c r="S1373" s="103">
        <f t="shared" si="704"/>
        <v>0</v>
      </c>
      <c r="T1373" s="113">
        <f t="shared" si="713"/>
        <v>8.5000000000000006E-2</v>
      </c>
      <c r="U1373" s="111">
        <f t="shared" si="693"/>
        <v>17</v>
      </c>
      <c r="V1373" s="111">
        <v>252</v>
      </c>
      <c r="W1373" s="110">
        <f t="shared" si="705"/>
        <v>1.005518583</v>
      </c>
      <c r="X1373" s="103">
        <f t="shared" si="706"/>
        <v>2.9938289400000002</v>
      </c>
      <c r="Y1373" s="103">
        <f t="shared" si="707"/>
        <v>0</v>
      </c>
      <c r="Z1373" s="114" t="str">
        <f t="shared" si="715"/>
        <v>A+J=</v>
      </c>
      <c r="AA1373" s="108">
        <f t="shared" si="716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08"/>
        <v>45396</v>
      </c>
      <c r="B1374" s="103">
        <f t="shared" si="700"/>
        <v>545.49340667000001</v>
      </c>
      <c r="C1374" s="204">
        <f t="shared" si="699"/>
        <v>329.25196391898686</v>
      </c>
      <c r="D1374" s="104">
        <f t="shared" si="709"/>
        <v>6801.72</v>
      </c>
      <c r="E1374" s="105">
        <f t="shared" si="694"/>
        <v>6858.17</v>
      </c>
      <c r="F1374" s="106">
        <f t="shared" si="695"/>
        <v>45342</v>
      </c>
      <c r="G1374" s="107">
        <f t="shared" si="701"/>
        <v>8.2993713354857501E-3</v>
      </c>
      <c r="H1374" s="108">
        <f t="shared" si="714"/>
        <v>45404</v>
      </c>
      <c r="I1374" s="108">
        <f t="shared" si="702"/>
        <v>45404</v>
      </c>
      <c r="J1374" s="109">
        <f t="shared" si="710"/>
        <v>22</v>
      </c>
      <c r="K1374" s="109">
        <f t="shared" si="698"/>
        <v>17</v>
      </c>
      <c r="L1374" s="8">
        <f t="shared" si="711"/>
        <v>1.00640712</v>
      </c>
      <c r="M1374" s="110">
        <f t="shared" si="697"/>
        <v>1.00420033</v>
      </c>
      <c r="N1374" s="110">
        <f t="shared" si="692"/>
        <v>1.6371833984187247</v>
      </c>
      <c r="O1374" s="103">
        <f t="shared" si="696"/>
        <v>1.64767302</v>
      </c>
      <c r="P1374" s="103">
        <f t="shared" si="703"/>
        <v>542.49957773000006</v>
      </c>
      <c r="Q1374" s="11">
        <f t="shared" si="717"/>
        <v>0</v>
      </c>
      <c r="R1374" s="30">
        <f t="shared" si="712"/>
        <v>0</v>
      </c>
      <c r="S1374" s="103">
        <f t="shared" si="704"/>
        <v>0</v>
      </c>
      <c r="T1374" s="113">
        <f t="shared" si="713"/>
        <v>8.5000000000000006E-2</v>
      </c>
      <c r="U1374" s="111">
        <f t="shared" si="693"/>
        <v>17</v>
      </c>
      <c r="V1374" s="111">
        <v>252</v>
      </c>
      <c r="W1374" s="110">
        <f t="shared" si="705"/>
        <v>1.005518583</v>
      </c>
      <c r="X1374" s="103">
        <f t="shared" si="706"/>
        <v>2.9938289400000002</v>
      </c>
      <c r="Y1374" s="103">
        <f t="shared" si="707"/>
        <v>0</v>
      </c>
      <c r="Z1374" s="114" t="str">
        <f t="shared" si="715"/>
        <v>A+J=</v>
      </c>
      <c r="AA1374" s="108">
        <f t="shared" si="716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08"/>
        <v>45397</v>
      </c>
      <c r="B1375" s="103">
        <f t="shared" si="700"/>
        <v>545.49340667000001</v>
      </c>
      <c r="C1375" s="204">
        <f t="shared" si="699"/>
        <v>329.25196391898686</v>
      </c>
      <c r="D1375" s="104">
        <f t="shared" si="709"/>
        <v>6801.72</v>
      </c>
      <c r="E1375" s="105">
        <f t="shared" si="694"/>
        <v>6858.17</v>
      </c>
      <c r="F1375" s="106">
        <f t="shared" si="695"/>
        <v>45342</v>
      </c>
      <c r="G1375" s="107">
        <f t="shared" si="701"/>
        <v>8.2993713354857501E-3</v>
      </c>
      <c r="H1375" s="108">
        <f t="shared" si="714"/>
        <v>45404</v>
      </c>
      <c r="I1375" s="108">
        <f t="shared" si="702"/>
        <v>45404</v>
      </c>
      <c r="J1375" s="109">
        <f t="shared" si="710"/>
        <v>22</v>
      </c>
      <c r="K1375" s="109">
        <f t="shared" si="698"/>
        <v>17</v>
      </c>
      <c r="L1375" s="8">
        <f t="shared" si="711"/>
        <v>1.00640712</v>
      </c>
      <c r="M1375" s="110">
        <f t="shared" si="697"/>
        <v>1.00420033</v>
      </c>
      <c r="N1375" s="110">
        <f t="shared" ref="N1375:N1438" si="718">IF(I1375&gt;I1374,N1374*M1375,N1374)</f>
        <v>1.6371833984187247</v>
      </c>
      <c r="O1375" s="103">
        <f t="shared" si="696"/>
        <v>1.64767302</v>
      </c>
      <c r="P1375" s="103">
        <f t="shared" si="703"/>
        <v>542.49957773000006</v>
      </c>
      <c r="Q1375" s="11">
        <f t="shared" si="717"/>
        <v>0</v>
      </c>
      <c r="R1375" s="30">
        <f t="shared" si="712"/>
        <v>0</v>
      </c>
      <c r="S1375" s="103">
        <f t="shared" si="704"/>
        <v>0</v>
      </c>
      <c r="T1375" s="113">
        <f t="shared" si="713"/>
        <v>8.5000000000000006E-2</v>
      </c>
      <c r="U1375" s="111">
        <f t="shared" si="693"/>
        <v>17</v>
      </c>
      <c r="V1375" s="111">
        <v>252</v>
      </c>
      <c r="W1375" s="110">
        <f t="shared" si="705"/>
        <v>1.005518583</v>
      </c>
      <c r="X1375" s="103">
        <f t="shared" si="706"/>
        <v>2.9938289400000002</v>
      </c>
      <c r="Y1375" s="103">
        <f t="shared" si="707"/>
        <v>0</v>
      </c>
      <c r="Z1375" s="114" t="str">
        <f t="shared" si="715"/>
        <v>A+J=</v>
      </c>
      <c r="AA1375" s="108">
        <f t="shared" si="716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08"/>
        <v>45398</v>
      </c>
      <c r="B1376" s="103">
        <f t="shared" si="700"/>
        <v>545.87506603999998</v>
      </c>
      <c r="C1376" s="204">
        <f t="shared" si="699"/>
        <v>329.25196391898686</v>
      </c>
      <c r="D1376" s="104">
        <f t="shared" si="709"/>
        <v>6801.72</v>
      </c>
      <c r="E1376" s="105">
        <f t="shared" si="694"/>
        <v>6858.17</v>
      </c>
      <c r="F1376" s="106">
        <f t="shared" si="695"/>
        <v>45342</v>
      </c>
      <c r="G1376" s="107">
        <f t="shared" si="701"/>
        <v>8.2993713354857501E-3</v>
      </c>
      <c r="H1376" s="108">
        <f t="shared" si="714"/>
        <v>45404</v>
      </c>
      <c r="I1376" s="108">
        <f t="shared" si="702"/>
        <v>45404</v>
      </c>
      <c r="J1376" s="109">
        <f t="shared" si="710"/>
        <v>22</v>
      </c>
      <c r="K1376" s="109">
        <f t="shared" si="698"/>
        <v>18</v>
      </c>
      <c r="L1376" s="8">
        <f t="shared" si="711"/>
        <v>1.0067852799999999</v>
      </c>
      <c r="M1376" s="110">
        <f t="shared" si="697"/>
        <v>1.00420033</v>
      </c>
      <c r="N1376" s="110">
        <f t="shared" si="718"/>
        <v>1.6371833984187247</v>
      </c>
      <c r="O1376" s="103">
        <f t="shared" si="696"/>
        <v>1.6482921399999999</v>
      </c>
      <c r="P1376" s="103">
        <f t="shared" si="703"/>
        <v>542.70342419999997</v>
      </c>
      <c r="Q1376" s="11">
        <f t="shared" si="717"/>
        <v>0</v>
      </c>
      <c r="R1376" s="30">
        <f t="shared" si="712"/>
        <v>0</v>
      </c>
      <c r="S1376" s="103">
        <f t="shared" si="704"/>
        <v>0</v>
      </c>
      <c r="T1376" s="113">
        <f t="shared" si="713"/>
        <v>8.5000000000000006E-2</v>
      </c>
      <c r="U1376" s="111">
        <f t="shared" si="693"/>
        <v>18</v>
      </c>
      <c r="V1376" s="111">
        <v>252</v>
      </c>
      <c r="W1376" s="110">
        <f t="shared" si="705"/>
        <v>1.005844153</v>
      </c>
      <c r="X1376" s="103">
        <f t="shared" si="706"/>
        <v>3.1716418399999999</v>
      </c>
      <c r="Y1376" s="103">
        <f t="shared" si="707"/>
        <v>0</v>
      </c>
      <c r="Z1376" s="114" t="str">
        <f t="shared" si="715"/>
        <v>A+J=</v>
      </c>
      <c r="AA1376" s="108">
        <f t="shared" si="716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08"/>
        <v>45399</v>
      </c>
      <c r="B1377" s="103">
        <f t="shared" si="700"/>
        <v>546.25699412000006</v>
      </c>
      <c r="C1377" s="204">
        <f t="shared" si="699"/>
        <v>329.25196391898686</v>
      </c>
      <c r="D1377" s="104">
        <f t="shared" si="709"/>
        <v>6801.72</v>
      </c>
      <c r="E1377" s="105">
        <f t="shared" si="694"/>
        <v>6858.17</v>
      </c>
      <c r="F1377" s="106">
        <f t="shared" si="695"/>
        <v>45342</v>
      </c>
      <c r="G1377" s="107">
        <f t="shared" si="701"/>
        <v>8.2993713354857501E-3</v>
      </c>
      <c r="H1377" s="108">
        <f t="shared" si="714"/>
        <v>45404</v>
      </c>
      <c r="I1377" s="108">
        <f t="shared" si="702"/>
        <v>45404</v>
      </c>
      <c r="J1377" s="109">
        <f t="shared" si="710"/>
        <v>22</v>
      </c>
      <c r="K1377" s="109">
        <f t="shared" si="698"/>
        <v>19</v>
      </c>
      <c r="L1377" s="8">
        <f t="shared" si="711"/>
        <v>1.00716359</v>
      </c>
      <c r="M1377" s="110">
        <f t="shared" si="697"/>
        <v>1.00420033</v>
      </c>
      <c r="N1377" s="110">
        <f t="shared" si="718"/>
        <v>1.6371833984187247</v>
      </c>
      <c r="O1377" s="103">
        <f t="shared" si="696"/>
        <v>1.6489115000000001</v>
      </c>
      <c r="P1377" s="103">
        <f t="shared" si="703"/>
        <v>542.90734970000005</v>
      </c>
      <c r="Q1377" s="11">
        <f t="shared" si="717"/>
        <v>0</v>
      </c>
      <c r="R1377" s="30">
        <f t="shared" si="712"/>
        <v>0</v>
      </c>
      <c r="S1377" s="103">
        <f t="shared" si="704"/>
        <v>0</v>
      </c>
      <c r="T1377" s="113">
        <f t="shared" si="713"/>
        <v>8.5000000000000006E-2</v>
      </c>
      <c r="U1377" s="111">
        <f t="shared" si="693"/>
        <v>19</v>
      </c>
      <c r="V1377" s="111">
        <v>252</v>
      </c>
      <c r="W1377" s="110">
        <f t="shared" si="705"/>
        <v>1.0061698269999999</v>
      </c>
      <c r="X1377" s="103">
        <f t="shared" si="706"/>
        <v>3.3496444200000002</v>
      </c>
      <c r="Y1377" s="103">
        <f t="shared" si="707"/>
        <v>0</v>
      </c>
      <c r="Z1377" s="114" t="str">
        <f t="shared" si="715"/>
        <v>A+J=</v>
      </c>
      <c r="AA1377" s="108">
        <f t="shared" si="716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08"/>
        <v>45400</v>
      </c>
      <c r="B1378" s="103">
        <f t="shared" si="700"/>
        <v>546.63919266999994</v>
      </c>
      <c r="C1378" s="204">
        <f t="shared" si="699"/>
        <v>329.25196391898686</v>
      </c>
      <c r="D1378" s="104">
        <f t="shared" si="709"/>
        <v>6801.72</v>
      </c>
      <c r="E1378" s="105">
        <f t="shared" si="694"/>
        <v>6858.17</v>
      </c>
      <c r="F1378" s="106">
        <f t="shared" si="695"/>
        <v>45342</v>
      </c>
      <c r="G1378" s="107">
        <f t="shared" si="701"/>
        <v>8.2993713354857501E-3</v>
      </c>
      <c r="H1378" s="108">
        <f t="shared" si="714"/>
        <v>45404</v>
      </c>
      <c r="I1378" s="108">
        <f t="shared" si="702"/>
        <v>45404</v>
      </c>
      <c r="J1378" s="109">
        <f t="shared" si="710"/>
        <v>22</v>
      </c>
      <c r="K1378" s="109">
        <f t="shared" si="698"/>
        <v>20</v>
      </c>
      <c r="L1378" s="8">
        <f t="shared" si="711"/>
        <v>1.0075420399999999</v>
      </c>
      <c r="M1378" s="110">
        <f t="shared" si="697"/>
        <v>1.00420033</v>
      </c>
      <c r="N1378" s="110">
        <f t="shared" si="718"/>
        <v>1.6371833984187247</v>
      </c>
      <c r="O1378" s="103">
        <f t="shared" si="696"/>
        <v>1.6495310999999999</v>
      </c>
      <c r="P1378" s="103">
        <f t="shared" si="703"/>
        <v>543.11135421999995</v>
      </c>
      <c r="Q1378" s="11">
        <f t="shared" si="717"/>
        <v>0</v>
      </c>
      <c r="R1378" s="30">
        <f t="shared" si="712"/>
        <v>0</v>
      </c>
      <c r="S1378" s="103">
        <f t="shared" si="704"/>
        <v>0</v>
      </c>
      <c r="T1378" s="113">
        <f t="shared" si="713"/>
        <v>8.5000000000000006E-2</v>
      </c>
      <c r="U1378" s="111">
        <f t="shared" si="693"/>
        <v>20</v>
      </c>
      <c r="V1378" s="111">
        <v>252</v>
      </c>
      <c r="W1378" s="110">
        <f t="shared" si="705"/>
        <v>1.006495608</v>
      </c>
      <c r="X1378" s="103">
        <f t="shared" si="706"/>
        <v>3.52783845</v>
      </c>
      <c r="Y1378" s="103">
        <f t="shared" si="707"/>
        <v>0</v>
      </c>
      <c r="Z1378" s="114" t="str">
        <f t="shared" si="715"/>
        <v>A+J=</v>
      </c>
      <c r="AA1378" s="108">
        <f t="shared" si="716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08"/>
        <v>45401</v>
      </c>
      <c r="B1379" s="103">
        <f t="shared" si="700"/>
        <v>547.02165358000002</v>
      </c>
      <c r="C1379" s="204">
        <f t="shared" si="699"/>
        <v>329.25196391898686</v>
      </c>
      <c r="D1379" s="104">
        <f t="shared" si="709"/>
        <v>6801.72</v>
      </c>
      <c r="E1379" s="105">
        <f t="shared" si="694"/>
        <v>6858.17</v>
      </c>
      <c r="F1379" s="106">
        <f t="shared" si="695"/>
        <v>45342</v>
      </c>
      <c r="G1379" s="107">
        <f t="shared" si="701"/>
        <v>8.2993713354857501E-3</v>
      </c>
      <c r="H1379" s="108">
        <f t="shared" si="714"/>
        <v>45404</v>
      </c>
      <c r="I1379" s="108">
        <f t="shared" si="702"/>
        <v>45404</v>
      </c>
      <c r="J1379" s="109">
        <f t="shared" si="710"/>
        <v>22</v>
      </c>
      <c r="K1379" s="109">
        <f t="shared" si="698"/>
        <v>21</v>
      </c>
      <c r="L1379" s="8">
        <f t="shared" si="711"/>
        <v>1.0079206300000001</v>
      </c>
      <c r="M1379" s="110">
        <f t="shared" si="697"/>
        <v>1.00420033</v>
      </c>
      <c r="N1379" s="110">
        <f t="shared" si="718"/>
        <v>1.6371833984187247</v>
      </c>
      <c r="O1379" s="103">
        <f t="shared" si="696"/>
        <v>1.65015092</v>
      </c>
      <c r="P1379" s="103">
        <f t="shared" si="703"/>
        <v>543.31543117000001</v>
      </c>
      <c r="Q1379" s="11">
        <f t="shared" si="717"/>
        <v>0</v>
      </c>
      <c r="R1379" s="30">
        <f t="shared" si="712"/>
        <v>0</v>
      </c>
      <c r="S1379" s="103">
        <f t="shared" si="704"/>
        <v>0</v>
      </c>
      <c r="T1379" s="113">
        <f t="shared" si="713"/>
        <v>8.5000000000000006E-2</v>
      </c>
      <c r="U1379" s="111">
        <f t="shared" si="693"/>
        <v>21</v>
      </c>
      <c r="V1379" s="111">
        <v>252</v>
      </c>
      <c r="W1379" s="110">
        <f t="shared" si="705"/>
        <v>1.0068214929999999</v>
      </c>
      <c r="X1379" s="103">
        <f t="shared" si="706"/>
        <v>3.7062224100000001</v>
      </c>
      <c r="Y1379" s="103">
        <f t="shared" si="707"/>
        <v>0</v>
      </c>
      <c r="Z1379" s="114" t="str">
        <f t="shared" si="715"/>
        <v>A+J=</v>
      </c>
      <c r="AA1379" s="108">
        <f t="shared" si="716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08"/>
        <v>45402</v>
      </c>
      <c r="B1380" s="103">
        <f t="shared" si="700"/>
        <v>547.40438523</v>
      </c>
      <c r="C1380" s="204">
        <f t="shared" si="699"/>
        <v>329.25196391898686</v>
      </c>
      <c r="D1380" s="104">
        <f t="shared" si="709"/>
        <v>6801.72</v>
      </c>
      <c r="E1380" s="105">
        <f t="shared" si="694"/>
        <v>6858.17</v>
      </c>
      <c r="F1380" s="106">
        <f t="shared" si="695"/>
        <v>45342</v>
      </c>
      <c r="G1380" s="107">
        <f t="shared" si="701"/>
        <v>8.2993713354857501E-3</v>
      </c>
      <c r="H1380" s="108">
        <f t="shared" si="714"/>
        <v>45432</v>
      </c>
      <c r="I1380" s="108">
        <f t="shared" si="702"/>
        <v>45404</v>
      </c>
      <c r="J1380" s="109">
        <f t="shared" si="710"/>
        <v>22</v>
      </c>
      <c r="K1380" s="109">
        <f t="shared" si="698"/>
        <v>22</v>
      </c>
      <c r="L1380" s="8">
        <f t="shared" si="711"/>
        <v>1.00829937</v>
      </c>
      <c r="M1380" s="110">
        <f t="shared" si="697"/>
        <v>1.00420033</v>
      </c>
      <c r="N1380" s="110">
        <f t="shared" si="718"/>
        <v>1.6371833984187247</v>
      </c>
      <c r="O1380" s="103">
        <f t="shared" si="696"/>
        <v>1.6507709800000001</v>
      </c>
      <c r="P1380" s="103">
        <f t="shared" si="703"/>
        <v>543.51958714</v>
      </c>
      <c r="Q1380" s="11">
        <f t="shared" si="717"/>
        <v>0</v>
      </c>
      <c r="R1380" s="30">
        <f t="shared" si="712"/>
        <v>0</v>
      </c>
      <c r="S1380" s="103">
        <f t="shared" si="704"/>
        <v>0</v>
      </c>
      <c r="T1380" s="113">
        <f t="shared" si="713"/>
        <v>8.5000000000000006E-2</v>
      </c>
      <c r="U1380" s="111">
        <f t="shared" si="693"/>
        <v>22</v>
      </c>
      <c r="V1380" s="111">
        <v>252</v>
      </c>
      <c r="W1380" s="110">
        <f t="shared" si="705"/>
        <v>1.007147485</v>
      </c>
      <c r="X1380" s="103">
        <f t="shared" si="706"/>
        <v>3.8847980899999999</v>
      </c>
      <c r="Y1380" s="103">
        <f t="shared" si="707"/>
        <v>0</v>
      </c>
      <c r="Z1380" s="114" t="str">
        <f t="shared" si="715"/>
        <v>A+J=</v>
      </c>
      <c r="AA1380" s="108">
        <f t="shared" si="716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08"/>
        <v>45403</v>
      </c>
      <c r="B1381" s="103">
        <f t="shared" si="700"/>
        <v>547.40438523</v>
      </c>
      <c r="C1381" s="204">
        <f t="shared" si="699"/>
        <v>329.25196391898686</v>
      </c>
      <c r="D1381" s="104">
        <f t="shared" si="709"/>
        <v>6801.72</v>
      </c>
      <c r="E1381" s="105">
        <f t="shared" si="694"/>
        <v>6858.17</v>
      </c>
      <c r="F1381" s="106">
        <f t="shared" si="695"/>
        <v>45342</v>
      </c>
      <c r="G1381" s="107">
        <f t="shared" si="701"/>
        <v>8.2993713354857501E-3</v>
      </c>
      <c r="H1381" s="108">
        <f t="shared" si="714"/>
        <v>45432</v>
      </c>
      <c r="I1381" s="108">
        <f t="shared" si="702"/>
        <v>45404</v>
      </c>
      <c r="J1381" s="109">
        <f t="shared" si="710"/>
        <v>22</v>
      </c>
      <c r="K1381" s="109">
        <f t="shared" si="698"/>
        <v>22</v>
      </c>
      <c r="L1381" s="8">
        <f t="shared" si="711"/>
        <v>1.00829937</v>
      </c>
      <c r="M1381" s="110">
        <f t="shared" si="697"/>
        <v>1.00420033</v>
      </c>
      <c r="N1381" s="110">
        <f t="shared" si="718"/>
        <v>1.6371833984187247</v>
      </c>
      <c r="O1381" s="103">
        <f t="shared" si="696"/>
        <v>1.6507709800000001</v>
      </c>
      <c r="P1381" s="103">
        <f t="shared" si="703"/>
        <v>543.51958714</v>
      </c>
      <c r="Q1381" s="11">
        <f t="shared" si="717"/>
        <v>0</v>
      </c>
      <c r="R1381" s="30">
        <f t="shared" si="712"/>
        <v>0</v>
      </c>
      <c r="S1381" s="103">
        <f t="shared" si="704"/>
        <v>0</v>
      </c>
      <c r="T1381" s="113">
        <f t="shared" si="713"/>
        <v>8.5000000000000006E-2</v>
      </c>
      <c r="U1381" s="111">
        <f t="shared" ref="U1381:U1444" si="719">IF(Q1380&gt;0,1,IF(K1381=K1380,U1380,U1380+1))</f>
        <v>22</v>
      </c>
      <c r="V1381" s="111">
        <v>252</v>
      </c>
      <c r="W1381" s="110">
        <f t="shared" si="705"/>
        <v>1.007147485</v>
      </c>
      <c r="X1381" s="103">
        <f t="shared" si="706"/>
        <v>3.8847980899999999</v>
      </c>
      <c r="Y1381" s="103">
        <f t="shared" si="707"/>
        <v>0</v>
      </c>
      <c r="Z1381" s="114" t="str">
        <f t="shared" si="715"/>
        <v>A+J=</v>
      </c>
      <c r="AA1381" s="108">
        <f t="shared" si="716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08"/>
        <v>45404</v>
      </c>
      <c r="B1382" s="103">
        <f t="shared" si="700"/>
        <v>547.40438523</v>
      </c>
      <c r="C1382" s="204">
        <f t="shared" si="699"/>
        <v>329.25196391898686</v>
      </c>
      <c r="D1382" s="104">
        <f t="shared" si="709"/>
        <v>6801.72</v>
      </c>
      <c r="E1382" s="105">
        <f t="shared" si="694"/>
        <v>6858.17</v>
      </c>
      <c r="F1382" s="106">
        <f t="shared" si="695"/>
        <v>45342</v>
      </c>
      <c r="G1382" s="107">
        <f t="shared" si="701"/>
        <v>8.2993713354857501E-3</v>
      </c>
      <c r="H1382" s="108">
        <f t="shared" si="714"/>
        <v>45432</v>
      </c>
      <c r="I1382" s="108">
        <f t="shared" si="702"/>
        <v>45404</v>
      </c>
      <c r="J1382" s="109">
        <f t="shared" si="710"/>
        <v>22</v>
      </c>
      <c r="K1382" s="109">
        <f t="shared" si="698"/>
        <v>22</v>
      </c>
      <c r="L1382" s="8">
        <f t="shared" si="711"/>
        <v>1.00829937</v>
      </c>
      <c r="M1382" s="110">
        <f t="shared" si="697"/>
        <v>1.00420033</v>
      </c>
      <c r="N1382" s="110">
        <f t="shared" si="718"/>
        <v>1.6371833984187247</v>
      </c>
      <c r="O1382" s="103">
        <f t="shared" si="696"/>
        <v>1.6507709800000001</v>
      </c>
      <c r="P1382" s="103">
        <f t="shared" si="703"/>
        <v>543.51958714</v>
      </c>
      <c r="Q1382" s="11">
        <f t="shared" si="717"/>
        <v>45</v>
      </c>
      <c r="R1382" s="30">
        <f t="shared" si="712"/>
        <v>3.1122698390707349E-2</v>
      </c>
      <c r="S1382" s="103">
        <f t="shared" si="704"/>
        <v>16.915796180000001</v>
      </c>
      <c r="T1382" s="113">
        <f t="shared" si="713"/>
        <v>8.5000000000000006E-2</v>
      </c>
      <c r="U1382" s="111">
        <f t="shared" si="719"/>
        <v>22</v>
      </c>
      <c r="V1382" s="111">
        <v>252</v>
      </c>
      <c r="W1382" s="110">
        <f t="shared" si="705"/>
        <v>1.007147485</v>
      </c>
      <c r="X1382" s="103">
        <f t="shared" si="706"/>
        <v>3.8847980899999999</v>
      </c>
      <c r="Y1382" s="103">
        <f t="shared" si="707"/>
        <v>20.800594270000001</v>
      </c>
      <c r="Z1382" s="114" t="str">
        <f t="shared" si="715"/>
        <v>A+J=</v>
      </c>
      <c r="AA1382" s="108">
        <f t="shared" si="716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08"/>
        <v>45405</v>
      </c>
      <c r="B1383" s="103">
        <f t="shared" si="700"/>
        <v>526.81861032000006</v>
      </c>
      <c r="C1383" s="204">
        <f t="shared" si="699"/>
        <v>319.00475435149133</v>
      </c>
      <c r="D1383" s="104">
        <f t="shared" si="709"/>
        <v>6858.17</v>
      </c>
      <c r="E1383" s="105">
        <f t="shared" si="694"/>
        <v>6869.14</v>
      </c>
      <c r="F1383" s="106">
        <f t="shared" si="695"/>
        <v>45373</v>
      </c>
      <c r="G1383" s="107">
        <f t="shared" si="701"/>
        <v>1.5995520670966101E-3</v>
      </c>
      <c r="H1383" s="108">
        <f t="shared" si="714"/>
        <v>45432</v>
      </c>
      <c r="I1383" s="108">
        <f t="shared" si="702"/>
        <v>45432</v>
      </c>
      <c r="J1383" s="109">
        <f t="shared" si="710"/>
        <v>19</v>
      </c>
      <c r="K1383" s="109">
        <f t="shared" si="698"/>
        <v>1</v>
      </c>
      <c r="L1383" s="8">
        <f t="shared" si="711"/>
        <v>1.0000841199999999</v>
      </c>
      <c r="M1383" s="110">
        <f t="shared" si="697"/>
        <v>1.00829937</v>
      </c>
      <c r="N1383" s="110">
        <f t="shared" si="718"/>
        <v>1.6507709892000593</v>
      </c>
      <c r="O1383" s="103">
        <f t="shared" si="696"/>
        <v>1.6509098499999999</v>
      </c>
      <c r="P1383" s="103">
        <f t="shared" si="703"/>
        <v>526.64809115000003</v>
      </c>
      <c r="Q1383" s="11">
        <f t="shared" si="717"/>
        <v>0</v>
      </c>
      <c r="R1383" s="30">
        <f t="shared" si="712"/>
        <v>0</v>
      </c>
      <c r="S1383" s="103">
        <f t="shared" si="704"/>
        <v>0</v>
      </c>
      <c r="T1383" s="113">
        <f t="shared" si="713"/>
        <v>8.5000000000000006E-2</v>
      </c>
      <c r="U1383" s="111">
        <f t="shared" si="719"/>
        <v>1</v>
      </c>
      <c r="V1383" s="111">
        <v>252</v>
      </c>
      <c r="W1383" s="110">
        <f t="shared" si="705"/>
        <v>1.0003237819999999</v>
      </c>
      <c r="X1383" s="103">
        <f t="shared" si="706"/>
        <v>0.17051917</v>
      </c>
      <c r="Y1383" s="103">
        <f t="shared" si="707"/>
        <v>0</v>
      </c>
      <c r="Z1383" s="114" t="str">
        <f t="shared" si="715"/>
        <v>A+J=</v>
      </c>
      <c r="AA1383" s="108">
        <f t="shared" si="716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08"/>
        <v>45406</v>
      </c>
      <c r="B1384" s="103">
        <f t="shared" si="700"/>
        <v>527.03351739000004</v>
      </c>
      <c r="C1384" s="204">
        <f t="shared" si="699"/>
        <v>319.00475435149133</v>
      </c>
      <c r="D1384" s="104">
        <f t="shared" si="709"/>
        <v>6858.17</v>
      </c>
      <c r="E1384" s="105">
        <f t="shared" ref="E1384:E1447" si="720">IF($K1384=1,VLOOKUP($A1383,$AO$10:$AS$165,4),E1383)</f>
        <v>6869.14</v>
      </c>
      <c r="F1384" s="106">
        <f t="shared" ref="F1384:F1447" si="721">IF($K1384=1,VLOOKUP($A1383,$AO$10:$AS$165,5),F1383)</f>
        <v>45373</v>
      </c>
      <c r="G1384" s="107">
        <f t="shared" si="701"/>
        <v>1.5995520670966101E-3</v>
      </c>
      <c r="H1384" s="108">
        <f t="shared" si="714"/>
        <v>45432</v>
      </c>
      <c r="I1384" s="108">
        <f t="shared" si="702"/>
        <v>45432</v>
      </c>
      <c r="J1384" s="109">
        <f t="shared" si="710"/>
        <v>19</v>
      </c>
      <c r="K1384" s="109">
        <f t="shared" si="698"/>
        <v>2</v>
      </c>
      <c r="L1384" s="8">
        <f t="shared" si="711"/>
        <v>1.00016825</v>
      </c>
      <c r="M1384" s="110">
        <f t="shared" si="697"/>
        <v>1.00829937</v>
      </c>
      <c r="N1384" s="110">
        <f t="shared" si="718"/>
        <v>1.6507709892000593</v>
      </c>
      <c r="O1384" s="103">
        <f t="shared" si="696"/>
        <v>1.6510487300000001</v>
      </c>
      <c r="P1384" s="103">
        <f t="shared" si="703"/>
        <v>526.69239453</v>
      </c>
      <c r="Q1384" s="11">
        <f t="shared" si="717"/>
        <v>0</v>
      </c>
      <c r="R1384" s="30">
        <f t="shared" si="712"/>
        <v>0</v>
      </c>
      <c r="S1384" s="103">
        <f t="shared" si="704"/>
        <v>0</v>
      </c>
      <c r="T1384" s="113">
        <f t="shared" si="713"/>
        <v>8.5000000000000006E-2</v>
      </c>
      <c r="U1384" s="111">
        <f t="shared" si="719"/>
        <v>2</v>
      </c>
      <c r="V1384" s="111">
        <v>252</v>
      </c>
      <c r="W1384" s="110">
        <f t="shared" si="705"/>
        <v>1.00064767</v>
      </c>
      <c r="X1384" s="103">
        <f t="shared" si="706"/>
        <v>0.34112286000000003</v>
      </c>
      <c r="Y1384" s="103">
        <f t="shared" si="707"/>
        <v>0</v>
      </c>
      <c r="Z1384" s="114" t="str">
        <f t="shared" si="715"/>
        <v>A+J=</v>
      </c>
      <c r="AA1384" s="108">
        <f t="shared" si="716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08"/>
        <v>45407</v>
      </c>
      <c r="B1385" s="103">
        <f t="shared" si="700"/>
        <v>527.24851113</v>
      </c>
      <c r="C1385" s="204">
        <f t="shared" si="699"/>
        <v>319.00475435149133</v>
      </c>
      <c r="D1385" s="104">
        <f t="shared" si="709"/>
        <v>6858.17</v>
      </c>
      <c r="E1385" s="105">
        <f t="shared" si="720"/>
        <v>6869.14</v>
      </c>
      <c r="F1385" s="106">
        <f t="shared" si="721"/>
        <v>45373</v>
      </c>
      <c r="G1385" s="107">
        <f t="shared" si="701"/>
        <v>1.5995520670966101E-3</v>
      </c>
      <c r="H1385" s="108">
        <f t="shared" si="714"/>
        <v>45432</v>
      </c>
      <c r="I1385" s="108">
        <f t="shared" si="702"/>
        <v>45432</v>
      </c>
      <c r="J1385" s="109">
        <f t="shared" si="710"/>
        <v>19</v>
      </c>
      <c r="K1385" s="109">
        <f t="shared" si="698"/>
        <v>3</v>
      </c>
      <c r="L1385" s="8">
        <f t="shared" si="711"/>
        <v>1.00025239</v>
      </c>
      <c r="M1385" s="110">
        <f t="shared" si="697"/>
        <v>1.00829937</v>
      </c>
      <c r="N1385" s="110">
        <f t="shared" si="718"/>
        <v>1.6507709892000593</v>
      </c>
      <c r="O1385" s="103">
        <f t="shared" ref="O1385:O1448" si="722">TRUNC(TRUNC((L1385*N1385),15),8)</f>
        <v>1.65118762</v>
      </c>
      <c r="P1385" s="103">
        <f t="shared" si="703"/>
        <v>526.7367011</v>
      </c>
      <c r="Q1385" s="11">
        <f t="shared" si="717"/>
        <v>0</v>
      </c>
      <c r="R1385" s="30">
        <f t="shared" si="712"/>
        <v>0</v>
      </c>
      <c r="S1385" s="103">
        <f t="shared" si="704"/>
        <v>0</v>
      </c>
      <c r="T1385" s="113">
        <f t="shared" si="713"/>
        <v>8.5000000000000006E-2</v>
      </c>
      <c r="U1385" s="111">
        <f t="shared" si="719"/>
        <v>3</v>
      </c>
      <c r="V1385" s="111">
        <v>252</v>
      </c>
      <c r="W1385" s="110">
        <f t="shared" si="705"/>
        <v>1.000971662</v>
      </c>
      <c r="X1385" s="103">
        <f t="shared" si="706"/>
        <v>0.51181003000000003</v>
      </c>
      <c r="Y1385" s="103">
        <f t="shared" si="707"/>
        <v>0</v>
      </c>
      <c r="Z1385" s="114" t="str">
        <f t="shared" si="715"/>
        <v>A+J=</v>
      </c>
      <c r="AA1385" s="108">
        <f t="shared" si="716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08"/>
        <v>45408</v>
      </c>
      <c r="B1386" s="103">
        <f t="shared" si="700"/>
        <v>527.46359209000002</v>
      </c>
      <c r="C1386" s="204">
        <f t="shared" si="699"/>
        <v>319.00475435149133</v>
      </c>
      <c r="D1386" s="104">
        <f t="shared" si="709"/>
        <v>6858.17</v>
      </c>
      <c r="E1386" s="105">
        <f t="shared" si="720"/>
        <v>6869.14</v>
      </c>
      <c r="F1386" s="106">
        <f t="shared" si="721"/>
        <v>45373</v>
      </c>
      <c r="G1386" s="107">
        <f t="shared" si="701"/>
        <v>1.5995520670966101E-3</v>
      </c>
      <c r="H1386" s="108">
        <f t="shared" si="714"/>
        <v>45432</v>
      </c>
      <c r="I1386" s="108">
        <f t="shared" si="702"/>
        <v>45432</v>
      </c>
      <c r="J1386" s="109">
        <f t="shared" si="710"/>
        <v>19</v>
      </c>
      <c r="K1386" s="109">
        <f t="shared" si="698"/>
        <v>4</v>
      </c>
      <c r="L1386" s="8">
        <f t="shared" si="711"/>
        <v>1.00033653</v>
      </c>
      <c r="M1386" s="110">
        <f t="shared" ref="M1386:M1449" si="723">IF(I1386&gt;I1385,L1385,M1385)</f>
        <v>1.00829937</v>
      </c>
      <c r="N1386" s="110">
        <f t="shared" si="718"/>
        <v>1.6507709892000593</v>
      </c>
      <c r="O1386" s="103">
        <f t="shared" si="722"/>
        <v>1.65132652</v>
      </c>
      <c r="P1386" s="103">
        <f t="shared" si="703"/>
        <v>526.78101086000004</v>
      </c>
      <c r="Q1386" s="11">
        <f t="shared" si="717"/>
        <v>0</v>
      </c>
      <c r="R1386" s="30">
        <f t="shared" si="712"/>
        <v>0</v>
      </c>
      <c r="S1386" s="103">
        <f t="shared" si="704"/>
        <v>0</v>
      </c>
      <c r="T1386" s="113">
        <f t="shared" si="713"/>
        <v>8.5000000000000006E-2</v>
      </c>
      <c r="U1386" s="111">
        <f t="shared" si="719"/>
        <v>4</v>
      </c>
      <c r="V1386" s="111">
        <v>252</v>
      </c>
      <c r="W1386" s="110">
        <f t="shared" si="705"/>
        <v>1.001295759</v>
      </c>
      <c r="X1386" s="103">
        <f t="shared" si="706"/>
        <v>0.68258123000000004</v>
      </c>
      <c r="Y1386" s="103">
        <f t="shared" si="707"/>
        <v>0</v>
      </c>
      <c r="Z1386" s="114" t="str">
        <f t="shared" si="715"/>
        <v>A+J=</v>
      </c>
      <c r="AA1386" s="108">
        <f t="shared" si="716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08"/>
        <v>45409</v>
      </c>
      <c r="B1387" s="103">
        <f t="shared" si="700"/>
        <v>527.67876028000001</v>
      </c>
      <c r="C1387" s="204">
        <f t="shared" si="699"/>
        <v>319.00475435149133</v>
      </c>
      <c r="D1387" s="104">
        <f t="shared" si="709"/>
        <v>6858.17</v>
      </c>
      <c r="E1387" s="105">
        <f t="shared" si="720"/>
        <v>6869.14</v>
      </c>
      <c r="F1387" s="106">
        <f t="shared" si="721"/>
        <v>45373</v>
      </c>
      <c r="G1387" s="107">
        <f t="shared" si="701"/>
        <v>1.5995520670966101E-3</v>
      </c>
      <c r="H1387" s="108">
        <f t="shared" si="714"/>
        <v>45432</v>
      </c>
      <c r="I1387" s="108">
        <f t="shared" si="702"/>
        <v>45432</v>
      </c>
      <c r="J1387" s="109">
        <f t="shared" si="710"/>
        <v>19</v>
      </c>
      <c r="K1387" s="109">
        <f t="shared" si="698"/>
        <v>5</v>
      </c>
      <c r="L1387" s="8">
        <f t="shared" si="711"/>
        <v>1.00042068</v>
      </c>
      <c r="M1387" s="110">
        <f t="shared" si="723"/>
        <v>1.00829937</v>
      </c>
      <c r="N1387" s="110">
        <f t="shared" si="718"/>
        <v>1.6507709892000593</v>
      </c>
      <c r="O1387" s="103">
        <f t="shared" si="722"/>
        <v>1.65146543</v>
      </c>
      <c r="P1387" s="103">
        <f t="shared" si="703"/>
        <v>526.82532380999999</v>
      </c>
      <c r="Q1387" s="11">
        <f t="shared" si="717"/>
        <v>0</v>
      </c>
      <c r="R1387" s="30">
        <f t="shared" si="712"/>
        <v>0</v>
      </c>
      <c r="S1387" s="103">
        <f t="shared" si="704"/>
        <v>0</v>
      </c>
      <c r="T1387" s="113">
        <f t="shared" si="713"/>
        <v>8.5000000000000006E-2</v>
      </c>
      <c r="U1387" s="111">
        <f t="shared" si="719"/>
        <v>5</v>
      </c>
      <c r="V1387" s="111">
        <v>252</v>
      </c>
      <c r="W1387" s="110">
        <f t="shared" si="705"/>
        <v>1.0016199610000001</v>
      </c>
      <c r="X1387" s="103">
        <f t="shared" si="706"/>
        <v>0.85343647</v>
      </c>
      <c r="Y1387" s="103">
        <f t="shared" si="707"/>
        <v>0</v>
      </c>
      <c r="Z1387" s="114" t="str">
        <f t="shared" si="715"/>
        <v>A+J=</v>
      </c>
      <c r="AA1387" s="108">
        <f t="shared" si="716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08"/>
        <v>45410</v>
      </c>
      <c r="B1388" s="103">
        <f t="shared" si="700"/>
        <v>527.67876028000001</v>
      </c>
      <c r="C1388" s="204">
        <f t="shared" si="699"/>
        <v>319.00475435149133</v>
      </c>
      <c r="D1388" s="104">
        <f t="shared" si="709"/>
        <v>6858.17</v>
      </c>
      <c r="E1388" s="105">
        <f t="shared" si="720"/>
        <v>6869.14</v>
      </c>
      <c r="F1388" s="106">
        <f t="shared" si="721"/>
        <v>45373</v>
      </c>
      <c r="G1388" s="107">
        <f t="shared" si="701"/>
        <v>1.5995520670966101E-3</v>
      </c>
      <c r="H1388" s="108">
        <f t="shared" si="714"/>
        <v>45432</v>
      </c>
      <c r="I1388" s="108">
        <f t="shared" si="702"/>
        <v>45432</v>
      </c>
      <c r="J1388" s="109">
        <f t="shared" si="710"/>
        <v>19</v>
      </c>
      <c r="K1388" s="109">
        <f t="shared" ref="K1388:K1451" si="724">(J1388-(NETWORKDAYS(A1388,I1388,AD$171:AD$502)-1))</f>
        <v>5</v>
      </c>
      <c r="L1388" s="8">
        <f t="shared" si="711"/>
        <v>1.00042068</v>
      </c>
      <c r="M1388" s="110">
        <f t="shared" si="723"/>
        <v>1.00829937</v>
      </c>
      <c r="N1388" s="110">
        <f t="shared" si="718"/>
        <v>1.6507709892000593</v>
      </c>
      <c r="O1388" s="103">
        <f t="shared" si="722"/>
        <v>1.65146543</v>
      </c>
      <c r="P1388" s="103">
        <f t="shared" si="703"/>
        <v>526.82532380999999</v>
      </c>
      <c r="Q1388" s="11">
        <f t="shared" si="717"/>
        <v>0</v>
      </c>
      <c r="R1388" s="30">
        <f t="shared" si="712"/>
        <v>0</v>
      </c>
      <c r="S1388" s="103">
        <f t="shared" si="704"/>
        <v>0</v>
      </c>
      <c r="T1388" s="113">
        <f t="shared" si="713"/>
        <v>8.5000000000000006E-2</v>
      </c>
      <c r="U1388" s="111">
        <f t="shared" si="719"/>
        <v>5</v>
      </c>
      <c r="V1388" s="111">
        <v>252</v>
      </c>
      <c r="W1388" s="110">
        <f t="shared" si="705"/>
        <v>1.0016199610000001</v>
      </c>
      <c r="X1388" s="103">
        <f t="shared" si="706"/>
        <v>0.85343647</v>
      </c>
      <c r="Y1388" s="103">
        <f t="shared" si="707"/>
        <v>0</v>
      </c>
      <c r="Z1388" s="114" t="str">
        <f t="shared" si="715"/>
        <v>A+J=</v>
      </c>
      <c r="AA1388" s="108">
        <f t="shared" si="716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08"/>
        <v>45411</v>
      </c>
      <c r="B1389" s="103">
        <f t="shared" si="700"/>
        <v>527.67876028000001</v>
      </c>
      <c r="C1389" s="204">
        <f t="shared" si="699"/>
        <v>319.00475435149133</v>
      </c>
      <c r="D1389" s="104">
        <f t="shared" si="709"/>
        <v>6858.17</v>
      </c>
      <c r="E1389" s="105">
        <f t="shared" si="720"/>
        <v>6869.14</v>
      </c>
      <c r="F1389" s="106">
        <f t="shared" si="721"/>
        <v>45373</v>
      </c>
      <c r="G1389" s="107">
        <f t="shared" si="701"/>
        <v>1.5995520670966101E-3</v>
      </c>
      <c r="H1389" s="108">
        <f t="shared" si="714"/>
        <v>45432</v>
      </c>
      <c r="I1389" s="108">
        <f t="shared" si="702"/>
        <v>45432</v>
      </c>
      <c r="J1389" s="109">
        <f t="shared" si="710"/>
        <v>19</v>
      </c>
      <c r="K1389" s="109">
        <f t="shared" si="724"/>
        <v>5</v>
      </c>
      <c r="L1389" s="8">
        <f t="shared" si="711"/>
        <v>1.00042068</v>
      </c>
      <c r="M1389" s="110">
        <f t="shared" si="723"/>
        <v>1.00829937</v>
      </c>
      <c r="N1389" s="110">
        <f t="shared" si="718"/>
        <v>1.6507709892000593</v>
      </c>
      <c r="O1389" s="103">
        <f t="shared" si="722"/>
        <v>1.65146543</v>
      </c>
      <c r="P1389" s="103">
        <f t="shared" si="703"/>
        <v>526.82532380999999</v>
      </c>
      <c r="Q1389" s="11">
        <f t="shared" si="717"/>
        <v>0</v>
      </c>
      <c r="R1389" s="30">
        <f t="shared" si="712"/>
        <v>0</v>
      </c>
      <c r="S1389" s="103">
        <f t="shared" si="704"/>
        <v>0</v>
      </c>
      <c r="T1389" s="113">
        <f t="shared" si="713"/>
        <v>8.5000000000000006E-2</v>
      </c>
      <c r="U1389" s="111">
        <f t="shared" si="719"/>
        <v>5</v>
      </c>
      <c r="V1389" s="111">
        <v>252</v>
      </c>
      <c r="W1389" s="110">
        <f t="shared" si="705"/>
        <v>1.0016199610000001</v>
      </c>
      <c r="X1389" s="103">
        <f t="shared" si="706"/>
        <v>0.85343647</v>
      </c>
      <c r="Y1389" s="103">
        <f t="shared" si="707"/>
        <v>0</v>
      </c>
      <c r="Z1389" s="114" t="str">
        <f t="shared" si="715"/>
        <v>A+J=</v>
      </c>
      <c r="AA1389" s="108">
        <f t="shared" si="716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08"/>
        <v>45412</v>
      </c>
      <c r="B1390" s="103">
        <f t="shared" si="700"/>
        <v>527.89401892000001</v>
      </c>
      <c r="C1390" s="204">
        <f t="shared" si="699"/>
        <v>319.00475435149133</v>
      </c>
      <c r="D1390" s="104">
        <f t="shared" si="709"/>
        <v>6858.17</v>
      </c>
      <c r="E1390" s="105">
        <f t="shared" si="720"/>
        <v>6869.14</v>
      </c>
      <c r="F1390" s="106">
        <f t="shared" si="721"/>
        <v>45373</v>
      </c>
      <c r="G1390" s="107">
        <f t="shared" si="701"/>
        <v>1.5995520670966101E-3</v>
      </c>
      <c r="H1390" s="108">
        <f t="shared" si="714"/>
        <v>45432</v>
      </c>
      <c r="I1390" s="108">
        <f t="shared" si="702"/>
        <v>45432</v>
      </c>
      <c r="J1390" s="109">
        <f t="shared" si="710"/>
        <v>19</v>
      </c>
      <c r="K1390" s="109">
        <f t="shared" si="724"/>
        <v>6</v>
      </c>
      <c r="L1390" s="8">
        <f t="shared" si="711"/>
        <v>1.0005048400000001</v>
      </c>
      <c r="M1390" s="110">
        <f t="shared" si="723"/>
        <v>1.00829937</v>
      </c>
      <c r="N1390" s="110">
        <f t="shared" si="718"/>
        <v>1.6507709892000593</v>
      </c>
      <c r="O1390" s="103">
        <f t="shared" si="722"/>
        <v>1.6516043600000001</v>
      </c>
      <c r="P1390" s="103">
        <f t="shared" si="703"/>
        <v>526.86964313999999</v>
      </c>
      <c r="Q1390" s="11">
        <f t="shared" si="717"/>
        <v>0</v>
      </c>
      <c r="R1390" s="30">
        <f t="shared" si="712"/>
        <v>0</v>
      </c>
      <c r="S1390" s="103">
        <f t="shared" si="704"/>
        <v>0</v>
      </c>
      <c r="T1390" s="113">
        <f t="shared" si="713"/>
        <v>8.5000000000000006E-2</v>
      </c>
      <c r="U1390" s="111">
        <f t="shared" si="719"/>
        <v>6</v>
      </c>
      <c r="V1390" s="111">
        <v>252</v>
      </c>
      <c r="W1390" s="110">
        <f t="shared" si="705"/>
        <v>1.0019442679999999</v>
      </c>
      <c r="X1390" s="103">
        <f t="shared" si="706"/>
        <v>1.02437578</v>
      </c>
      <c r="Y1390" s="103">
        <f t="shared" si="707"/>
        <v>0</v>
      </c>
      <c r="Z1390" s="114" t="str">
        <f t="shared" si="715"/>
        <v>A+J=</v>
      </c>
      <c r="AA1390" s="108">
        <f t="shared" si="716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08"/>
        <v>45413</v>
      </c>
      <c r="B1391" s="103">
        <f t="shared" si="700"/>
        <v>528.10936483</v>
      </c>
      <c r="C1391" s="204">
        <f t="shared" si="699"/>
        <v>319.00475435149133</v>
      </c>
      <c r="D1391" s="104">
        <f t="shared" si="709"/>
        <v>6858.17</v>
      </c>
      <c r="E1391" s="105">
        <f t="shared" si="720"/>
        <v>6869.14</v>
      </c>
      <c r="F1391" s="106">
        <f t="shared" si="721"/>
        <v>45373</v>
      </c>
      <c r="G1391" s="107">
        <f t="shared" si="701"/>
        <v>1.5995520670966101E-3</v>
      </c>
      <c r="H1391" s="108">
        <f t="shared" si="714"/>
        <v>45432</v>
      </c>
      <c r="I1391" s="108">
        <f t="shared" si="702"/>
        <v>45432</v>
      </c>
      <c r="J1391" s="109">
        <f t="shared" si="710"/>
        <v>19</v>
      </c>
      <c r="K1391" s="109">
        <f t="shared" si="724"/>
        <v>7</v>
      </c>
      <c r="L1391" s="8">
        <f t="shared" si="711"/>
        <v>1.0005890099999999</v>
      </c>
      <c r="M1391" s="110">
        <f t="shared" si="723"/>
        <v>1.00829937</v>
      </c>
      <c r="N1391" s="110">
        <f t="shared" si="718"/>
        <v>1.6507709892000593</v>
      </c>
      <c r="O1391" s="103">
        <f t="shared" si="722"/>
        <v>1.6517432999999999</v>
      </c>
      <c r="P1391" s="103">
        <f t="shared" si="703"/>
        <v>526.91396566000003</v>
      </c>
      <c r="Q1391" s="11">
        <f t="shared" si="717"/>
        <v>0</v>
      </c>
      <c r="R1391" s="30">
        <f t="shared" si="712"/>
        <v>0</v>
      </c>
      <c r="S1391" s="103">
        <f t="shared" si="704"/>
        <v>0</v>
      </c>
      <c r="T1391" s="113">
        <f t="shared" si="713"/>
        <v>8.5000000000000006E-2</v>
      </c>
      <c r="U1391" s="111">
        <f t="shared" si="719"/>
        <v>7</v>
      </c>
      <c r="V1391" s="111">
        <v>252</v>
      </c>
      <c r="W1391" s="110">
        <f t="shared" si="705"/>
        <v>1.00226868</v>
      </c>
      <c r="X1391" s="103">
        <f t="shared" si="706"/>
        <v>1.19539917</v>
      </c>
      <c r="Y1391" s="103">
        <f t="shared" si="707"/>
        <v>0</v>
      </c>
      <c r="Z1391" s="114" t="str">
        <f t="shared" si="715"/>
        <v>A+J=</v>
      </c>
      <c r="AA1391" s="108">
        <f t="shared" si="716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08"/>
        <v>45414</v>
      </c>
      <c r="B1392" s="103">
        <f t="shared" si="700"/>
        <v>528.10936483</v>
      </c>
      <c r="C1392" s="204">
        <f t="shared" si="699"/>
        <v>319.00475435149133</v>
      </c>
      <c r="D1392" s="104">
        <f t="shared" si="709"/>
        <v>6858.17</v>
      </c>
      <c r="E1392" s="105">
        <f t="shared" si="720"/>
        <v>6869.14</v>
      </c>
      <c r="F1392" s="106">
        <f t="shared" si="721"/>
        <v>45373</v>
      </c>
      <c r="G1392" s="107">
        <f t="shared" si="701"/>
        <v>1.5995520670966101E-3</v>
      </c>
      <c r="H1392" s="108">
        <f t="shared" si="714"/>
        <v>45432</v>
      </c>
      <c r="I1392" s="108">
        <f t="shared" si="702"/>
        <v>45432</v>
      </c>
      <c r="J1392" s="109">
        <f t="shared" si="710"/>
        <v>19</v>
      </c>
      <c r="K1392" s="109">
        <f t="shared" si="724"/>
        <v>7</v>
      </c>
      <c r="L1392" s="8">
        <f t="shared" si="711"/>
        <v>1.0005890099999999</v>
      </c>
      <c r="M1392" s="110">
        <f t="shared" si="723"/>
        <v>1.00829937</v>
      </c>
      <c r="N1392" s="110">
        <f t="shared" si="718"/>
        <v>1.6507709892000593</v>
      </c>
      <c r="O1392" s="103">
        <f t="shared" si="722"/>
        <v>1.6517432999999999</v>
      </c>
      <c r="P1392" s="103">
        <f t="shared" si="703"/>
        <v>526.91396566000003</v>
      </c>
      <c r="Q1392" s="11">
        <f t="shared" si="717"/>
        <v>0</v>
      </c>
      <c r="R1392" s="30">
        <f t="shared" si="712"/>
        <v>0</v>
      </c>
      <c r="S1392" s="103">
        <f t="shared" si="704"/>
        <v>0</v>
      </c>
      <c r="T1392" s="113">
        <f t="shared" si="713"/>
        <v>8.5000000000000006E-2</v>
      </c>
      <c r="U1392" s="111">
        <f t="shared" si="719"/>
        <v>7</v>
      </c>
      <c r="V1392" s="111">
        <v>252</v>
      </c>
      <c r="W1392" s="110">
        <f t="shared" si="705"/>
        <v>1.00226868</v>
      </c>
      <c r="X1392" s="103">
        <f t="shared" si="706"/>
        <v>1.19539917</v>
      </c>
      <c r="Y1392" s="103">
        <f t="shared" si="707"/>
        <v>0</v>
      </c>
      <c r="Z1392" s="114" t="str">
        <f t="shared" si="715"/>
        <v>A+J=</v>
      </c>
      <c r="AA1392" s="108">
        <f t="shared" si="716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08"/>
        <v>45415</v>
      </c>
      <c r="B1393" s="103">
        <f t="shared" si="700"/>
        <v>528.32479803000001</v>
      </c>
      <c r="C1393" s="204">
        <f t="shared" si="699"/>
        <v>319.00475435149133</v>
      </c>
      <c r="D1393" s="104">
        <f t="shared" si="709"/>
        <v>6858.17</v>
      </c>
      <c r="E1393" s="105">
        <f t="shared" si="720"/>
        <v>6869.14</v>
      </c>
      <c r="F1393" s="106">
        <f t="shared" si="721"/>
        <v>45373</v>
      </c>
      <c r="G1393" s="107">
        <f t="shared" si="701"/>
        <v>1.5995520670966101E-3</v>
      </c>
      <c r="H1393" s="108">
        <f t="shared" si="714"/>
        <v>45432</v>
      </c>
      <c r="I1393" s="108">
        <f t="shared" si="702"/>
        <v>45432</v>
      </c>
      <c r="J1393" s="109">
        <f t="shared" si="710"/>
        <v>19</v>
      </c>
      <c r="K1393" s="109">
        <f t="shared" si="724"/>
        <v>8</v>
      </c>
      <c r="L1393" s="8">
        <f t="shared" si="711"/>
        <v>1.0006731799999999</v>
      </c>
      <c r="M1393" s="110">
        <f t="shared" si="723"/>
        <v>1.00829937</v>
      </c>
      <c r="N1393" s="110">
        <f t="shared" si="718"/>
        <v>1.6507709892000593</v>
      </c>
      <c r="O1393" s="103">
        <f t="shared" si="722"/>
        <v>1.6518822500000001</v>
      </c>
      <c r="P1393" s="103">
        <f t="shared" si="703"/>
        <v>526.95829136999998</v>
      </c>
      <c r="Q1393" s="11">
        <f t="shared" si="717"/>
        <v>0</v>
      </c>
      <c r="R1393" s="30">
        <f t="shared" si="712"/>
        <v>0</v>
      </c>
      <c r="S1393" s="103">
        <f t="shared" si="704"/>
        <v>0</v>
      </c>
      <c r="T1393" s="113">
        <f t="shared" si="713"/>
        <v>8.5000000000000006E-2</v>
      </c>
      <c r="U1393" s="111">
        <f t="shared" si="719"/>
        <v>8</v>
      </c>
      <c r="V1393" s="111">
        <v>252</v>
      </c>
      <c r="W1393" s="110">
        <f t="shared" si="705"/>
        <v>1.0025931969999999</v>
      </c>
      <c r="X1393" s="103">
        <f t="shared" si="706"/>
        <v>1.36650666</v>
      </c>
      <c r="Y1393" s="103">
        <f t="shared" si="707"/>
        <v>0</v>
      </c>
      <c r="Z1393" s="114" t="str">
        <f t="shared" si="715"/>
        <v>A+J=</v>
      </c>
      <c r="AA1393" s="108">
        <f t="shared" si="716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08"/>
        <v>45416</v>
      </c>
      <c r="B1394" s="103">
        <f t="shared" si="700"/>
        <v>528.54031851999991</v>
      </c>
      <c r="C1394" s="204">
        <f t="shared" si="699"/>
        <v>319.00475435149133</v>
      </c>
      <c r="D1394" s="104">
        <f t="shared" si="709"/>
        <v>6858.17</v>
      </c>
      <c r="E1394" s="105">
        <f t="shared" si="720"/>
        <v>6869.14</v>
      </c>
      <c r="F1394" s="106">
        <f t="shared" si="721"/>
        <v>45373</v>
      </c>
      <c r="G1394" s="107">
        <f t="shared" si="701"/>
        <v>1.5995520670966101E-3</v>
      </c>
      <c r="H1394" s="108">
        <f t="shared" si="714"/>
        <v>45432</v>
      </c>
      <c r="I1394" s="108">
        <f t="shared" si="702"/>
        <v>45432</v>
      </c>
      <c r="J1394" s="109">
        <f t="shared" si="710"/>
        <v>19</v>
      </c>
      <c r="K1394" s="109">
        <f t="shared" si="724"/>
        <v>9</v>
      </c>
      <c r="L1394" s="8">
        <f t="shared" si="711"/>
        <v>1.0007573599999999</v>
      </c>
      <c r="M1394" s="110">
        <f t="shared" si="723"/>
        <v>1.00829937</v>
      </c>
      <c r="N1394" s="110">
        <f t="shared" si="718"/>
        <v>1.6507709892000593</v>
      </c>
      <c r="O1394" s="103">
        <f t="shared" si="722"/>
        <v>1.65202121</v>
      </c>
      <c r="P1394" s="103">
        <f t="shared" si="703"/>
        <v>527.00262026999997</v>
      </c>
      <c r="Q1394" s="11">
        <f t="shared" si="717"/>
        <v>0</v>
      </c>
      <c r="R1394" s="30">
        <f t="shared" si="712"/>
        <v>0</v>
      </c>
      <c r="S1394" s="103">
        <f t="shared" si="704"/>
        <v>0</v>
      </c>
      <c r="T1394" s="113">
        <f t="shared" si="713"/>
        <v>8.5000000000000006E-2</v>
      </c>
      <c r="U1394" s="111">
        <f t="shared" si="719"/>
        <v>9</v>
      </c>
      <c r="V1394" s="111">
        <v>252</v>
      </c>
      <c r="W1394" s="110">
        <f t="shared" si="705"/>
        <v>1.0029178190000001</v>
      </c>
      <c r="X1394" s="103">
        <f t="shared" si="706"/>
        <v>1.53769825</v>
      </c>
      <c r="Y1394" s="103">
        <f t="shared" si="707"/>
        <v>0</v>
      </c>
      <c r="Z1394" s="114" t="str">
        <f t="shared" si="715"/>
        <v>A+J=</v>
      </c>
      <c r="AA1394" s="108">
        <f t="shared" si="716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08"/>
        <v>45417</v>
      </c>
      <c r="B1395" s="103">
        <f t="shared" si="700"/>
        <v>528.54031851999991</v>
      </c>
      <c r="C1395" s="204">
        <f t="shared" si="699"/>
        <v>319.00475435149133</v>
      </c>
      <c r="D1395" s="104">
        <f t="shared" si="709"/>
        <v>6858.17</v>
      </c>
      <c r="E1395" s="105">
        <f t="shared" si="720"/>
        <v>6869.14</v>
      </c>
      <c r="F1395" s="106">
        <f t="shared" si="721"/>
        <v>45373</v>
      </c>
      <c r="G1395" s="107">
        <f t="shared" si="701"/>
        <v>1.5995520670966101E-3</v>
      </c>
      <c r="H1395" s="108">
        <f t="shared" si="714"/>
        <v>45432</v>
      </c>
      <c r="I1395" s="108">
        <f t="shared" si="702"/>
        <v>45432</v>
      </c>
      <c r="J1395" s="109">
        <f t="shared" si="710"/>
        <v>19</v>
      </c>
      <c r="K1395" s="109">
        <f t="shared" si="724"/>
        <v>9</v>
      </c>
      <c r="L1395" s="8">
        <f t="shared" si="711"/>
        <v>1.0007573599999999</v>
      </c>
      <c r="M1395" s="110">
        <f t="shared" si="723"/>
        <v>1.00829937</v>
      </c>
      <c r="N1395" s="110">
        <f t="shared" si="718"/>
        <v>1.6507709892000593</v>
      </c>
      <c r="O1395" s="103">
        <f t="shared" si="722"/>
        <v>1.65202121</v>
      </c>
      <c r="P1395" s="103">
        <f t="shared" si="703"/>
        <v>527.00262026999997</v>
      </c>
      <c r="Q1395" s="11">
        <f t="shared" si="717"/>
        <v>0</v>
      </c>
      <c r="R1395" s="30">
        <f t="shared" si="712"/>
        <v>0</v>
      </c>
      <c r="S1395" s="103">
        <f t="shared" si="704"/>
        <v>0</v>
      </c>
      <c r="T1395" s="113">
        <f t="shared" si="713"/>
        <v>8.5000000000000006E-2</v>
      </c>
      <c r="U1395" s="111">
        <f t="shared" si="719"/>
        <v>9</v>
      </c>
      <c r="V1395" s="111">
        <v>252</v>
      </c>
      <c r="W1395" s="110">
        <f t="shared" si="705"/>
        <v>1.0029178190000001</v>
      </c>
      <c r="X1395" s="103">
        <f t="shared" si="706"/>
        <v>1.53769825</v>
      </c>
      <c r="Y1395" s="103">
        <f t="shared" si="707"/>
        <v>0</v>
      </c>
      <c r="Z1395" s="114" t="str">
        <f t="shared" si="715"/>
        <v>A+J=</v>
      </c>
      <c r="AA1395" s="108">
        <f t="shared" si="716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08"/>
        <v>45418</v>
      </c>
      <c r="B1396" s="103">
        <f t="shared" si="700"/>
        <v>528.54031851999991</v>
      </c>
      <c r="C1396" s="204">
        <f t="shared" si="699"/>
        <v>319.00475435149133</v>
      </c>
      <c r="D1396" s="104">
        <f t="shared" si="709"/>
        <v>6858.17</v>
      </c>
      <c r="E1396" s="105">
        <f t="shared" si="720"/>
        <v>6869.14</v>
      </c>
      <c r="F1396" s="106">
        <f t="shared" si="721"/>
        <v>45373</v>
      </c>
      <c r="G1396" s="107">
        <f t="shared" si="701"/>
        <v>1.5995520670966101E-3</v>
      </c>
      <c r="H1396" s="108">
        <f t="shared" si="714"/>
        <v>45432</v>
      </c>
      <c r="I1396" s="108">
        <f t="shared" si="702"/>
        <v>45432</v>
      </c>
      <c r="J1396" s="109">
        <f t="shared" si="710"/>
        <v>19</v>
      </c>
      <c r="K1396" s="109">
        <f t="shared" si="724"/>
        <v>9</v>
      </c>
      <c r="L1396" s="8">
        <f t="shared" si="711"/>
        <v>1.0007573599999999</v>
      </c>
      <c r="M1396" s="110">
        <f t="shared" si="723"/>
        <v>1.00829937</v>
      </c>
      <c r="N1396" s="110">
        <f t="shared" si="718"/>
        <v>1.6507709892000593</v>
      </c>
      <c r="O1396" s="103">
        <f t="shared" si="722"/>
        <v>1.65202121</v>
      </c>
      <c r="P1396" s="103">
        <f t="shared" si="703"/>
        <v>527.00262026999997</v>
      </c>
      <c r="Q1396" s="11">
        <f t="shared" si="717"/>
        <v>0</v>
      </c>
      <c r="R1396" s="30">
        <f t="shared" si="712"/>
        <v>0</v>
      </c>
      <c r="S1396" s="103">
        <f t="shared" si="704"/>
        <v>0</v>
      </c>
      <c r="T1396" s="113">
        <f t="shared" si="713"/>
        <v>8.5000000000000006E-2</v>
      </c>
      <c r="U1396" s="111">
        <f t="shared" si="719"/>
        <v>9</v>
      </c>
      <c r="V1396" s="111">
        <v>252</v>
      </c>
      <c r="W1396" s="110">
        <f t="shared" si="705"/>
        <v>1.0029178190000001</v>
      </c>
      <c r="X1396" s="103">
        <f t="shared" si="706"/>
        <v>1.53769825</v>
      </c>
      <c r="Y1396" s="103">
        <f t="shared" si="707"/>
        <v>0</v>
      </c>
      <c r="Z1396" s="114" t="str">
        <f t="shared" si="715"/>
        <v>A+J=</v>
      </c>
      <c r="AA1396" s="108">
        <f t="shared" si="716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08"/>
        <v>45419</v>
      </c>
      <c r="B1397" s="103">
        <f t="shared" si="700"/>
        <v>528.75593007999998</v>
      </c>
      <c r="C1397" s="204">
        <f t="shared" si="699"/>
        <v>319.00475435149133</v>
      </c>
      <c r="D1397" s="104">
        <f t="shared" si="709"/>
        <v>6858.17</v>
      </c>
      <c r="E1397" s="105">
        <f t="shared" si="720"/>
        <v>6869.14</v>
      </c>
      <c r="F1397" s="106">
        <f t="shared" si="721"/>
        <v>45373</v>
      </c>
      <c r="G1397" s="107">
        <f t="shared" si="701"/>
        <v>1.5995520670966101E-3</v>
      </c>
      <c r="H1397" s="108">
        <f t="shared" si="714"/>
        <v>45432</v>
      </c>
      <c r="I1397" s="108">
        <f t="shared" si="702"/>
        <v>45432</v>
      </c>
      <c r="J1397" s="109">
        <f t="shared" si="710"/>
        <v>19</v>
      </c>
      <c r="K1397" s="109">
        <f t="shared" si="724"/>
        <v>10</v>
      </c>
      <c r="L1397" s="8">
        <f t="shared" si="711"/>
        <v>1.0008415500000001</v>
      </c>
      <c r="M1397" s="110">
        <f t="shared" si="723"/>
        <v>1.00829937</v>
      </c>
      <c r="N1397" s="110">
        <f t="shared" si="718"/>
        <v>1.6507709892000593</v>
      </c>
      <c r="O1397" s="103">
        <f t="shared" si="722"/>
        <v>1.65216019</v>
      </c>
      <c r="P1397" s="103">
        <f t="shared" si="703"/>
        <v>527.04695556000001</v>
      </c>
      <c r="Q1397" s="11">
        <f t="shared" si="717"/>
        <v>0</v>
      </c>
      <c r="R1397" s="30">
        <f t="shared" si="712"/>
        <v>0</v>
      </c>
      <c r="S1397" s="103">
        <f t="shared" si="704"/>
        <v>0</v>
      </c>
      <c r="T1397" s="113">
        <f t="shared" si="713"/>
        <v>8.5000000000000006E-2</v>
      </c>
      <c r="U1397" s="111">
        <f t="shared" si="719"/>
        <v>10</v>
      </c>
      <c r="V1397" s="111">
        <v>252</v>
      </c>
      <c r="W1397" s="110">
        <f t="shared" si="705"/>
        <v>1.0032425469999999</v>
      </c>
      <c r="X1397" s="103">
        <f t="shared" si="706"/>
        <v>1.7089745199999999</v>
      </c>
      <c r="Y1397" s="103">
        <f t="shared" si="707"/>
        <v>0</v>
      </c>
      <c r="Z1397" s="114" t="str">
        <f t="shared" si="715"/>
        <v>A+J=</v>
      </c>
      <c r="AA1397" s="108">
        <f t="shared" si="716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08"/>
        <v>45420</v>
      </c>
      <c r="B1398" s="103">
        <f t="shared" si="700"/>
        <v>528.97162524000009</v>
      </c>
      <c r="C1398" s="204">
        <f t="shared" si="699"/>
        <v>319.00475435149133</v>
      </c>
      <c r="D1398" s="104">
        <f t="shared" si="709"/>
        <v>6858.17</v>
      </c>
      <c r="E1398" s="105">
        <f t="shared" si="720"/>
        <v>6869.14</v>
      </c>
      <c r="F1398" s="106">
        <f t="shared" si="721"/>
        <v>45373</v>
      </c>
      <c r="G1398" s="107">
        <f t="shared" si="701"/>
        <v>1.5995520670966101E-3</v>
      </c>
      <c r="H1398" s="108">
        <f t="shared" si="714"/>
        <v>45432</v>
      </c>
      <c r="I1398" s="108">
        <f t="shared" si="702"/>
        <v>45432</v>
      </c>
      <c r="J1398" s="109">
        <f t="shared" si="710"/>
        <v>19</v>
      </c>
      <c r="K1398" s="109">
        <f t="shared" si="724"/>
        <v>11</v>
      </c>
      <c r="L1398" s="8">
        <f t="shared" si="711"/>
        <v>1.00092574</v>
      </c>
      <c r="M1398" s="110">
        <f t="shared" si="723"/>
        <v>1.00829937</v>
      </c>
      <c r="N1398" s="110">
        <f t="shared" si="718"/>
        <v>1.6507709892000593</v>
      </c>
      <c r="O1398" s="103">
        <f t="shared" si="722"/>
        <v>1.65229917</v>
      </c>
      <c r="P1398" s="103">
        <f t="shared" si="703"/>
        <v>527.09129084000006</v>
      </c>
      <c r="Q1398" s="11">
        <f t="shared" si="717"/>
        <v>0</v>
      </c>
      <c r="R1398" s="30">
        <f t="shared" si="712"/>
        <v>0</v>
      </c>
      <c r="S1398" s="103">
        <f t="shared" si="704"/>
        <v>0</v>
      </c>
      <c r="T1398" s="113">
        <f t="shared" si="713"/>
        <v>8.5000000000000006E-2</v>
      </c>
      <c r="U1398" s="111">
        <f t="shared" si="719"/>
        <v>11</v>
      </c>
      <c r="V1398" s="111">
        <v>252</v>
      </c>
      <c r="W1398" s="110">
        <f t="shared" si="705"/>
        <v>1.0035673789999999</v>
      </c>
      <c r="X1398" s="103">
        <f t="shared" si="706"/>
        <v>1.8803344</v>
      </c>
      <c r="Y1398" s="103">
        <f t="shared" si="707"/>
        <v>0</v>
      </c>
      <c r="Z1398" s="114" t="str">
        <f t="shared" si="715"/>
        <v>A+J=</v>
      </c>
      <c r="AA1398" s="108">
        <f t="shared" si="716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08"/>
        <v>45421</v>
      </c>
      <c r="B1399" s="103">
        <f t="shared" si="700"/>
        <v>529.18740828</v>
      </c>
      <c r="C1399" s="204">
        <f t="shared" si="699"/>
        <v>319.00475435149133</v>
      </c>
      <c r="D1399" s="104">
        <f t="shared" si="709"/>
        <v>6858.17</v>
      </c>
      <c r="E1399" s="105">
        <f t="shared" si="720"/>
        <v>6869.14</v>
      </c>
      <c r="F1399" s="106">
        <f t="shared" si="721"/>
        <v>45373</v>
      </c>
      <c r="G1399" s="107">
        <f t="shared" si="701"/>
        <v>1.5995520670966101E-3</v>
      </c>
      <c r="H1399" s="108">
        <f t="shared" si="714"/>
        <v>45432</v>
      </c>
      <c r="I1399" s="108">
        <f t="shared" si="702"/>
        <v>45432</v>
      </c>
      <c r="J1399" s="109">
        <f t="shared" si="710"/>
        <v>19</v>
      </c>
      <c r="K1399" s="109">
        <f t="shared" si="724"/>
        <v>12</v>
      </c>
      <c r="L1399" s="8">
        <f t="shared" si="711"/>
        <v>1.0010099400000001</v>
      </c>
      <c r="M1399" s="110">
        <f t="shared" si="723"/>
        <v>1.00829937</v>
      </c>
      <c r="N1399" s="110">
        <f t="shared" si="718"/>
        <v>1.6507709892000593</v>
      </c>
      <c r="O1399" s="103">
        <f t="shared" si="722"/>
        <v>1.65243816</v>
      </c>
      <c r="P1399" s="103">
        <f t="shared" si="703"/>
        <v>527.13562931000001</v>
      </c>
      <c r="Q1399" s="11">
        <f t="shared" si="717"/>
        <v>0</v>
      </c>
      <c r="R1399" s="30">
        <f t="shared" si="712"/>
        <v>0</v>
      </c>
      <c r="S1399" s="103">
        <f t="shared" si="704"/>
        <v>0</v>
      </c>
      <c r="T1399" s="113">
        <f t="shared" si="713"/>
        <v>8.5000000000000006E-2</v>
      </c>
      <c r="U1399" s="111">
        <f t="shared" si="719"/>
        <v>12</v>
      </c>
      <c r="V1399" s="111">
        <v>252</v>
      </c>
      <c r="W1399" s="110">
        <f t="shared" si="705"/>
        <v>1.003892317</v>
      </c>
      <c r="X1399" s="103">
        <f t="shared" si="706"/>
        <v>2.05177897</v>
      </c>
      <c r="Y1399" s="103">
        <f t="shared" si="707"/>
        <v>0</v>
      </c>
      <c r="Z1399" s="114" t="str">
        <f t="shared" si="715"/>
        <v>A+J=</v>
      </c>
      <c r="AA1399" s="108">
        <f t="shared" si="716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08"/>
        <v>45422</v>
      </c>
      <c r="B1400" s="103">
        <f t="shared" si="700"/>
        <v>529.40328456999998</v>
      </c>
      <c r="C1400" s="204">
        <f t="shared" si="699"/>
        <v>319.00475435149133</v>
      </c>
      <c r="D1400" s="104">
        <f t="shared" si="709"/>
        <v>6858.17</v>
      </c>
      <c r="E1400" s="105">
        <f t="shared" si="720"/>
        <v>6869.14</v>
      </c>
      <c r="F1400" s="106">
        <f t="shared" si="721"/>
        <v>45373</v>
      </c>
      <c r="G1400" s="107">
        <f t="shared" si="701"/>
        <v>1.5995520670966101E-3</v>
      </c>
      <c r="H1400" s="108">
        <f t="shared" si="714"/>
        <v>45432</v>
      </c>
      <c r="I1400" s="108">
        <f t="shared" si="702"/>
        <v>45432</v>
      </c>
      <c r="J1400" s="109">
        <f t="shared" si="710"/>
        <v>19</v>
      </c>
      <c r="K1400" s="109">
        <f t="shared" si="724"/>
        <v>13</v>
      </c>
      <c r="L1400" s="8">
        <f t="shared" si="711"/>
        <v>1.0010941499999999</v>
      </c>
      <c r="M1400" s="110">
        <f t="shared" si="723"/>
        <v>1.00829937</v>
      </c>
      <c r="N1400" s="110">
        <f t="shared" si="718"/>
        <v>1.6507709892000593</v>
      </c>
      <c r="O1400" s="103">
        <f t="shared" si="722"/>
        <v>1.65257718</v>
      </c>
      <c r="P1400" s="103">
        <f t="shared" si="703"/>
        <v>527.17997734999994</v>
      </c>
      <c r="Q1400" s="11">
        <f t="shared" si="717"/>
        <v>0</v>
      </c>
      <c r="R1400" s="30">
        <f t="shared" si="712"/>
        <v>0</v>
      </c>
      <c r="S1400" s="103">
        <f t="shared" si="704"/>
        <v>0</v>
      </c>
      <c r="T1400" s="113">
        <f t="shared" si="713"/>
        <v>8.5000000000000006E-2</v>
      </c>
      <c r="U1400" s="111">
        <f t="shared" si="719"/>
        <v>13</v>
      </c>
      <c r="V1400" s="111">
        <v>252</v>
      </c>
      <c r="W1400" s="110">
        <f t="shared" si="705"/>
        <v>1.0042173590000001</v>
      </c>
      <c r="X1400" s="103">
        <f t="shared" si="706"/>
        <v>2.2233072200000001</v>
      </c>
      <c r="Y1400" s="103">
        <f t="shared" si="707"/>
        <v>0</v>
      </c>
      <c r="Z1400" s="114" t="str">
        <f t="shared" si="715"/>
        <v>A+J=</v>
      </c>
      <c r="AA1400" s="108">
        <f t="shared" si="716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08"/>
        <v>45423</v>
      </c>
      <c r="B1401" s="103">
        <f t="shared" si="700"/>
        <v>529.61924290000002</v>
      </c>
      <c r="C1401" s="204">
        <f t="shared" si="699"/>
        <v>319.00475435149133</v>
      </c>
      <c r="D1401" s="104">
        <f t="shared" si="709"/>
        <v>6858.17</v>
      </c>
      <c r="E1401" s="105">
        <f t="shared" si="720"/>
        <v>6869.14</v>
      </c>
      <c r="F1401" s="106">
        <f t="shared" si="721"/>
        <v>45373</v>
      </c>
      <c r="G1401" s="107">
        <f t="shared" si="701"/>
        <v>1.5995520670966101E-3</v>
      </c>
      <c r="H1401" s="108">
        <f t="shared" si="714"/>
        <v>45432</v>
      </c>
      <c r="I1401" s="108">
        <f t="shared" si="702"/>
        <v>45432</v>
      </c>
      <c r="J1401" s="109">
        <f t="shared" si="710"/>
        <v>19</v>
      </c>
      <c r="K1401" s="109">
        <f t="shared" si="724"/>
        <v>14</v>
      </c>
      <c r="L1401" s="8">
        <f t="shared" si="711"/>
        <v>1.0011783599999999</v>
      </c>
      <c r="M1401" s="110">
        <f t="shared" si="723"/>
        <v>1.00829937</v>
      </c>
      <c r="N1401" s="110">
        <f t="shared" si="718"/>
        <v>1.6507709892000593</v>
      </c>
      <c r="O1401" s="103">
        <f t="shared" si="722"/>
        <v>1.65271619</v>
      </c>
      <c r="P1401" s="103">
        <f t="shared" si="703"/>
        <v>527.22432219999996</v>
      </c>
      <c r="Q1401" s="11">
        <f t="shared" si="717"/>
        <v>0</v>
      </c>
      <c r="R1401" s="30">
        <f t="shared" si="712"/>
        <v>0</v>
      </c>
      <c r="S1401" s="103">
        <f t="shared" si="704"/>
        <v>0</v>
      </c>
      <c r="T1401" s="113">
        <f t="shared" si="713"/>
        <v>8.5000000000000006E-2</v>
      </c>
      <c r="U1401" s="111">
        <f t="shared" si="719"/>
        <v>14</v>
      </c>
      <c r="V1401" s="111">
        <v>252</v>
      </c>
      <c r="W1401" s="110">
        <f t="shared" si="705"/>
        <v>1.0045425079999999</v>
      </c>
      <c r="X1401" s="103">
        <f t="shared" si="706"/>
        <v>2.3949207000000001</v>
      </c>
      <c r="Y1401" s="103">
        <f t="shared" si="707"/>
        <v>0</v>
      </c>
      <c r="Z1401" s="114" t="str">
        <f t="shared" si="715"/>
        <v>A+J=</v>
      </c>
      <c r="AA1401" s="108">
        <f t="shared" si="716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08"/>
        <v>45424</v>
      </c>
      <c r="B1402" s="103">
        <f t="shared" si="700"/>
        <v>529.61924290000002</v>
      </c>
      <c r="C1402" s="204">
        <f t="shared" si="699"/>
        <v>319.00475435149133</v>
      </c>
      <c r="D1402" s="104">
        <f t="shared" si="709"/>
        <v>6858.17</v>
      </c>
      <c r="E1402" s="105">
        <f t="shared" si="720"/>
        <v>6869.14</v>
      </c>
      <c r="F1402" s="106">
        <f t="shared" si="721"/>
        <v>45373</v>
      </c>
      <c r="G1402" s="107">
        <f t="shared" si="701"/>
        <v>1.5995520670966101E-3</v>
      </c>
      <c r="H1402" s="108">
        <f t="shared" si="714"/>
        <v>45432</v>
      </c>
      <c r="I1402" s="108">
        <f t="shared" si="702"/>
        <v>45432</v>
      </c>
      <c r="J1402" s="109">
        <f t="shared" si="710"/>
        <v>19</v>
      </c>
      <c r="K1402" s="109">
        <f t="shared" si="724"/>
        <v>14</v>
      </c>
      <c r="L1402" s="8">
        <f t="shared" si="711"/>
        <v>1.0011783599999999</v>
      </c>
      <c r="M1402" s="110">
        <f t="shared" si="723"/>
        <v>1.00829937</v>
      </c>
      <c r="N1402" s="110">
        <f t="shared" si="718"/>
        <v>1.6507709892000593</v>
      </c>
      <c r="O1402" s="103">
        <f t="shared" si="722"/>
        <v>1.65271619</v>
      </c>
      <c r="P1402" s="103">
        <f t="shared" si="703"/>
        <v>527.22432219999996</v>
      </c>
      <c r="Q1402" s="11">
        <f t="shared" si="717"/>
        <v>0</v>
      </c>
      <c r="R1402" s="30">
        <f t="shared" si="712"/>
        <v>0</v>
      </c>
      <c r="S1402" s="103">
        <f t="shared" si="704"/>
        <v>0</v>
      </c>
      <c r="T1402" s="113">
        <f t="shared" si="713"/>
        <v>8.5000000000000006E-2</v>
      </c>
      <c r="U1402" s="111">
        <f t="shared" si="719"/>
        <v>14</v>
      </c>
      <c r="V1402" s="111">
        <v>252</v>
      </c>
      <c r="W1402" s="110">
        <f t="shared" si="705"/>
        <v>1.0045425079999999</v>
      </c>
      <c r="X1402" s="103">
        <f t="shared" si="706"/>
        <v>2.3949207000000001</v>
      </c>
      <c r="Y1402" s="103">
        <f t="shared" si="707"/>
        <v>0</v>
      </c>
      <c r="Z1402" s="114" t="str">
        <f t="shared" si="715"/>
        <v>A+J=</v>
      </c>
      <c r="AA1402" s="108">
        <f t="shared" si="716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08"/>
        <v>45425</v>
      </c>
      <c r="B1403" s="103">
        <f t="shared" si="700"/>
        <v>529.61924290000002</v>
      </c>
      <c r="C1403" s="204">
        <f t="shared" si="699"/>
        <v>319.00475435149133</v>
      </c>
      <c r="D1403" s="104">
        <f t="shared" si="709"/>
        <v>6858.17</v>
      </c>
      <c r="E1403" s="105">
        <f t="shared" si="720"/>
        <v>6869.14</v>
      </c>
      <c r="F1403" s="106">
        <f t="shared" si="721"/>
        <v>45373</v>
      </c>
      <c r="G1403" s="107">
        <f t="shared" si="701"/>
        <v>1.5995520670966101E-3</v>
      </c>
      <c r="H1403" s="108">
        <f t="shared" si="714"/>
        <v>45432</v>
      </c>
      <c r="I1403" s="108">
        <f t="shared" si="702"/>
        <v>45432</v>
      </c>
      <c r="J1403" s="109">
        <f t="shared" si="710"/>
        <v>19</v>
      </c>
      <c r="K1403" s="109">
        <f t="shared" si="724"/>
        <v>14</v>
      </c>
      <c r="L1403" s="8">
        <f t="shared" si="711"/>
        <v>1.0011783599999999</v>
      </c>
      <c r="M1403" s="110">
        <f t="shared" si="723"/>
        <v>1.00829937</v>
      </c>
      <c r="N1403" s="110">
        <f t="shared" si="718"/>
        <v>1.6507709892000593</v>
      </c>
      <c r="O1403" s="103">
        <f t="shared" si="722"/>
        <v>1.65271619</v>
      </c>
      <c r="P1403" s="103">
        <f t="shared" si="703"/>
        <v>527.22432219999996</v>
      </c>
      <c r="Q1403" s="11">
        <f t="shared" si="717"/>
        <v>0</v>
      </c>
      <c r="R1403" s="30">
        <f t="shared" si="712"/>
        <v>0</v>
      </c>
      <c r="S1403" s="103">
        <f t="shared" si="704"/>
        <v>0</v>
      </c>
      <c r="T1403" s="113">
        <f t="shared" si="713"/>
        <v>8.5000000000000006E-2</v>
      </c>
      <c r="U1403" s="111">
        <f t="shared" si="719"/>
        <v>14</v>
      </c>
      <c r="V1403" s="111">
        <v>252</v>
      </c>
      <c r="W1403" s="110">
        <f t="shared" si="705"/>
        <v>1.0045425079999999</v>
      </c>
      <c r="X1403" s="103">
        <f t="shared" si="706"/>
        <v>2.3949207000000001</v>
      </c>
      <c r="Y1403" s="103">
        <f t="shared" si="707"/>
        <v>0</v>
      </c>
      <c r="Z1403" s="114" t="str">
        <f t="shared" si="715"/>
        <v>A+J=</v>
      </c>
      <c r="AA1403" s="108">
        <f t="shared" si="716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08"/>
        <v>45426</v>
      </c>
      <c r="B1404" s="103">
        <f t="shared" si="700"/>
        <v>529.83529451999993</v>
      </c>
      <c r="C1404" s="204">
        <f t="shared" si="699"/>
        <v>319.00475435149133</v>
      </c>
      <c r="D1404" s="104">
        <f t="shared" si="709"/>
        <v>6858.17</v>
      </c>
      <c r="E1404" s="105">
        <f t="shared" si="720"/>
        <v>6869.14</v>
      </c>
      <c r="F1404" s="106">
        <f t="shared" si="721"/>
        <v>45373</v>
      </c>
      <c r="G1404" s="107">
        <f t="shared" si="701"/>
        <v>1.5995520670966101E-3</v>
      </c>
      <c r="H1404" s="108">
        <f t="shared" si="714"/>
        <v>45432</v>
      </c>
      <c r="I1404" s="108">
        <f t="shared" si="702"/>
        <v>45432</v>
      </c>
      <c r="J1404" s="109">
        <f t="shared" si="710"/>
        <v>19</v>
      </c>
      <c r="K1404" s="109">
        <f t="shared" si="724"/>
        <v>15</v>
      </c>
      <c r="L1404" s="8">
        <f t="shared" si="711"/>
        <v>1.0012625900000001</v>
      </c>
      <c r="M1404" s="110">
        <f t="shared" si="723"/>
        <v>1.00829937</v>
      </c>
      <c r="N1404" s="110">
        <f t="shared" si="718"/>
        <v>1.6507709892000593</v>
      </c>
      <c r="O1404" s="103">
        <f t="shared" si="722"/>
        <v>1.6528552299999999</v>
      </c>
      <c r="P1404" s="103">
        <f t="shared" si="703"/>
        <v>527.26867661999995</v>
      </c>
      <c r="Q1404" s="11">
        <f t="shared" si="717"/>
        <v>0</v>
      </c>
      <c r="R1404" s="30">
        <f t="shared" si="712"/>
        <v>0</v>
      </c>
      <c r="S1404" s="103">
        <f t="shared" si="704"/>
        <v>0</v>
      </c>
      <c r="T1404" s="113">
        <f t="shared" si="713"/>
        <v>8.5000000000000006E-2</v>
      </c>
      <c r="U1404" s="111">
        <f t="shared" si="719"/>
        <v>15</v>
      </c>
      <c r="V1404" s="111">
        <v>252</v>
      </c>
      <c r="W1404" s="110">
        <f t="shared" si="705"/>
        <v>1.0048677610000001</v>
      </c>
      <c r="X1404" s="103">
        <f t="shared" si="706"/>
        <v>2.5666178999999998</v>
      </c>
      <c r="Y1404" s="103">
        <f t="shared" si="707"/>
        <v>0</v>
      </c>
      <c r="Z1404" s="114" t="str">
        <f t="shared" si="715"/>
        <v>A+J=</v>
      </c>
      <c r="AA1404" s="108">
        <f t="shared" si="716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08"/>
        <v>45427</v>
      </c>
      <c r="B1405" s="103">
        <f t="shared" si="700"/>
        <v>530.05143355999996</v>
      </c>
      <c r="C1405" s="204">
        <f t="shared" si="699"/>
        <v>319.00475435149133</v>
      </c>
      <c r="D1405" s="104">
        <f t="shared" si="709"/>
        <v>6858.17</v>
      </c>
      <c r="E1405" s="105">
        <f t="shared" si="720"/>
        <v>6869.14</v>
      </c>
      <c r="F1405" s="106">
        <f t="shared" si="721"/>
        <v>45373</v>
      </c>
      <c r="G1405" s="107">
        <f t="shared" si="701"/>
        <v>1.5995520670966101E-3</v>
      </c>
      <c r="H1405" s="108">
        <f t="shared" si="714"/>
        <v>45432</v>
      </c>
      <c r="I1405" s="108">
        <f t="shared" si="702"/>
        <v>45432</v>
      </c>
      <c r="J1405" s="109">
        <f t="shared" si="710"/>
        <v>19</v>
      </c>
      <c r="K1405" s="109">
        <f t="shared" si="724"/>
        <v>16</v>
      </c>
      <c r="L1405" s="8">
        <f t="shared" si="711"/>
        <v>1.00134682</v>
      </c>
      <c r="M1405" s="110">
        <f t="shared" si="723"/>
        <v>1.00829937</v>
      </c>
      <c r="N1405" s="110">
        <f t="shared" si="718"/>
        <v>1.6507709892000593</v>
      </c>
      <c r="O1405" s="103">
        <f t="shared" si="722"/>
        <v>1.6529942799999999</v>
      </c>
      <c r="P1405" s="103">
        <f t="shared" si="703"/>
        <v>527.31303422999997</v>
      </c>
      <c r="Q1405" s="11">
        <f t="shared" si="717"/>
        <v>0</v>
      </c>
      <c r="R1405" s="30">
        <f t="shared" si="712"/>
        <v>0</v>
      </c>
      <c r="S1405" s="103">
        <f t="shared" si="704"/>
        <v>0</v>
      </c>
      <c r="T1405" s="113">
        <f t="shared" si="713"/>
        <v>8.5000000000000006E-2</v>
      </c>
      <c r="U1405" s="111">
        <f t="shared" si="719"/>
        <v>16</v>
      </c>
      <c r="V1405" s="111">
        <v>252</v>
      </c>
      <c r="W1405" s="110">
        <f t="shared" si="705"/>
        <v>1.0051931190000001</v>
      </c>
      <c r="X1405" s="103">
        <f t="shared" si="706"/>
        <v>2.73839933</v>
      </c>
      <c r="Y1405" s="103">
        <f t="shared" si="707"/>
        <v>0</v>
      </c>
      <c r="Z1405" s="114" t="str">
        <f t="shared" si="715"/>
        <v>A+J=</v>
      </c>
      <c r="AA1405" s="108">
        <f t="shared" si="716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08"/>
        <v>45428</v>
      </c>
      <c r="B1406" s="103">
        <f t="shared" si="700"/>
        <v>530.26765416000001</v>
      </c>
      <c r="C1406" s="204">
        <f t="shared" si="699"/>
        <v>319.00475435149133</v>
      </c>
      <c r="D1406" s="104">
        <f t="shared" si="709"/>
        <v>6858.17</v>
      </c>
      <c r="E1406" s="105">
        <f t="shared" si="720"/>
        <v>6869.14</v>
      </c>
      <c r="F1406" s="106">
        <f t="shared" si="721"/>
        <v>45373</v>
      </c>
      <c r="G1406" s="107">
        <f t="shared" si="701"/>
        <v>1.5995520670966101E-3</v>
      </c>
      <c r="H1406" s="108">
        <f t="shared" si="714"/>
        <v>45432</v>
      </c>
      <c r="I1406" s="108">
        <f t="shared" si="702"/>
        <v>45432</v>
      </c>
      <c r="J1406" s="109">
        <f t="shared" si="710"/>
        <v>19</v>
      </c>
      <c r="K1406" s="109">
        <f t="shared" si="724"/>
        <v>17</v>
      </c>
      <c r="L1406" s="8">
        <f t="shared" si="711"/>
        <v>1.0014310500000001</v>
      </c>
      <c r="M1406" s="110">
        <f t="shared" si="723"/>
        <v>1.00829937</v>
      </c>
      <c r="N1406" s="110">
        <f t="shared" si="718"/>
        <v>1.6507709892000593</v>
      </c>
      <c r="O1406" s="103">
        <f t="shared" si="722"/>
        <v>1.65313332</v>
      </c>
      <c r="P1406" s="103">
        <f t="shared" si="703"/>
        <v>527.35738864999996</v>
      </c>
      <c r="Q1406" s="11">
        <f t="shared" si="717"/>
        <v>0</v>
      </c>
      <c r="R1406" s="30">
        <f t="shared" si="712"/>
        <v>0</v>
      </c>
      <c r="S1406" s="103">
        <f t="shared" si="704"/>
        <v>0</v>
      </c>
      <c r="T1406" s="113">
        <f t="shared" si="713"/>
        <v>8.5000000000000006E-2</v>
      </c>
      <c r="U1406" s="111">
        <f t="shared" si="719"/>
        <v>17</v>
      </c>
      <c r="V1406" s="111">
        <v>252</v>
      </c>
      <c r="W1406" s="110">
        <f t="shared" si="705"/>
        <v>1.005518583</v>
      </c>
      <c r="X1406" s="103">
        <f t="shared" si="706"/>
        <v>2.9102655099999999</v>
      </c>
      <c r="Y1406" s="103">
        <f t="shared" si="707"/>
        <v>0</v>
      </c>
      <c r="Z1406" s="114" t="str">
        <f t="shared" si="715"/>
        <v>A+J=</v>
      </c>
      <c r="AA1406" s="108">
        <f t="shared" si="716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08"/>
        <v>45429</v>
      </c>
      <c r="B1407" s="103">
        <f t="shared" si="700"/>
        <v>530.48397237999995</v>
      </c>
      <c r="C1407" s="204">
        <f t="shared" si="699"/>
        <v>319.00475435149133</v>
      </c>
      <c r="D1407" s="104">
        <f t="shared" si="709"/>
        <v>6858.17</v>
      </c>
      <c r="E1407" s="105">
        <f t="shared" si="720"/>
        <v>6869.14</v>
      </c>
      <c r="F1407" s="106">
        <f t="shared" si="721"/>
        <v>45373</v>
      </c>
      <c r="G1407" s="107">
        <f t="shared" si="701"/>
        <v>1.5995520670966101E-3</v>
      </c>
      <c r="H1407" s="108">
        <f t="shared" si="714"/>
        <v>45432</v>
      </c>
      <c r="I1407" s="108">
        <f t="shared" si="702"/>
        <v>45432</v>
      </c>
      <c r="J1407" s="109">
        <f t="shared" si="710"/>
        <v>19</v>
      </c>
      <c r="K1407" s="109">
        <f t="shared" si="724"/>
        <v>18</v>
      </c>
      <c r="L1407" s="8">
        <f t="shared" si="711"/>
        <v>1.0015153000000001</v>
      </c>
      <c r="M1407" s="110">
        <f t="shared" si="723"/>
        <v>1.00829937</v>
      </c>
      <c r="N1407" s="110">
        <f t="shared" si="718"/>
        <v>1.6507709892000593</v>
      </c>
      <c r="O1407" s="103">
        <f t="shared" si="722"/>
        <v>1.6532724000000001</v>
      </c>
      <c r="P1407" s="103">
        <f t="shared" si="703"/>
        <v>527.40175582999996</v>
      </c>
      <c r="Q1407" s="11">
        <f t="shared" si="717"/>
        <v>0</v>
      </c>
      <c r="R1407" s="30">
        <f t="shared" si="712"/>
        <v>0</v>
      </c>
      <c r="S1407" s="103">
        <f t="shared" si="704"/>
        <v>0</v>
      </c>
      <c r="T1407" s="113">
        <f t="shared" si="713"/>
        <v>8.5000000000000006E-2</v>
      </c>
      <c r="U1407" s="111">
        <f t="shared" si="719"/>
        <v>18</v>
      </c>
      <c r="V1407" s="111">
        <v>252</v>
      </c>
      <c r="W1407" s="110">
        <f t="shared" si="705"/>
        <v>1.005844153</v>
      </c>
      <c r="X1407" s="103">
        <f t="shared" si="706"/>
        <v>3.0822165500000001</v>
      </c>
      <c r="Y1407" s="103">
        <f t="shared" si="707"/>
        <v>0</v>
      </c>
      <c r="Z1407" s="114" t="str">
        <f t="shared" si="715"/>
        <v>A+J=</v>
      </c>
      <c r="AA1407" s="108">
        <f t="shared" si="716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08"/>
        <v>45430</v>
      </c>
      <c r="B1408" s="103">
        <f t="shared" si="700"/>
        <v>530.70037113000001</v>
      </c>
      <c r="C1408" s="204">
        <f t="shared" si="699"/>
        <v>319.00475435149133</v>
      </c>
      <c r="D1408" s="104">
        <f t="shared" si="709"/>
        <v>6858.17</v>
      </c>
      <c r="E1408" s="105">
        <f t="shared" si="720"/>
        <v>6869.14</v>
      </c>
      <c r="F1408" s="106">
        <f t="shared" si="721"/>
        <v>45373</v>
      </c>
      <c r="G1408" s="107">
        <f t="shared" si="701"/>
        <v>1.5995520670966101E-3</v>
      </c>
      <c r="H1408" s="108">
        <f t="shared" si="714"/>
        <v>45432</v>
      </c>
      <c r="I1408" s="108">
        <f t="shared" si="702"/>
        <v>45432</v>
      </c>
      <c r="J1408" s="109">
        <f t="shared" si="710"/>
        <v>19</v>
      </c>
      <c r="K1408" s="109">
        <f t="shared" si="724"/>
        <v>19</v>
      </c>
      <c r="L1408" s="8">
        <f t="shared" si="711"/>
        <v>1.0015995499999999</v>
      </c>
      <c r="M1408" s="110">
        <f t="shared" si="723"/>
        <v>1.00829937</v>
      </c>
      <c r="N1408" s="110">
        <f t="shared" si="718"/>
        <v>1.6507709892000593</v>
      </c>
      <c r="O1408" s="103">
        <f t="shared" si="722"/>
        <v>1.65341147</v>
      </c>
      <c r="P1408" s="103">
        <f t="shared" si="703"/>
        <v>527.44611982000004</v>
      </c>
      <c r="Q1408" s="11">
        <f t="shared" si="717"/>
        <v>0</v>
      </c>
      <c r="R1408" s="30">
        <f t="shared" si="712"/>
        <v>0</v>
      </c>
      <c r="S1408" s="103">
        <f t="shared" si="704"/>
        <v>0</v>
      </c>
      <c r="T1408" s="113">
        <f t="shared" si="713"/>
        <v>8.5000000000000006E-2</v>
      </c>
      <c r="U1408" s="111">
        <f t="shared" si="719"/>
        <v>19</v>
      </c>
      <c r="V1408" s="111">
        <v>252</v>
      </c>
      <c r="W1408" s="110">
        <f t="shared" si="705"/>
        <v>1.0061698269999999</v>
      </c>
      <c r="X1408" s="103">
        <f t="shared" si="706"/>
        <v>3.2542513099999999</v>
      </c>
      <c r="Y1408" s="103">
        <f t="shared" si="707"/>
        <v>0</v>
      </c>
      <c r="Z1408" s="114" t="str">
        <f t="shared" si="715"/>
        <v>A+J=</v>
      </c>
      <c r="AA1408" s="108">
        <f t="shared" si="716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08"/>
        <v>45431</v>
      </c>
      <c r="B1409" s="103">
        <f t="shared" si="700"/>
        <v>530.70037113000001</v>
      </c>
      <c r="C1409" s="204">
        <f t="shared" si="699"/>
        <v>319.00475435149133</v>
      </c>
      <c r="D1409" s="104">
        <f t="shared" si="709"/>
        <v>6858.17</v>
      </c>
      <c r="E1409" s="105">
        <f t="shared" si="720"/>
        <v>6869.14</v>
      </c>
      <c r="F1409" s="106">
        <f t="shared" si="721"/>
        <v>45373</v>
      </c>
      <c r="G1409" s="107">
        <f t="shared" si="701"/>
        <v>1.5995520670966101E-3</v>
      </c>
      <c r="H1409" s="108">
        <f t="shared" si="714"/>
        <v>45432</v>
      </c>
      <c r="I1409" s="108">
        <f t="shared" si="702"/>
        <v>45432</v>
      </c>
      <c r="J1409" s="109">
        <f t="shared" si="710"/>
        <v>19</v>
      </c>
      <c r="K1409" s="109">
        <f t="shared" si="724"/>
        <v>19</v>
      </c>
      <c r="L1409" s="8">
        <f t="shared" si="711"/>
        <v>1.0015995499999999</v>
      </c>
      <c r="M1409" s="110">
        <f t="shared" si="723"/>
        <v>1.00829937</v>
      </c>
      <c r="N1409" s="110">
        <f t="shared" si="718"/>
        <v>1.6507709892000593</v>
      </c>
      <c r="O1409" s="103">
        <f t="shared" si="722"/>
        <v>1.65341147</v>
      </c>
      <c r="P1409" s="103">
        <f t="shared" si="703"/>
        <v>527.44611982000004</v>
      </c>
      <c r="Q1409" s="11">
        <f t="shared" si="717"/>
        <v>0</v>
      </c>
      <c r="R1409" s="30">
        <f t="shared" si="712"/>
        <v>0</v>
      </c>
      <c r="S1409" s="103">
        <f t="shared" si="704"/>
        <v>0</v>
      </c>
      <c r="T1409" s="113">
        <f t="shared" si="713"/>
        <v>8.5000000000000006E-2</v>
      </c>
      <c r="U1409" s="111">
        <f t="shared" si="719"/>
        <v>19</v>
      </c>
      <c r="V1409" s="111">
        <v>252</v>
      </c>
      <c r="W1409" s="110">
        <f t="shared" si="705"/>
        <v>1.0061698269999999</v>
      </c>
      <c r="X1409" s="103">
        <f t="shared" si="706"/>
        <v>3.2542513099999999</v>
      </c>
      <c r="Y1409" s="103">
        <f t="shared" si="707"/>
        <v>0</v>
      </c>
      <c r="Z1409" s="114" t="str">
        <f t="shared" si="715"/>
        <v>A+J=</v>
      </c>
      <c r="AA1409" s="108">
        <f t="shared" si="716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08"/>
        <v>45432</v>
      </c>
      <c r="B1410" s="103">
        <f t="shared" si="700"/>
        <v>530.70037113000001</v>
      </c>
      <c r="C1410" s="204">
        <f t="shared" si="699"/>
        <v>319.00475435149133</v>
      </c>
      <c r="D1410" s="104">
        <f t="shared" si="709"/>
        <v>6858.17</v>
      </c>
      <c r="E1410" s="105">
        <f t="shared" si="720"/>
        <v>6869.14</v>
      </c>
      <c r="F1410" s="106">
        <f t="shared" si="721"/>
        <v>45373</v>
      </c>
      <c r="G1410" s="107">
        <f t="shared" si="701"/>
        <v>1.5995520670966101E-3</v>
      </c>
      <c r="H1410" s="108">
        <f t="shared" si="714"/>
        <v>45463</v>
      </c>
      <c r="I1410" s="108">
        <f t="shared" si="702"/>
        <v>45432</v>
      </c>
      <c r="J1410" s="109">
        <f t="shared" si="710"/>
        <v>19</v>
      </c>
      <c r="K1410" s="109">
        <f t="shared" si="724"/>
        <v>19</v>
      </c>
      <c r="L1410" s="8">
        <f t="shared" si="711"/>
        <v>1.0015995499999999</v>
      </c>
      <c r="M1410" s="110">
        <f t="shared" si="723"/>
        <v>1.00829937</v>
      </c>
      <c r="N1410" s="110">
        <f t="shared" si="718"/>
        <v>1.6507709892000593</v>
      </c>
      <c r="O1410" s="103">
        <f t="shared" si="722"/>
        <v>1.65341147</v>
      </c>
      <c r="P1410" s="103">
        <f t="shared" si="703"/>
        <v>527.44611982000004</v>
      </c>
      <c r="Q1410" s="11">
        <f t="shared" si="717"/>
        <v>46</v>
      </c>
      <c r="R1410" s="30">
        <f t="shared" si="712"/>
        <v>3.6635725401856084E-2</v>
      </c>
      <c r="S1410" s="103">
        <f t="shared" si="704"/>
        <v>19.323371210000001</v>
      </c>
      <c r="T1410" s="113">
        <f t="shared" si="713"/>
        <v>8.5000000000000006E-2</v>
      </c>
      <c r="U1410" s="111">
        <f t="shared" si="719"/>
        <v>19</v>
      </c>
      <c r="V1410" s="111">
        <v>252</v>
      </c>
      <c r="W1410" s="110">
        <f t="shared" si="705"/>
        <v>1.0061698269999999</v>
      </c>
      <c r="X1410" s="103">
        <f t="shared" si="706"/>
        <v>3.2542513099999999</v>
      </c>
      <c r="Y1410" s="103">
        <f t="shared" si="707"/>
        <v>22.577622520000002</v>
      </c>
      <c r="Z1410" s="114" t="str">
        <f t="shared" si="715"/>
        <v>A+J=</v>
      </c>
      <c r="AA1410" s="108">
        <f t="shared" si="716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08"/>
        <v>45433</v>
      </c>
      <c r="B1411" s="103">
        <f t="shared" si="700"/>
        <v>508.37489584000002</v>
      </c>
      <c r="C1411" s="204">
        <f t="shared" si="699"/>
        <v>307.31778376938934</v>
      </c>
      <c r="D1411" s="104">
        <f t="shared" si="709"/>
        <v>6869.14</v>
      </c>
      <c r="E1411" s="105">
        <f t="shared" si="720"/>
        <v>6895.24</v>
      </c>
      <c r="F1411" s="106">
        <f t="shared" si="721"/>
        <v>45402</v>
      </c>
      <c r="G1411" s="107">
        <f t="shared" si="701"/>
        <v>3.7996022791790818E-3</v>
      </c>
      <c r="H1411" s="108">
        <f t="shared" si="714"/>
        <v>45463</v>
      </c>
      <c r="I1411" s="108">
        <f t="shared" si="702"/>
        <v>45463</v>
      </c>
      <c r="J1411" s="109">
        <f t="shared" si="710"/>
        <v>22</v>
      </c>
      <c r="K1411" s="109">
        <f t="shared" si="724"/>
        <v>1</v>
      </c>
      <c r="L1411" s="8">
        <f t="shared" si="711"/>
        <v>1.0001723899999999</v>
      </c>
      <c r="M1411" s="110">
        <f t="shared" si="723"/>
        <v>1.0015995499999999</v>
      </c>
      <c r="N1411" s="110">
        <f t="shared" si="718"/>
        <v>1.6534114799358341</v>
      </c>
      <c r="O1411" s="103">
        <f t="shared" si="722"/>
        <v>1.6536965100000001</v>
      </c>
      <c r="P1411" s="103">
        <f t="shared" si="703"/>
        <v>508.21034648</v>
      </c>
      <c r="Q1411" s="11">
        <f t="shared" si="717"/>
        <v>0</v>
      </c>
      <c r="R1411" s="30">
        <f t="shared" si="712"/>
        <v>0</v>
      </c>
      <c r="S1411" s="103">
        <f t="shared" si="704"/>
        <v>0</v>
      </c>
      <c r="T1411" s="113">
        <f t="shared" si="713"/>
        <v>8.5000000000000006E-2</v>
      </c>
      <c r="U1411" s="111">
        <f t="shared" si="719"/>
        <v>1</v>
      </c>
      <c r="V1411" s="111">
        <v>252</v>
      </c>
      <c r="W1411" s="110">
        <f t="shared" si="705"/>
        <v>1.0003237819999999</v>
      </c>
      <c r="X1411" s="103">
        <f t="shared" si="706"/>
        <v>0.16454936000000001</v>
      </c>
      <c r="Y1411" s="103">
        <f t="shared" si="707"/>
        <v>0</v>
      </c>
      <c r="Z1411" s="114" t="str">
        <f t="shared" si="715"/>
        <v>A+J=</v>
      </c>
      <c r="AA1411" s="108">
        <f t="shared" si="716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08"/>
        <v>45434</v>
      </c>
      <c r="B1412" s="103">
        <f t="shared" si="700"/>
        <v>508.62716903</v>
      </c>
      <c r="C1412" s="204">
        <f t="shared" si="699"/>
        <v>307.31778376938934</v>
      </c>
      <c r="D1412" s="104">
        <f t="shared" si="709"/>
        <v>6869.14</v>
      </c>
      <c r="E1412" s="105">
        <f t="shared" si="720"/>
        <v>6895.24</v>
      </c>
      <c r="F1412" s="106">
        <f t="shared" si="721"/>
        <v>45402</v>
      </c>
      <c r="G1412" s="107">
        <f t="shared" si="701"/>
        <v>3.7996022791790818E-3</v>
      </c>
      <c r="H1412" s="108">
        <f t="shared" si="714"/>
        <v>45463</v>
      </c>
      <c r="I1412" s="108">
        <f t="shared" si="702"/>
        <v>45463</v>
      </c>
      <c r="J1412" s="109">
        <f t="shared" si="710"/>
        <v>22</v>
      </c>
      <c r="K1412" s="109">
        <f t="shared" si="724"/>
        <v>2</v>
      </c>
      <c r="L1412" s="8">
        <f t="shared" si="711"/>
        <v>1.00034482</v>
      </c>
      <c r="M1412" s="110">
        <f t="shared" si="723"/>
        <v>1.0015995499999999</v>
      </c>
      <c r="N1412" s="110">
        <f t="shared" si="718"/>
        <v>1.6534114799358341</v>
      </c>
      <c r="O1412" s="103">
        <f t="shared" si="722"/>
        <v>1.6539816000000001</v>
      </c>
      <c r="P1412" s="103">
        <f t="shared" si="703"/>
        <v>508.29795969999998</v>
      </c>
      <c r="Q1412" s="11">
        <f t="shared" si="717"/>
        <v>0</v>
      </c>
      <c r="R1412" s="30">
        <f t="shared" si="712"/>
        <v>0</v>
      </c>
      <c r="S1412" s="103">
        <f t="shared" si="704"/>
        <v>0</v>
      </c>
      <c r="T1412" s="113">
        <f t="shared" si="713"/>
        <v>8.5000000000000006E-2</v>
      </c>
      <c r="U1412" s="111">
        <f t="shared" si="719"/>
        <v>2</v>
      </c>
      <c r="V1412" s="111">
        <v>252</v>
      </c>
      <c r="W1412" s="110">
        <f t="shared" si="705"/>
        <v>1.00064767</v>
      </c>
      <c r="X1412" s="103">
        <f t="shared" si="706"/>
        <v>0.32920933000000002</v>
      </c>
      <c r="Y1412" s="103">
        <f t="shared" si="707"/>
        <v>0</v>
      </c>
      <c r="Z1412" s="114" t="str">
        <f t="shared" si="715"/>
        <v>A+J=</v>
      </c>
      <c r="AA1412" s="108">
        <f t="shared" si="716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08"/>
        <v>45435</v>
      </c>
      <c r="B1413" s="103">
        <f t="shared" si="700"/>
        <v>508.87956724999998</v>
      </c>
      <c r="C1413" s="204">
        <f t="shared" si="699"/>
        <v>307.31778376938934</v>
      </c>
      <c r="D1413" s="104">
        <f t="shared" si="709"/>
        <v>6869.14</v>
      </c>
      <c r="E1413" s="105">
        <f t="shared" si="720"/>
        <v>6895.24</v>
      </c>
      <c r="F1413" s="106">
        <f t="shared" si="721"/>
        <v>45402</v>
      </c>
      <c r="G1413" s="107">
        <f t="shared" si="701"/>
        <v>3.7996022791790818E-3</v>
      </c>
      <c r="H1413" s="108">
        <f t="shared" si="714"/>
        <v>45463</v>
      </c>
      <c r="I1413" s="108">
        <f t="shared" si="702"/>
        <v>45463</v>
      </c>
      <c r="J1413" s="109">
        <f t="shared" si="710"/>
        <v>22</v>
      </c>
      <c r="K1413" s="109">
        <f t="shared" si="724"/>
        <v>3</v>
      </c>
      <c r="L1413" s="8">
        <f t="shared" si="711"/>
        <v>1.00051727</v>
      </c>
      <c r="M1413" s="110">
        <f t="shared" si="723"/>
        <v>1.0015995499999999</v>
      </c>
      <c r="N1413" s="110">
        <f t="shared" si="718"/>
        <v>1.6534114799358341</v>
      </c>
      <c r="O1413" s="103">
        <f t="shared" si="722"/>
        <v>1.65426674</v>
      </c>
      <c r="P1413" s="103">
        <f t="shared" si="703"/>
        <v>508.38558829999999</v>
      </c>
      <c r="Q1413" s="11">
        <f t="shared" si="717"/>
        <v>0</v>
      </c>
      <c r="R1413" s="30">
        <f t="shared" si="712"/>
        <v>0</v>
      </c>
      <c r="S1413" s="103">
        <f t="shared" si="704"/>
        <v>0</v>
      </c>
      <c r="T1413" s="113">
        <f t="shared" si="713"/>
        <v>8.5000000000000006E-2</v>
      </c>
      <c r="U1413" s="111">
        <f t="shared" si="719"/>
        <v>3</v>
      </c>
      <c r="V1413" s="111">
        <v>252</v>
      </c>
      <c r="W1413" s="110">
        <f t="shared" si="705"/>
        <v>1.000971662</v>
      </c>
      <c r="X1413" s="103">
        <f t="shared" si="706"/>
        <v>0.49397895000000003</v>
      </c>
      <c r="Y1413" s="103">
        <f t="shared" si="707"/>
        <v>0</v>
      </c>
      <c r="Z1413" s="114" t="str">
        <f t="shared" si="715"/>
        <v>A+J=</v>
      </c>
      <c r="AA1413" s="108">
        <f t="shared" si="716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08"/>
        <v>45436</v>
      </c>
      <c r="B1414" s="103">
        <f t="shared" si="700"/>
        <v>509.13209101000001</v>
      </c>
      <c r="C1414" s="204">
        <f t="shared" ref="C1414:C1477" si="725">(C1413-(S1413/O1413))</f>
        <v>307.31778376938934</v>
      </c>
      <c r="D1414" s="104">
        <f t="shared" si="709"/>
        <v>6869.14</v>
      </c>
      <c r="E1414" s="105">
        <f t="shared" si="720"/>
        <v>6895.24</v>
      </c>
      <c r="F1414" s="106">
        <f t="shared" si="721"/>
        <v>45402</v>
      </c>
      <c r="G1414" s="107">
        <f t="shared" si="701"/>
        <v>3.7996022791790818E-3</v>
      </c>
      <c r="H1414" s="108">
        <f t="shared" si="714"/>
        <v>45463</v>
      </c>
      <c r="I1414" s="108">
        <f t="shared" si="702"/>
        <v>45463</v>
      </c>
      <c r="J1414" s="109">
        <f t="shared" si="710"/>
        <v>22</v>
      </c>
      <c r="K1414" s="109">
        <f t="shared" si="724"/>
        <v>4</v>
      </c>
      <c r="L1414" s="8">
        <f t="shared" si="711"/>
        <v>1.00068976</v>
      </c>
      <c r="M1414" s="110">
        <f t="shared" si="723"/>
        <v>1.0015995499999999</v>
      </c>
      <c r="N1414" s="110">
        <f t="shared" si="718"/>
        <v>1.6534114799358341</v>
      </c>
      <c r="O1414" s="103">
        <f t="shared" si="722"/>
        <v>1.65455193</v>
      </c>
      <c r="P1414" s="103">
        <f t="shared" si="703"/>
        <v>508.47323225000002</v>
      </c>
      <c r="Q1414" s="11">
        <f t="shared" si="717"/>
        <v>0</v>
      </c>
      <c r="R1414" s="30">
        <f t="shared" si="712"/>
        <v>0</v>
      </c>
      <c r="S1414" s="103">
        <f t="shared" si="704"/>
        <v>0</v>
      </c>
      <c r="T1414" s="113">
        <f t="shared" si="713"/>
        <v>8.5000000000000006E-2</v>
      </c>
      <c r="U1414" s="111">
        <f t="shared" si="719"/>
        <v>4</v>
      </c>
      <c r="V1414" s="111">
        <v>252</v>
      </c>
      <c r="W1414" s="110">
        <f t="shared" si="705"/>
        <v>1.001295759</v>
      </c>
      <c r="X1414" s="103">
        <f t="shared" si="706"/>
        <v>0.65885875999999999</v>
      </c>
      <c r="Y1414" s="103">
        <f t="shared" si="707"/>
        <v>0</v>
      </c>
      <c r="Z1414" s="114" t="str">
        <f t="shared" si="715"/>
        <v>A+J=</v>
      </c>
      <c r="AA1414" s="108">
        <f t="shared" si="716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08"/>
        <v>45437</v>
      </c>
      <c r="B1415" s="103">
        <f t="shared" si="700"/>
        <v>509.38474346000004</v>
      </c>
      <c r="C1415" s="204">
        <f t="shared" si="725"/>
        <v>307.31778376938934</v>
      </c>
      <c r="D1415" s="104">
        <f t="shared" si="709"/>
        <v>6869.14</v>
      </c>
      <c r="E1415" s="105">
        <f t="shared" si="720"/>
        <v>6895.24</v>
      </c>
      <c r="F1415" s="106">
        <f t="shared" si="721"/>
        <v>45402</v>
      </c>
      <c r="G1415" s="107">
        <f t="shared" si="701"/>
        <v>3.7996022791790818E-3</v>
      </c>
      <c r="H1415" s="108">
        <f t="shared" si="714"/>
        <v>45463</v>
      </c>
      <c r="I1415" s="108">
        <f t="shared" si="702"/>
        <v>45463</v>
      </c>
      <c r="J1415" s="109">
        <f t="shared" si="710"/>
        <v>22</v>
      </c>
      <c r="K1415" s="109">
        <f t="shared" si="724"/>
        <v>5</v>
      </c>
      <c r="L1415" s="8">
        <f t="shared" si="711"/>
        <v>1.00086228</v>
      </c>
      <c r="M1415" s="110">
        <f t="shared" si="723"/>
        <v>1.0015995499999999</v>
      </c>
      <c r="N1415" s="110">
        <f t="shared" si="718"/>
        <v>1.6534114799358341</v>
      </c>
      <c r="O1415" s="103">
        <f t="shared" si="722"/>
        <v>1.6548371799999999</v>
      </c>
      <c r="P1415" s="103">
        <f t="shared" si="703"/>
        <v>508.56089465000002</v>
      </c>
      <c r="Q1415" s="11">
        <f t="shared" si="717"/>
        <v>0</v>
      </c>
      <c r="R1415" s="30">
        <f t="shared" si="712"/>
        <v>0</v>
      </c>
      <c r="S1415" s="103">
        <f t="shared" si="704"/>
        <v>0</v>
      </c>
      <c r="T1415" s="113">
        <f t="shared" si="713"/>
        <v>8.5000000000000006E-2</v>
      </c>
      <c r="U1415" s="111">
        <f t="shared" si="719"/>
        <v>5</v>
      </c>
      <c r="V1415" s="111">
        <v>252</v>
      </c>
      <c r="W1415" s="110">
        <f t="shared" si="705"/>
        <v>1.0016199610000001</v>
      </c>
      <c r="X1415" s="103">
        <f t="shared" si="706"/>
        <v>0.82384880999999999</v>
      </c>
      <c r="Y1415" s="103">
        <f t="shared" si="707"/>
        <v>0</v>
      </c>
      <c r="Z1415" s="114" t="str">
        <f t="shared" si="715"/>
        <v>A+J=</v>
      </c>
      <c r="AA1415" s="108">
        <f t="shared" si="716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08"/>
        <v>45438</v>
      </c>
      <c r="B1416" s="103">
        <f t="shared" si="700"/>
        <v>509.38474346000004</v>
      </c>
      <c r="C1416" s="204">
        <f t="shared" si="725"/>
        <v>307.31778376938934</v>
      </c>
      <c r="D1416" s="104">
        <f t="shared" si="709"/>
        <v>6869.14</v>
      </c>
      <c r="E1416" s="105">
        <f t="shared" si="720"/>
        <v>6895.24</v>
      </c>
      <c r="F1416" s="106">
        <f t="shared" si="721"/>
        <v>45402</v>
      </c>
      <c r="G1416" s="107">
        <f t="shared" si="701"/>
        <v>3.7996022791790818E-3</v>
      </c>
      <c r="H1416" s="108">
        <f t="shared" si="714"/>
        <v>45463</v>
      </c>
      <c r="I1416" s="108">
        <f t="shared" si="702"/>
        <v>45463</v>
      </c>
      <c r="J1416" s="109">
        <f t="shared" si="710"/>
        <v>22</v>
      </c>
      <c r="K1416" s="109">
        <f t="shared" si="724"/>
        <v>5</v>
      </c>
      <c r="L1416" s="8">
        <f t="shared" si="711"/>
        <v>1.00086228</v>
      </c>
      <c r="M1416" s="110">
        <f t="shared" si="723"/>
        <v>1.0015995499999999</v>
      </c>
      <c r="N1416" s="110">
        <f t="shared" si="718"/>
        <v>1.6534114799358341</v>
      </c>
      <c r="O1416" s="103">
        <f t="shared" si="722"/>
        <v>1.6548371799999999</v>
      </c>
      <c r="P1416" s="103">
        <f t="shared" si="703"/>
        <v>508.56089465000002</v>
      </c>
      <c r="Q1416" s="11">
        <f t="shared" si="717"/>
        <v>0</v>
      </c>
      <c r="R1416" s="30">
        <f t="shared" si="712"/>
        <v>0</v>
      </c>
      <c r="S1416" s="103">
        <f t="shared" si="704"/>
        <v>0</v>
      </c>
      <c r="T1416" s="113">
        <f t="shared" si="713"/>
        <v>8.5000000000000006E-2</v>
      </c>
      <c r="U1416" s="111">
        <f t="shared" si="719"/>
        <v>5</v>
      </c>
      <c r="V1416" s="111">
        <v>252</v>
      </c>
      <c r="W1416" s="110">
        <f t="shared" si="705"/>
        <v>1.0016199610000001</v>
      </c>
      <c r="X1416" s="103">
        <f t="shared" si="706"/>
        <v>0.82384880999999999</v>
      </c>
      <c r="Y1416" s="103">
        <f t="shared" si="707"/>
        <v>0</v>
      </c>
      <c r="Z1416" s="114" t="str">
        <f t="shared" si="715"/>
        <v>A+J=</v>
      </c>
      <c r="AA1416" s="108">
        <f t="shared" si="716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08"/>
        <v>45439</v>
      </c>
      <c r="B1417" s="103">
        <f t="shared" si="700"/>
        <v>509.38474346000004</v>
      </c>
      <c r="C1417" s="204">
        <f t="shared" si="725"/>
        <v>307.31778376938934</v>
      </c>
      <c r="D1417" s="104">
        <f t="shared" si="709"/>
        <v>6869.14</v>
      </c>
      <c r="E1417" s="105">
        <f t="shared" si="720"/>
        <v>6895.24</v>
      </c>
      <c r="F1417" s="106">
        <f t="shared" si="721"/>
        <v>45402</v>
      </c>
      <c r="G1417" s="107">
        <f t="shared" si="701"/>
        <v>3.7996022791790818E-3</v>
      </c>
      <c r="H1417" s="108">
        <f t="shared" si="714"/>
        <v>45463</v>
      </c>
      <c r="I1417" s="108">
        <f t="shared" si="702"/>
        <v>45463</v>
      </c>
      <c r="J1417" s="109">
        <f t="shared" si="710"/>
        <v>22</v>
      </c>
      <c r="K1417" s="109">
        <f t="shared" si="724"/>
        <v>5</v>
      </c>
      <c r="L1417" s="8">
        <f t="shared" si="711"/>
        <v>1.00086228</v>
      </c>
      <c r="M1417" s="110">
        <f t="shared" si="723"/>
        <v>1.0015995499999999</v>
      </c>
      <c r="N1417" s="110">
        <f t="shared" si="718"/>
        <v>1.6534114799358341</v>
      </c>
      <c r="O1417" s="103">
        <f t="shared" si="722"/>
        <v>1.6548371799999999</v>
      </c>
      <c r="P1417" s="103">
        <f t="shared" si="703"/>
        <v>508.56089465000002</v>
      </c>
      <c r="Q1417" s="11">
        <f t="shared" si="717"/>
        <v>0</v>
      </c>
      <c r="R1417" s="30">
        <f t="shared" si="712"/>
        <v>0</v>
      </c>
      <c r="S1417" s="103">
        <f t="shared" si="704"/>
        <v>0</v>
      </c>
      <c r="T1417" s="113">
        <f t="shared" si="713"/>
        <v>8.5000000000000006E-2</v>
      </c>
      <c r="U1417" s="111">
        <f t="shared" si="719"/>
        <v>5</v>
      </c>
      <c r="V1417" s="111">
        <v>252</v>
      </c>
      <c r="W1417" s="110">
        <f t="shared" si="705"/>
        <v>1.0016199610000001</v>
      </c>
      <c r="X1417" s="103">
        <f t="shared" si="706"/>
        <v>0.82384880999999999</v>
      </c>
      <c r="Y1417" s="103">
        <f t="shared" si="707"/>
        <v>0</v>
      </c>
      <c r="Z1417" s="114" t="str">
        <f t="shared" si="715"/>
        <v>A+J=</v>
      </c>
      <c r="AA1417" s="108">
        <f t="shared" si="716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08"/>
        <v>45440</v>
      </c>
      <c r="B1418" s="103">
        <f t="shared" ref="B1418:B1481" si="726">(P1418+X1418)</f>
        <v>509.63751539999998</v>
      </c>
      <c r="C1418" s="204">
        <f t="shared" si="725"/>
        <v>307.31778376938934</v>
      </c>
      <c r="D1418" s="104">
        <f t="shared" si="709"/>
        <v>6869.14</v>
      </c>
      <c r="E1418" s="105">
        <f t="shared" si="720"/>
        <v>6895.24</v>
      </c>
      <c r="F1418" s="106">
        <f t="shared" si="721"/>
        <v>45402</v>
      </c>
      <c r="G1418" s="107">
        <f t="shared" ref="G1418:G1481" si="727">(E1418/D1418)-1</f>
        <v>3.7996022791790818E-3</v>
      </c>
      <c r="H1418" s="108">
        <f t="shared" si="714"/>
        <v>45463</v>
      </c>
      <c r="I1418" s="108">
        <f t="shared" ref="I1418:I1481" si="728">IF(A1418&gt;I1417,H1418,I1417)</f>
        <v>45463</v>
      </c>
      <c r="J1418" s="109">
        <f t="shared" si="710"/>
        <v>22</v>
      </c>
      <c r="K1418" s="109">
        <f t="shared" si="724"/>
        <v>6</v>
      </c>
      <c r="L1418" s="8">
        <f t="shared" si="711"/>
        <v>1.0010348200000001</v>
      </c>
      <c r="M1418" s="110">
        <f t="shared" si="723"/>
        <v>1.0015995499999999</v>
      </c>
      <c r="N1418" s="110">
        <f t="shared" si="718"/>
        <v>1.6534114799358341</v>
      </c>
      <c r="O1418" s="103">
        <f t="shared" si="722"/>
        <v>1.6551224600000001</v>
      </c>
      <c r="P1418" s="103">
        <f t="shared" ref="P1418:P1481" si="729">TRUNC(C1418*O1418,8)</f>
        <v>508.64856627</v>
      </c>
      <c r="Q1418" s="11">
        <f t="shared" si="717"/>
        <v>0</v>
      </c>
      <c r="R1418" s="30">
        <f t="shared" si="712"/>
        <v>0</v>
      </c>
      <c r="S1418" s="103">
        <f t="shared" ref="S1418:S1481" si="730">IF(R1418&gt;0,TRUNC(R1418*P1418,8),0)</f>
        <v>0</v>
      </c>
      <c r="T1418" s="113">
        <f t="shared" si="713"/>
        <v>8.5000000000000006E-2</v>
      </c>
      <c r="U1418" s="111">
        <f t="shared" si="719"/>
        <v>6</v>
      </c>
      <c r="V1418" s="111">
        <v>252</v>
      </c>
      <c r="W1418" s="110">
        <f t="shared" ref="W1418:W1481" si="731">ROUND((1+T1418)^TRUNC((U1418/V1418),9),9)</f>
        <v>1.0019442679999999</v>
      </c>
      <c r="X1418" s="103">
        <f t="shared" ref="X1418:X1481" si="732">TRUNC((P1418*(W1418-1)),8)</f>
        <v>0.98894912999999995</v>
      </c>
      <c r="Y1418" s="103">
        <f t="shared" ref="Y1418:Y1481" si="733">IF(Q1418&gt;0,S1418+X1418,0)</f>
        <v>0</v>
      </c>
      <c r="Z1418" s="114" t="str">
        <f t="shared" si="715"/>
        <v>A+J=</v>
      </c>
      <c r="AA1418" s="108">
        <f t="shared" si="716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34">(A1418+1)</f>
        <v>45441</v>
      </c>
      <c r="B1419" s="103">
        <f t="shared" si="726"/>
        <v>509.89041609999998</v>
      </c>
      <c r="C1419" s="204">
        <f t="shared" si="725"/>
        <v>307.31778376938934</v>
      </c>
      <c r="D1419" s="104">
        <f t="shared" ref="D1419:D1482" si="735">IF(E1419=E1418,D1418,E1418)</f>
        <v>6869.14</v>
      </c>
      <c r="E1419" s="105">
        <f t="shared" si="720"/>
        <v>6895.24</v>
      </c>
      <c r="F1419" s="106">
        <f t="shared" si="721"/>
        <v>45402</v>
      </c>
      <c r="G1419" s="107">
        <f t="shared" si="727"/>
        <v>3.7996022791790818E-3</v>
      </c>
      <c r="H1419" s="108">
        <f t="shared" si="714"/>
        <v>45463</v>
      </c>
      <c r="I1419" s="108">
        <f t="shared" si="728"/>
        <v>45463</v>
      </c>
      <c r="J1419" s="109">
        <f t="shared" ref="J1419:J1482" si="736">IF(I1419=I1418,J1418,NETWORKDAYS(I1418,I1419,$AD$171:$AD$502)-1)</f>
        <v>22</v>
      </c>
      <c r="K1419" s="109">
        <f t="shared" si="724"/>
        <v>7</v>
      </c>
      <c r="L1419" s="8">
        <f t="shared" ref="L1419:L1482" si="737">IF(E1419&lt;D1419,1,TRUNC((E1419/D1419)^TRUNC((K1419/J1419),9),8))</f>
        <v>1.0012074</v>
      </c>
      <c r="M1419" s="110">
        <f t="shared" si="723"/>
        <v>1.0015995499999999</v>
      </c>
      <c r="N1419" s="110">
        <f t="shared" si="718"/>
        <v>1.6534114799358341</v>
      </c>
      <c r="O1419" s="103">
        <f t="shared" si="722"/>
        <v>1.6554078000000001</v>
      </c>
      <c r="P1419" s="103">
        <f t="shared" si="729"/>
        <v>508.73625633</v>
      </c>
      <c r="Q1419" s="11">
        <f t="shared" si="717"/>
        <v>0</v>
      </c>
      <c r="R1419" s="30">
        <f t="shared" ref="R1419:R1482" si="738">IF(Q1419&gt;0,VLOOKUP($A1419,$AD$10:$AI$165,6),0)</f>
        <v>0</v>
      </c>
      <c r="S1419" s="103">
        <f t="shared" si="730"/>
        <v>0</v>
      </c>
      <c r="T1419" s="113">
        <f t="shared" ref="T1419:T1482" si="739">(T1418)</f>
        <v>8.5000000000000006E-2</v>
      </c>
      <c r="U1419" s="111">
        <f t="shared" si="719"/>
        <v>7</v>
      </c>
      <c r="V1419" s="111">
        <v>252</v>
      </c>
      <c r="W1419" s="110">
        <f t="shared" si="731"/>
        <v>1.00226868</v>
      </c>
      <c r="X1419" s="103">
        <f t="shared" si="732"/>
        <v>1.1541597699999999</v>
      </c>
      <c r="Y1419" s="103">
        <f t="shared" si="733"/>
        <v>0</v>
      </c>
      <c r="Z1419" s="114" t="str">
        <f t="shared" si="715"/>
        <v>A+J=</v>
      </c>
      <c r="AA1419" s="108">
        <f t="shared" si="716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34"/>
        <v>45442</v>
      </c>
      <c r="B1420" s="103">
        <f t="shared" si="726"/>
        <v>510.14343943</v>
      </c>
      <c r="C1420" s="204">
        <f t="shared" si="725"/>
        <v>307.31778376938934</v>
      </c>
      <c r="D1420" s="104">
        <f t="shared" si="735"/>
        <v>6869.14</v>
      </c>
      <c r="E1420" s="105">
        <f t="shared" si="720"/>
        <v>6895.24</v>
      </c>
      <c r="F1420" s="106">
        <f t="shared" si="721"/>
        <v>45402</v>
      </c>
      <c r="G1420" s="107">
        <f t="shared" si="727"/>
        <v>3.7996022791790818E-3</v>
      </c>
      <c r="H1420" s="108">
        <f t="shared" ref="H1420:H1483" si="740">IF(DAY(A1420)=H$9,VLOOKUP(A1420,AH$118:AN$450,4),H1419)</f>
        <v>45463</v>
      </c>
      <c r="I1420" s="108">
        <f t="shared" si="728"/>
        <v>45463</v>
      </c>
      <c r="J1420" s="109">
        <f t="shared" si="736"/>
        <v>22</v>
      </c>
      <c r="K1420" s="109">
        <f t="shared" si="724"/>
        <v>8</v>
      </c>
      <c r="L1420" s="8">
        <f t="shared" si="737"/>
        <v>1.0013799999999999</v>
      </c>
      <c r="M1420" s="110">
        <f t="shared" si="723"/>
        <v>1.0015995499999999</v>
      </c>
      <c r="N1420" s="110">
        <f t="shared" si="718"/>
        <v>1.6534114799358341</v>
      </c>
      <c r="O1420" s="103">
        <f t="shared" si="722"/>
        <v>1.6556931800000001</v>
      </c>
      <c r="P1420" s="103">
        <f t="shared" si="729"/>
        <v>508.82395867000002</v>
      </c>
      <c r="Q1420" s="11">
        <f t="shared" si="717"/>
        <v>0</v>
      </c>
      <c r="R1420" s="30">
        <f t="shared" si="738"/>
        <v>0</v>
      </c>
      <c r="S1420" s="103">
        <f t="shared" si="730"/>
        <v>0</v>
      </c>
      <c r="T1420" s="113">
        <f t="shared" si="739"/>
        <v>8.5000000000000006E-2</v>
      </c>
      <c r="U1420" s="111">
        <f t="shared" si="719"/>
        <v>8</v>
      </c>
      <c r="V1420" s="111">
        <v>252</v>
      </c>
      <c r="W1420" s="110">
        <f t="shared" si="731"/>
        <v>1.0025931969999999</v>
      </c>
      <c r="X1420" s="103">
        <f t="shared" si="732"/>
        <v>1.31948076</v>
      </c>
      <c r="Y1420" s="103">
        <f t="shared" si="733"/>
        <v>0</v>
      </c>
      <c r="Z1420" s="114" t="str">
        <f t="shared" ref="Z1420:Z1483" si="741">IF($Q1419&gt;0,VLOOKUP($A1419,$AD$10:$AM$165,9),Z1419)</f>
        <v>A+J=</v>
      </c>
      <c r="AA1420" s="108">
        <f t="shared" ref="AA1420:AA1483" si="742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34"/>
        <v>45443</v>
      </c>
      <c r="B1421" s="103">
        <f t="shared" si="726"/>
        <v>510.14343943</v>
      </c>
      <c r="C1421" s="204">
        <f t="shared" si="725"/>
        <v>307.31778376938934</v>
      </c>
      <c r="D1421" s="104">
        <f t="shared" si="735"/>
        <v>6869.14</v>
      </c>
      <c r="E1421" s="105">
        <f t="shared" si="720"/>
        <v>6895.24</v>
      </c>
      <c r="F1421" s="106">
        <f t="shared" si="721"/>
        <v>45402</v>
      </c>
      <c r="G1421" s="107">
        <f t="shared" si="727"/>
        <v>3.7996022791790818E-3</v>
      </c>
      <c r="H1421" s="108">
        <f t="shared" si="740"/>
        <v>45463</v>
      </c>
      <c r="I1421" s="108">
        <f t="shared" si="728"/>
        <v>45463</v>
      </c>
      <c r="J1421" s="109">
        <f t="shared" si="736"/>
        <v>22</v>
      </c>
      <c r="K1421" s="109">
        <f t="shared" si="724"/>
        <v>8</v>
      </c>
      <c r="L1421" s="8">
        <f t="shared" si="737"/>
        <v>1.0013799999999999</v>
      </c>
      <c r="M1421" s="110">
        <f t="shared" si="723"/>
        <v>1.0015995499999999</v>
      </c>
      <c r="N1421" s="110">
        <f t="shared" si="718"/>
        <v>1.6534114799358341</v>
      </c>
      <c r="O1421" s="103">
        <f t="shared" si="722"/>
        <v>1.6556931800000001</v>
      </c>
      <c r="P1421" s="103">
        <f t="shared" si="729"/>
        <v>508.82395867000002</v>
      </c>
      <c r="Q1421" s="11">
        <f t="shared" ref="Q1421:Q1484" si="743">IF(VLOOKUP(A1421,AD$10:AK$165,8)=VLOOKUP(A1420,AD$10:AK$165,8),0,VLOOKUP(A1421,AD$10:AK$165,8))</f>
        <v>0</v>
      </c>
      <c r="R1421" s="30">
        <f t="shared" si="738"/>
        <v>0</v>
      </c>
      <c r="S1421" s="103">
        <f t="shared" si="730"/>
        <v>0</v>
      </c>
      <c r="T1421" s="113">
        <f t="shared" si="739"/>
        <v>8.5000000000000006E-2</v>
      </c>
      <c r="U1421" s="111">
        <f t="shared" si="719"/>
        <v>8</v>
      </c>
      <c r="V1421" s="111">
        <v>252</v>
      </c>
      <c r="W1421" s="110">
        <f t="shared" si="731"/>
        <v>1.0025931969999999</v>
      </c>
      <c r="X1421" s="103">
        <f t="shared" si="732"/>
        <v>1.31948076</v>
      </c>
      <c r="Y1421" s="103">
        <f t="shared" si="733"/>
        <v>0</v>
      </c>
      <c r="Z1421" s="114" t="str">
        <f t="shared" si="741"/>
        <v>A+J=</v>
      </c>
      <c r="AA1421" s="108">
        <f t="shared" si="742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34"/>
        <v>45444</v>
      </c>
      <c r="B1422" s="103">
        <f t="shared" si="726"/>
        <v>510.39659470999999</v>
      </c>
      <c r="C1422" s="204">
        <f t="shared" si="725"/>
        <v>307.31778376938934</v>
      </c>
      <c r="D1422" s="104">
        <f t="shared" si="735"/>
        <v>6869.14</v>
      </c>
      <c r="E1422" s="105">
        <f t="shared" si="720"/>
        <v>6895.24</v>
      </c>
      <c r="F1422" s="106">
        <f t="shared" si="721"/>
        <v>45402</v>
      </c>
      <c r="G1422" s="107">
        <f t="shared" si="727"/>
        <v>3.7996022791790818E-3</v>
      </c>
      <c r="H1422" s="108">
        <f t="shared" si="740"/>
        <v>45463</v>
      </c>
      <c r="I1422" s="108">
        <f t="shared" si="728"/>
        <v>45463</v>
      </c>
      <c r="J1422" s="109">
        <f t="shared" si="736"/>
        <v>22</v>
      </c>
      <c r="K1422" s="109">
        <f t="shared" si="724"/>
        <v>9</v>
      </c>
      <c r="L1422" s="8">
        <f t="shared" si="737"/>
        <v>1.0015526400000001</v>
      </c>
      <c r="M1422" s="110">
        <f t="shared" si="723"/>
        <v>1.0015995499999999</v>
      </c>
      <c r="N1422" s="110">
        <f t="shared" si="718"/>
        <v>1.6534114799358341</v>
      </c>
      <c r="O1422" s="103">
        <f t="shared" si="722"/>
        <v>1.6559786299999999</v>
      </c>
      <c r="P1422" s="103">
        <f t="shared" si="729"/>
        <v>508.91168254000002</v>
      </c>
      <c r="Q1422" s="11">
        <f t="shared" si="743"/>
        <v>0</v>
      </c>
      <c r="R1422" s="30">
        <f t="shared" si="738"/>
        <v>0</v>
      </c>
      <c r="S1422" s="103">
        <f t="shared" si="730"/>
        <v>0</v>
      </c>
      <c r="T1422" s="113">
        <f t="shared" si="739"/>
        <v>8.5000000000000006E-2</v>
      </c>
      <c r="U1422" s="111">
        <f t="shared" si="719"/>
        <v>9</v>
      </c>
      <c r="V1422" s="111">
        <v>252</v>
      </c>
      <c r="W1422" s="110">
        <f t="shared" si="731"/>
        <v>1.0029178190000001</v>
      </c>
      <c r="X1422" s="103">
        <f t="shared" si="732"/>
        <v>1.4849121700000001</v>
      </c>
      <c r="Y1422" s="103">
        <f t="shared" si="733"/>
        <v>0</v>
      </c>
      <c r="Z1422" s="114" t="str">
        <f t="shared" si="741"/>
        <v>A+J=</v>
      </c>
      <c r="AA1422" s="108">
        <f t="shared" si="742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34"/>
        <v>45445</v>
      </c>
      <c r="B1423" s="103">
        <f t="shared" si="726"/>
        <v>510.39659470999999</v>
      </c>
      <c r="C1423" s="204">
        <f t="shared" si="725"/>
        <v>307.31778376938934</v>
      </c>
      <c r="D1423" s="104">
        <f t="shared" si="735"/>
        <v>6869.14</v>
      </c>
      <c r="E1423" s="105">
        <f t="shared" si="720"/>
        <v>6895.24</v>
      </c>
      <c r="F1423" s="106">
        <f t="shared" si="721"/>
        <v>45402</v>
      </c>
      <c r="G1423" s="107">
        <f t="shared" si="727"/>
        <v>3.7996022791790818E-3</v>
      </c>
      <c r="H1423" s="108">
        <f t="shared" si="740"/>
        <v>45463</v>
      </c>
      <c r="I1423" s="108">
        <f t="shared" si="728"/>
        <v>45463</v>
      </c>
      <c r="J1423" s="109">
        <f t="shared" si="736"/>
        <v>22</v>
      </c>
      <c r="K1423" s="109">
        <f t="shared" si="724"/>
        <v>9</v>
      </c>
      <c r="L1423" s="8">
        <f t="shared" si="737"/>
        <v>1.0015526400000001</v>
      </c>
      <c r="M1423" s="110">
        <f t="shared" si="723"/>
        <v>1.0015995499999999</v>
      </c>
      <c r="N1423" s="110">
        <f t="shared" si="718"/>
        <v>1.6534114799358341</v>
      </c>
      <c r="O1423" s="103">
        <f t="shared" si="722"/>
        <v>1.6559786299999999</v>
      </c>
      <c r="P1423" s="103">
        <f t="shared" si="729"/>
        <v>508.91168254000002</v>
      </c>
      <c r="Q1423" s="11">
        <f t="shared" si="743"/>
        <v>0</v>
      </c>
      <c r="R1423" s="30">
        <f t="shared" si="738"/>
        <v>0</v>
      </c>
      <c r="S1423" s="103">
        <f t="shared" si="730"/>
        <v>0</v>
      </c>
      <c r="T1423" s="113">
        <f t="shared" si="739"/>
        <v>8.5000000000000006E-2</v>
      </c>
      <c r="U1423" s="111">
        <f t="shared" si="719"/>
        <v>9</v>
      </c>
      <c r="V1423" s="111">
        <v>252</v>
      </c>
      <c r="W1423" s="110">
        <f t="shared" si="731"/>
        <v>1.0029178190000001</v>
      </c>
      <c r="X1423" s="103">
        <f t="shared" si="732"/>
        <v>1.4849121700000001</v>
      </c>
      <c r="Y1423" s="103">
        <f t="shared" si="733"/>
        <v>0</v>
      </c>
      <c r="Z1423" s="114" t="str">
        <f t="shared" si="741"/>
        <v>A+J=</v>
      </c>
      <c r="AA1423" s="108">
        <f t="shared" si="742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34"/>
        <v>45446</v>
      </c>
      <c r="B1424" s="103">
        <f t="shared" si="726"/>
        <v>510.39659470999999</v>
      </c>
      <c r="C1424" s="204">
        <f t="shared" si="725"/>
        <v>307.31778376938934</v>
      </c>
      <c r="D1424" s="104">
        <f t="shared" si="735"/>
        <v>6869.14</v>
      </c>
      <c r="E1424" s="105">
        <f t="shared" si="720"/>
        <v>6895.24</v>
      </c>
      <c r="F1424" s="106">
        <f t="shared" si="721"/>
        <v>45402</v>
      </c>
      <c r="G1424" s="107">
        <f t="shared" si="727"/>
        <v>3.7996022791790818E-3</v>
      </c>
      <c r="H1424" s="108">
        <f t="shared" si="740"/>
        <v>45463</v>
      </c>
      <c r="I1424" s="108">
        <f t="shared" si="728"/>
        <v>45463</v>
      </c>
      <c r="J1424" s="109">
        <f t="shared" si="736"/>
        <v>22</v>
      </c>
      <c r="K1424" s="109">
        <f t="shared" si="724"/>
        <v>9</v>
      </c>
      <c r="L1424" s="8">
        <f t="shared" si="737"/>
        <v>1.0015526400000001</v>
      </c>
      <c r="M1424" s="110">
        <f t="shared" si="723"/>
        <v>1.0015995499999999</v>
      </c>
      <c r="N1424" s="110">
        <f t="shared" si="718"/>
        <v>1.6534114799358341</v>
      </c>
      <c r="O1424" s="103">
        <f t="shared" si="722"/>
        <v>1.6559786299999999</v>
      </c>
      <c r="P1424" s="103">
        <f t="shared" si="729"/>
        <v>508.91168254000002</v>
      </c>
      <c r="Q1424" s="11">
        <f t="shared" si="743"/>
        <v>0</v>
      </c>
      <c r="R1424" s="30">
        <f t="shared" si="738"/>
        <v>0</v>
      </c>
      <c r="S1424" s="103">
        <f t="shared" si="730"/>
        <v>0</v>
      </c>
      <c r="T1424" s="113">
        <f t="shared" si="739"/>
        <v>8.5000000000000006E-2</v>
      </c>
      <c r="U1424" s="111">
        <f t="shared" si="719"/>
        <v>9</v>
      </c>
      <c r="V1424" s="111">
        <v>252</v>
      </c>
      <c r="W1424" s="110">
        <f t="shared" si="731"/>
        <v>1.0029178190000001</v>
      </c>
      <c r="X1424" s="103">
        <f t="shared" si="732"/>
        <v>1.4849121700000001</v>
      </c>
      <c r="Y1424" s="103">
        <f t="shared" si="733"/>
        <v>0</v>
      </c>
      <c r="Z1424" s="114" t="str">
        <f t="shared" si="741"/>
        <v>A+J=</v>
      </c>
      <c r="AA1424" s="108">
        <f t="shared" si="742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34"/>
        <v>45447</v>
      </c>
      <c r="B1425" s="103">
        <f t="shared" si="726"/>
        <v>510.64987013999996</v>
      </c>
      <c r="C1425" s="204">
        <f t="shared" si="725"/>
        <v>307.31778376938934</v>
      </c>
      <c r="D1425" s="104">
        <f t="shared" si="735"/>
        <v>6869.14</v>
      </c>
      <c r="E1425" s="105">
        <f t="shared" si="720"/>
        <v>6895.24</v>
      </c>
      <c r="F1425" s="106">
        <f t="shared" si="721"/>
        <v>45402</v>
      </c>
      <c r="G1425" s="107">
        <f t="shared" si="727"/>
        <v>3.7996022791790818E-3</v>
      </c>
      <c r="H1425" s="108">
        <f t="shared" si="740"/>
        <v>45463</v>
      </c>
      <c r="I1425" s="108">
        <f t="shared" si="728"/>
        <v>45463</v>
      </c>
      <c r="J1425" s="109">
        <f t="shared" si="736"/>
        <v>22</v>
      </c>
      <c r="K1425" s="109">
        <f t="shared" si="724"/>
        <v>10</v>
      </c>
      <c r="L1425" s="8">
        <f t="shared" si="737"/>
        <v>1.0017252999999999</v>
      </c>
      <c r="M1425" s="110">
        <f t="shared" si="723"/>
        <v>1.0015995499999999</v>
      </c>
      <c r="N1425" s="110">
        <f t="shared" si="718"/>
        <v>1.6534114799358341</v>
      </c>
      <c r="O1425" s="103">
        <f t="shared" si="722"/>
        <v>1.65626411</v>
      </c>
      <c r="P1425" s="103">
        <f t="shared" si="729"/>
        <v>508.99941561999998</v>
      </c>
      <c r="Q1425" s="11">
        <f t="shared" si="743"/>
        <v>0</v>
      </c>
      <c r="R1425" s="30">
        <f t="shared" si="738"/>
        <v>0</v>
      </c>
      <c r="S1425" s="103">
        <f t="shared" si="730"/>
        <v>0</v>
      </c>
      <c r="T1425" s="113">
        <f t="shared" si="739"/>
        <v>8.5000000000000006E-2</v>
      </c>
      <c r="U1425" s="111">
        <f t="shared" si="719"/>
        <v>10</v>
      </c>
      <c r="V1425" s="111">
        <v>252</v>
      </c>
      <c r="W1425" s="110">
        <f t="shared" si="731"/>
        <v>1.0032425469999999</v>
      </c>
      <c r="X1425" s="103">
        <f t="shared" si="732"/>
        <v>1.65045452</v>
      </c>
      <c r="Y1425" s="103">
        <f t="shared" si="733"/>
        <v>0</v>
      </c>
      <c r="Z1425" s="114" t="str">
        <f t="shared" si="741"/>
        <v>A+J=</v>
      </c>
      <c r="AA1425" s="108">
        <f t="shared" si="742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34"/>
        <v>45448</v>
      </c>
      <c r="B1426" s="103">
        <f t="shared" si="726"/>
        <v>510.90326782999995</v>
      </c>
      <c r="C1426" s="204">
        <f t="shared" si="725"/>
        <v>307.31778376938934</v>
      </c>
      <c r="D1426" s="104">
        <f t="shared" si="735"/>
        <v>6869.14</v>
      </c>
      <c r="E1426" s="105">
        <f t="shared" si="720"/>
        <v>6895.24</v>
      </c>
      <c r="F1426" s="106">
        <f t="shared" si="721"/>
        <v>45402</v>
      </c>
      <c r="G1426" s="107">
        <f t="shared" si="727"/>
        <v>3.7996022791790818E-3</v>
      </c>
      <c r="H1426" s="108">
        <f t="shared" si="740"/>
        <v>45463</v>
      </c>
      <c r="I1426" s="108">
        <f t="shared" si="728"/>
        <v>45463</v>
      </c>
      <c r="J1426" s="109">
        <f t="shared" si="736"/>
        <v>22</v>
      </c>
      <c r="K1426" s="109">
        <f t="shared" si="724"/>
        <v>11</v>
      </c>
      <c r="L1426" s="8">
        <f t="shared" si="737"/>
        <v>1.00189799</v>
      </c>
      <c r="M1426" s="110">
        <f t="shared" si="723"/>
        <v>1.0015995499999999</v>
      </c>
      <c r="N1426" s="110">
        <f t="shared" si="718"/>
        <v>1.6534114799358341</v>
      </c>
      <c r="O1426" s="103">
        <f t="shared" si="722"/>
        <v>1.65654963</v>
      </c>
      <c r="P1426" s="103">
        <f t="shared" si="729"/>
        <v>509.08716098999997</v>
      </c>
      <c r="Q1426" s="11">
        <f t="shared" si="743"/>
        <v>0</v>
      </c>
      <c r="R1426" s="30">
        <f t="shared" si="738"/>
        <v>0</v>
      </c>
      <c r="S1426" s="103">
        <f t="shared" si="730"/>
        <v>0</v>
      </c>
      <c r="T1426" s="113">
        <f t="shared" si="739"/>
        <v>8.5000000000000006E-2</v>
      </c>
      <c r="U1426" s="111">
        <f t="shared" si="719"/>
        <v>11</v>
      </c>
      <c r="V1426" s="111">
        <v>252</v>
      </c>
      <c r="W1426" s="110">
        <f t="shared" si="731"/>
        <v>1.0035673789999999</v>
      </c>
      <c r="X1426" s="103">
        <f t="shared" si="732"/>
        <v>1.81610684</v>
      </c>
      <c r="Y1426" s="103">
        <f t="shared" si="733"/>
        <v>0</v>
      </c>
      <c r="Z1426" s="114" t="str">
        <f t="shared" si="741"/>
        <v>A+J=</v>
      </c>
      <c r="AA1426" s="108">
        <f t="shared" si="742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34"/>
        <v>45449</v>
      </c>
      <c r="B1427" s="103">
        <f t="shared" si="726"/>
        <v>511.15680118</v>
      </c>
      <c r="C1427" s="204">
        <f t="shared" si="725"/>
        <v>307.31778376938934</v>
      </c>
      <c r="D1427" s="104">
        <f t="shared" si="735"/>
        <v>6869.14</v>
      </c>
      <c r="E1427" s="105">
        <f t="shared" si="720"/>
        <v>6895.24</v>
      </c>
      <c r="F1427" s="106">
        <f t="shared" si="721"/>
        <v>45402</v>
      </c>
      <c r="G1427" s="107">
        <f t="shared" si="727"/>
        <v>3.7996022791790818E-3</v>
      </c>
      <c r="H1427" s="108">
        <f t="shared" si="740"/>
        <v>45463</v>
      </c>
      <c r="I1427" s="108">
        <f t="shared" si="728"/>
        <v>45463</v>
      </c>
      <c r="J1427" s="109">
        <f t="shared" si="736"/>
        <v>22</v>
      </c>
      <c r="K1427" s="109">
        <f t="shared" si="724"/>
        <v>12</v>
      </c>
      <c r="L1427" s="8">
        <f t="shared" si="737"/>
        <v>1.0020707200000001</v>
      </c>
      <c r="M1427" s="110">
        <f t="shared" si="723"/>
        <v>1.0015995499999999</v>
      </c>
      <c r="N1427" s="110">
        <f t="shared" si="718"/>
        <v>1.6534114799358341</v>
      </c>
      <c r="O1427" s="103">
        <f t="shared" si="722"/>
        <v>1.65683523</v>
      </c>
      <c r="P1427" s="103">
        <f t="shared" si="729"/>
        <v>509.17493094999998</v>
      </c>
      <c r="Q1427" s="11">
        <f t="shared" si="743"/>
        <v>0</v>
      </c>
      <c r="R1427" s="30">
        <f t="shared" si="738"/>
        <v>0</v>
      </c>
      <c r="S1427" s="103">
        <f t="shared" si="730"/>
        <v>0</v>
      </c>
      <c r="T1427" s="113">
        <f t="shared" si="739"/>
        <v>8.5000000000000006E-2</v>
      </c>
      <c r="U1427" s="111">
        <f t="shared" si="719"/>
        <v>12</v>
      </c>
      <c r="V1427" s="111">
        <v>252</v>
      </c>
      <c r="W1427" s="110">
        <f t="shared" si="731"/>
        <v>1.003892317</v>
      </c>
      <c r="X1427" s="103">
        <f t="shared" si="732"/>
        <v>1.98187023</v>
      </c>
      <c r="Y1427" s="103">
        <f t="shared" si="733"/>
        <v>0</v>
      </c>
      <c r="Z1427" s="114" t="str">
        <f t="shared" si="741"/>
        <v>A+J=</v>
      </c>
      <c r="AA1427" s="108">
        <f t="shared" si="742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34"/>
        <v>45450</v>
      </c>
      <c r="B1428" s="103">
        <f t="shared" si="726"/>
        <v>511.41045072000003</v>
      </c>
      <c r="C1428" s="204">
        <f t="shared" si="725"/>
        <v>307.31778376938934</v>
      </c>
      <c r="D1428" s="104">
        <f t="shared" si="735"/>
        <v>6869.14</v>
      </c>
      <c r="E1428" s="105">
        <f t="shared" si="720"/>
        <v>6895.24</v>
      </c>
      <c r="F1428" s="106">
        <f t="shared" si="721"/>
        <v>45402</v>
      </c>
      <c r="G1428" s="107">
        <f t="shared" si="727"/>
        <v>3.7996022791790818E-3</v>
      </c>
      <c r="H1428" s="108">
        <f t="shared" si="740"/>
        <v>45463</v>
      </c>
      <c r="I1428" s="108">
        <f t="shared" si="728"/>
        <v>45463</v>
      </c>
      <c r="J1428" s="109">
        <f t="shared" si="736"/>
        <v>22</v>
      </c>
      <c r="K1428" s="109">
        <f t="shared" si="724"/>
        <v>13</v>
      </c>
      <c r="L1428" s="8">
        <f t="shared" si="737"/>
        <v>1.00224347</v>
      </c>
      <c r="M1428" s="110">
        <f t="shared" si="723"/>
        <v>1.0015995499999999</v>
      </c>
      <c r="N1428" s="110">
        <f t="shared" si="718"/>
        <v>1.6534114799358341</v>
      </c>
      <c r="O1428" s="103">
        <f t="shared" si="722"/>
        <v>1.6571208500000001</v>
      </c>
      <c r="P1428" s="103">
        <f t="shared" si="729"/>
        <v>509.26270706000003</v>
      </c>
      <c r="Q1428" s="11">
        <f t="shared" si="743"/>
        <v>0</v>
      </c>
      <c r="R1428" s="30">
        <f t="shared" si="738"/>
        <v>0</v>
      </c>
      <c r="S1428" s="103">
        <f t="shared" si="730"/>
        <v>0</v>
      </c>
      <c r="T1428" s="113">
        <f t="shared" si="739"/>
        <v>8.5000000000000006E-2</v>
      </c>
      <c r="U1428" s="111">
        <f t="shared" si="719"/>
        <v>13</v>
      </c>
      <c r="V1428" s="111">
        <v>252</v>
      </c>
      <c r="W1428" s="110">
        <f t="shared" si="731"/>
        <v>1.0042173590000001</v>
      </c>
      <c r="X1428" s="103">
        <f t="shared" si="732"/>
        <v>2.1477436600000002</v>
      </c>
      <c r="Y1428" s="103">
        <f t="shared" si="733"/>
        <v>0</v>
      </c>
      <c r="Z1428" s="114" t="str">
        <f t="shared" si="741"/>
        <v>A+J=</v>
      </c>
      <c r="AA1428" s="108">
        <f t="shared" si="742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34"/>
        <v>45451</v>
      </c>
      <c r="B1429" s="103">
        <f t="shared" si="726"/>
        <v>511.66423650000002</v>
      </c>
      <c r="C1429" s="204">
        <f t="shared" si="725"/>
        <v>307.31778376938934</v>
      </c>
      <c r="D1429" s="104">
        <f t="shared" si="735"/>
        <v>6869.14</v>
      </c>
      <c r="E1429" s="105">
        <f t="shared" si="720"/>
        <v>6895.24</v>
      </c>
      <c r="F1429" s="106">
        <f t="shared" si="721"/>
        <v>45402</v>
      </c>
      <c r="G1429" s="107">
        <f t="shared" si="727"/>
        <v>3.7996022791790818E-3</v>
      </c>
      <c r="H1429" s="108">
        <f t="shared" si="740"/>
        <v>45463</v>
      </c>
      <c r="I1429" s="108">
        <f t="shared" si="728"/>
        <v>45463</v>
      </c>
      <c r="J1429" s="109">
        <f t="shared" si="736"/>
        <v>22</v>
      </c>
      <c r="K1429" s="109">
        <f t="shared" si="724"/>
        <v>14</v>
      </c>
      <c r="L1429" s="8">
        <f t="shared" si="737"/>
        <v>1.0024162599999999</v>
      </c>
      <c r="M1429" s="110">
        <f t="shared" si="723"/>
        <v>1.0015995499999999</v>
      </c>
      <c r="N1429" s="110">
        <f t="shared" si="718"/>
        <v>1.6534114799358341</v>
      </c>
      <c r="O1429" s="103">
        <f t="shared" si="722"/>
        <v>1.6574065499999999</v>
      </c>
      <c r="P1429" s="103">
        <f t="shared" si="729"/>
        <v>509.35050775000002</v>
      </c>
      <c r="Q1429" s="11">
        <f t="shared" si="743"/>
        <v>0</v>
      </c>
      <c r="R1429" s="30">
        <f t="shared" si="738"/>
        <v>0</v>
      </c>
      <c r="S1429" s="103">
        <f t="shared" si="730"/>
        <v>0</v>
      </c>
      <c r="T1429" s="113">
        <f t="shared" si="739"/>
        <v>8.5000000000000006E-2</v>
      </c>
      <c r="U1429" s="111">
        <f t="shared" si="719"/>
        <v>14</v>
      </c>
      <c r="V1429" s="111">
        <v>252</v>
      </c>
      <c r="W1429" s="110">
        <f t="shared" si="731"/>
        <v>1.0045425079999999</v>
      </c>
      <c r="X1429" s="103">
        <f t="shared" si="732"/>
        <v>2.3137287500000001</v>
      </c>
      <c r="Y1429" s="103">
        <f t="shared" si="733"/>
        <v>0</v>
      </c>
      <c r="Z1429" s="114" t="str">
        <f t="shared" si="741"/>
        <v>A+J=</v>
      </c>
      <c r="AA1429" s="108">
        <f t="shared" si="742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34"/>
        <v>45452</v>
      </c>
      <c r="B1430" s="103">
        <f t="shared" si="726"/>
        <v>511.66423650000002</v>
      </c>
      <c r="C1430" s="204">
        <f t="shared" si="725"/>
        <v>307.31778376938934</v>
      </c>
      <c r="D1430" s="104">
        <f t="shared" si="735"/>
        <v>6869.14</v>
      </c>
      <c r="E1430" s="105">
        <f t="shared" si="720"/>
        <v>6895.24</v>
      </c>
      <c r="F1430" s="106">
        <f t="shared" si="721"/>
        <v>45402</v>
      </c>
      <c r="G1430" s="107">
        <f t="shared" si="727"/>
        <v>3.7996022791790818E-3</v>
      </c>
      <c r="H1430" s="108">
        <f t="shared" si="740"/>
        <v>45463</v>
      </c>
      <c r="I1430" s="108">
        <f t="shared" si="728"/>
        <v>45463</v>
      </c>
      <c r="J1430" s="109">
        <f t="shared" si="736"/>
        <v>22</v>
      </c>
      <c r="K1430" s="109">
        <f t="shared" si="724"/>
        <v>14</v>
      </c>
      <c r="L1430" s="8">
        <f t="shared" si="737"/>
        <v>1.0024162599999999</v>
      </c>
      <c r="M1430" s="110">
        <f t="shared" si="723"/>
        <v>1.0015995499999999</v>
      </c>
      <c r="N1430" s="110">
        <f t="shared" si="718"/>
        <v>1.6534114799358341</v>
      </c>
      <c r="O1430" s="103">
        <f t="shared" si="722"/>
        <v>1.6574065499999999</v>
      </c>
      <c r="P1430" s="103">
        <f t="shared" si="729"/>
        <v>509.35050775000002</v>
      </c>
      <c r="Q1430" s="11">
        <f t="shared" si="743"/>
        <v>0</v>
      </c>
      <c r="R1430" s="30">
        <f t="shared" si="738"/>
        <v>0</v>
      </c>
      <c r="S1430" s="103">
        <f t="shared" si="730"/>
        <v>0</v>
      </c>
      <c r="T1430" s="113">
        <f t="shared" si="739"/>
        <v>8.5000000000000006E-2</v>
      </c>
      <c r="U1430" s="111">
        <f t="shared" si="719"/>
        <v>14</v>
      </c>
      <c r="V1430" s="111">
        <v>252</v>
      </c>
      <c r="W1430" s="110">
        <f t="shared" si="731"/>
        <v>1.0045425079999999</v>
      </c>
      <c r="X1430" s="103">
        <f t="shared" si="732"/>
        <v>2.3137287500000001</v>
      </c>
      <c r="Y1430" s="103">
        <f t="shared" si="733"/>
        <v>0</v>
      </c>
      <c r="Z1430" s="114" t="str">
        <f t="shared" si="741"/>
        <v>A+J=</v>
      </c>
      <c r="AA1430" s="108">
        <f t="shared" si="742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34"/>
        <v>45453</v>
      </c>
      <c r="B1431" s="103">
        <f t="shared" si="726"/>
        <v>511.66423650000002</v>
      </c>
      <c r="C1431" s="204">
        <f t="shared" si="725"/>
        <v>307.31778376938934</v>
      </c>
      <c r="D1431" s="104">
        <f t="shared" si="735"/>
        <v>6869.14</v>
      </c>
      <c r="E1431" s="105">
        <f t="shared" si="720"/>
        <v>6895.24</v>
      </c>
      <c r="F1431" s="106">
        <f t="shared" si="721"/>
        <v>45402</v>
      </c>
      <c r="G1431" s="107">
        <f t="shared" si="727"/>
        <v>3.7996022791790818E-3</v>
      </c>
      <c r="H1431" s="108">
        <f t="shared" si="740"/>
        <v>45463</v>
      </c>
      <c r="I1431" s="108">
        <f t="shared" si="728"/>
        <v>45463</v>
      </c>
      <c r="J1431" s="109">
        <f t="shared" si="736"/>
        <v>22</v>
      </c>
      <c r="K1431" s="109">
        <f t="shared" si="724"/>
        <v>14</v>
      </c>
      <c r="L1431" s="8">
        <f t="shared" si="737"/>
        <v>1.0024162599999999</v>
      </c>
      <c r="M1431" s="110">
        <f t="shared" si="723"/>
        <v>1.0015995499999999</v>
      </c>
      <c r="N1431" s="110">
        <f t="shared" si="718"/>
        <v>1.6534114799358341</v>
      </c>
      <c r="O1431" s="103">
        <f t="shared" si="722"/>
        <v>1.6574065499999999</v>
      </c>
      <c r="P1431" s="103">
        <f t="shared" si="729"/>
        <v>509.35050775000002</v>
      </c>
      <c r="Q1431" s="11">
        <f t="shared" si="743"/>
        <v>0</v>
      </c>
      <c r="R1431" s="30">
        <f t="shared" si="738"/>
        <v>0</v>
      </c>
      <c r="S1431" s="103">
        <f t="shared" si="730"/>
        <v>0</v>
      </c>
      <c r="T1431" s="113">
        <f t="shared" si="739"/>
        <v>8.5000000000000006E-2</v>
      </c>
      <c r="U1431" s="111">
        <f t="shared" si="719"/>
        <v>14</v>
      </c>
      <c r="V1431" s="111">
        <v>252</v>
      </c>
      <c r="W1431" s="110">
        <f t="shared" si="731"/>
        <v>1.0045425079999999</v>
      </c>
      <c r="X1431" s="103">
        <f t="shared" si="732"/>
        <v>2.3137287500000001</v>
      </c>
      <c r="Y1431" s="103">
        <f t="shared" si="733"/>
        <v>0</v>
      </c>
      <c r="Z1431" s="114" t="str">
        <f t="shared" si="741"/>
        <v>A+J=</v>
      </c>
      <c r="AA1431" s="108">
        <f t="shared" si="742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34"/>
        <v>45454</v>
      </c>
      <c r="B1432" s="103">
        <f t="shared" si="726"/>
        <v>511.91813853000002</v>
      </c>
      <c r="C1432" s="204">
        <f t="shared" si="725"/>
        <v>307.31778376938934</v>
      </c>
      <c r="D1432" s="104">
        <f t="shared" si="735"/>
        <v>6869.14</v>
      </c>
      <c r="E1432" s="105">
        <f t="shared" si="720"/>
        <v>6895.24</v>
      </c>
      <c r="F1432" s="106">
        <f t="shared" si="721"/>
        <v>45402</v>
      </c>
      <c r="G1432" s="107">
        <f t="shared" si="727"/>
        <v>3.7996022791790818E-3</v>
      </c>
      <c r="H1432" s="108">
        <f t="shared" si="740"/>
        <v>45463</v>
      </c>
      <c r="I1432" s="108">
        <f t="shared" si="728"/>
        <v>45463</v>
      </c>
      <c r="J1432" s="109">
        <f t="shared" si="736"/>
        <v>22</v>
      </c>
      <c r="K1432" s="109">
        <f t="shared" si="724"/>
        <v>15</v>
      </c>
      <c r="L1432" s="8">
        <f t="shared" si="737"/>
        <v>1.00258907</v>
      </c>
      <c r="M1432" s="110">
        <f t="shared" si="723"/>
        <v>1.0015995499999999</v>
      </c>
      <c r="N1432" s="110">
        <f t="shared" si="718"/>
        <v>1.6534114799358341</v>
      </c>
      <c r="O1432" s="103">
        <f t="shared" si="722"/>
        <v>1.6576922700000001</v>
      </c>
      <c r="P1432" s="103">
        <f t="shared" si="729"/>
        <v>509.43831458</v>
      </c>
      <c r="Q1432" s="11">
        <f t="shared" si="743"/>
        <v>0</v>
      </c>
      <c r="R1432" s="30">
        <f t="shared" si="738"/>
        <v>0</v>
      </c>
      <c r="S1432" s="103">
        <f t="shared" si="730"/>
        <v>0</v>
      </c>
      <c r="T1432" s="113">
        <f t="shared" si="739"/>
        <v>8.5000000000000006E-2</v>
      </c>
      <c r="U1432" s="111">
        <f t="shared" si="719"/>
        <v>15</v>
      </c>
      <c r="V1432" s="111">
        <v>252</v>
      </c>
      <c r="W1432" s="110">
        <f t="shared" si="731"/>
        <v>1.0048677610000001</v>
      </c>
      <c r="X1432" s="103">
        <f t="shared" si="732"/>
        <v>2.4798239500000001</v>
      </c>
      <c r="Y1432" s="103">
        <f t="shared" si="733"/>
        <v>0</v>
      </c>
      <c r="Z1432" s="114" t="str">
        <f t="shared" si="741"/>
        <v>A+J=</v>
      </c>
      <c r="AA1432" s="108">
        <f t="shared" si="742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34"/>
        <v>45455</v>
      </c>
      <c r="B1433" s="103">
        <f t="shared" si="726"/>
        <v>512.17216972999995</v>
      </c>
      <c r="C1433" s="204">
        <f t="shared" si="725"/>
        <v>307.31778376938934</v>
      </c>
      <c r="D1433" s="104">
        <f t="shared" si="735"/>
        <v>6869.14</v>
      </c>
      <c r="E1433" s="105">
        <f t="shared" si="720"/>
        <v>6895.24</v>
      </c>
      <c r="F1433" s="106">
        <f t="shared" si="721"/>
        <v>45402</v>
      </c>
      <c r="G1433" s="107">
        <f t="shared" si="727"/>
        <v>3.7996022791790818E-3</v>
      </c>
      <c r="H1433" s="108">
        <f t="shared" si="740"/>
        <v>45463</v>
      </c>
      <c r="I1433" s="108">
        <f t="shared" si="728"/>
        <v>45463</v>
      </c>
      <c r="J1433" s="109">
        <f t="shared" si="736"/>
        <v>22</v>
      </c>
      <c r="K1433" s="109">
        <f t="shared" si="724"/>
        <v>16</v>
      </c>
      <c r="L1433" s="8">
        <f t="shared" si="737"/>
        <v>1.00276191</v>
      </c>
      <c r="M1433" s="110">
        <f t="shared" si="723"/>
        <v>1.0015995499999999</v>
      </c>
      <c r="N1433" s="110">
        <f t="shared" si="718"/>
        <v>1.6534114799358341</v>
      </c>
      <c r="O1433" s="103">
        <f t="shared" si="722"/>
        <v>1.6579780500000001</v>
      </c>
      <c r="P1433" s="103">
        <f t="shared" si="729"/>
        <v>509.52613986</v>
      </c>
      <c r="Q1433" s="11">
        <f t="shared" si="743"/>
        <v>0</v>
      </c>
      <c r="R1433" s="30">
        <f t="shared" si="738"/>
        <v>0</v>
      </c>
      <c r="S1433" s="103">
        <f t="shared" si="730"/>
        <v>0</v>
      </c>
      <c r="T1433" s="113">
        <f t="shared" si="739"/>
        <v>8.5000000000000006E-2</v>
      </c>
      <c r="U1433" s="111">
        <f t="shared" si="719"/>
        <v>16</v>
      </c>
      <c r="V1433" s="111">
        <v>252</v>
      </c>
      <c r="W1433" s="110">
        <f t="shared" si="731"/>
        <v>1.0051931190000001</v>
      </c>
      <c r="X1433" s="103">
        <f t="shared" si="732"/>
        <v>2.64602987</v>
      </c>
      <c r="Y1433" s="103">
        <f t="shared" si="733"/>
        <v>0</v>
      </c>
      <c r="Z1433" s="114" t="str">
        <f t="shared" si="741"/>
        <v>A+J=</v>
      </c>
      <c r="AA1433" s="108">
        <f t="shared" si="742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34"/>
        <v>45456</v>
      </c>
      <c r="B1434" s="103">
        <f t="shared" si="726"/>
        <v>512.42633063000005</v>
      </c>
      <c r="C1434" s="204">
        <f t="shared" si="725"/>
        <v>307.31778376938934</v>
      </c>
      <c r="D1434" s="104">
        <f t="shared" si="735"/>
        <v>6869.14</v>
      </c>
      <c r="E1434" s="105">
        <f t="shared" si="720"/>
        <v>6895.24</v>
      </c>
      <c r="F1434" s="106">
        <f t="shared" si="721"/>
        <v>45402</v>
      </c>
      <c r="G1434" s="107">
        <f t="shared" si="727"/>
        <v>3.7996022791790818E-3</v>
      </c>
      <c r="H1434" s="108">
        <f t="shared" si="740"/>
        <v>45463</v>
      </c>
      <c r="I1434" s="108">
        <f t="shared" si="728"/>
        <v>45463</v>
      </c>
      <c r="J1434" s="109">
        <f t="shared" si="736"/>
        <v>22</v>
      </c>
      <c r="K1434" s="109">
        <f t="shared" si="724"/>
        <v>17</v>
      </c>
      <c r="L1434" s="8">
        <f t="shared" si="737"/>
        <v>1.0029347900000001</v>
      </c>
      <c r="M1434" s="110">
        <f t="shared" si="723"/>
        <v>1.0015995499999999</v>
      </c>
      <c r="N1434" s="110">
        <f t="shared" si="718"/>
        <v>1.6534114799358341</v>
      </c>
      <c r="O1434" s="103">
        <f t="shared" si="722"/>
        <v>1.65826389</v>
      </c>
      <c r="P1434" s="103">
        <f t="shared" si="729"/>
        <v>509.61398357000002</v>
      </c>
      <c r="Q1434" s="11">
        <f t="shared" si="743"/>
        <v>0</v>
      </c>
      <c r="R1434" s="30">
        <f t="shared" si="738"/>
        <v>0</v>
      </c>
      <c r="S1434" s="103">
        <f t="shared" si="730"/>
        <v>0</v>
      </c>
      <c r="T1434" s="113">
        <f t="shared" si="739"/>
        <v>8.5000000000000006E-2</v>
      </c>
      <c r="U1434" s="111">
        <f t="shared" si="719"/>
        <v>17</v>
      </c>
      <c r="V1434" s="111">
        <v>252</v>
      </c>
      <c r="W1434" s="110">
        <f t="shared" si="731"/>
        <v>1.005518583</v>
      </c>
      <c r="X1434" s="103">
        <f t="shared" si="732"/>
        <v>2.81234706</v>
      </c>
      <c r="Y1434" s="103">
        <f t="shared" si="733"/>
        <v>0</v>
      </c>
      <c r="Z1434" s="114" t="str">
        <f t="shared" si="741"/>
        <v>A+J=</v>
      </c>
      <c r="AA1434" s="108">
        <f t="shared" si="742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34"/>
        <v>45457</v>
      </c>
      <c r="B1435" s="103">
        <f t="shared" si="726"/>
        <v>512.68061510999996</v>
      </c>
      <c r="C1435" s="204">
        <f t="shared" si="725"/>
        <v>307.31778376938934</v>
      </c>
      <c r="D1435" s="104">
        <f t="shared" si="735"/>
        <v>6869.14</v>
      </c>
      <c r="E1435" s="105">
        <f t="shared" si="720"/>
        <v>6895.24</v>
      </c>
      <c r="F1435" s="106">
        <f t="shared" si="721"/>
        <v>45402</v>
      </c>
      <c r="G1435" s="107">
        <f t="shared" si="727"/>
        <v>3.7996022791790818E-3</v>
      </c>
      <c r="H1435" s="108">
        <f t="shared" si="740"/>
        <v>45463</v>
      </c>
      <c r="I1435" s="108">
        <f t="shared" si="728"/>
        <v>45463</v>
      </c>
      <c r="J1435" s="109">
        <f t="shared" si="736"/>
        <v>22</v>
      </c>
      <c r="K1435" s="109">
        <f t="shared" si="724"/>
        <v>18</v>
      </c>
      <c r="L1435" s="8">
        <f t="shared" si="737"/>
        <v>1.00310769</v>
      </c>
      <c r="M1435" s="110">
        <f t="shared" si="723"/>
        <v>1.0015995499999999</v>
      </c>
      <c r="N1435" s="110">
        <f t="shared" si="718"/>
        <v>1.6534114799358341</v>
      </c>
      <c r="O1435" s="103">
        <f t="shared" si="722"/>
        <v>1.65854977</v>
      </c>
      <c r="P1435" s="103">
        <f t="shared" si="729"/>
        <v>509.70183958000001</v>
      </c>
      <c r="Q1435" s="11">
        <f t="shared" si="743"/>
        <v>0</v>
      </c>
      <c r="R1435" s="30">
        <f t="shared" si="738"/>
        <v>0</v>
      </c>
      <c r="S1435" s="103">
        <f t="shared" si="730"/>
        <v>0</v>
      </c>
      <c r="T1435" s="113">
        <f t="shared" si="739"/>
        <v>8.5000000000000006E-2</v>
      </c>
      <c r="U1435" s="111">
        <f t="shared" si="719"/>
        <v>18</v>
      </c>
      <c r="V1435" s="111">
        <v>252</v>
      </c>
      <c r="W1435" s="110">
        <f t="shared" si="731"/>
        <v>1.005844153</v>
      </c>
      <c r="X1435" s="103">
        <f t="shared" si="732"/>
        <v>2.9787755300000001</v>
      </c>
      <c r="Y1435" s="103">
        <f t="shared" si="733"/>
        <v>0</v>
      </c>
      <c r="Z1435" s="114" t="str">
        <f t="shared" si="741"/>
        <v>A+J=</v>
      </c>
      <c r="AA1435" s="108">
        <f t="shared" si="742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34"/>
        <v>45458</v>
      </c>
      <c r="B1436" s="103">
        <f t="shared" si="726"/>
        <v>512.93502218000003</v>
      </c>
      <c r="C1436" s="204">
        <f t="shared" si="725"/>
        <v>307.31778376938934</v>
      </c>
      <c r="D1436" s="104">
        <f t="shared" si="735"/>
        <v>6869.14</v>
      </c>
      <c r="E1436" s="105">
        <f t="shared" si="720"/>
        <v>6895.24</v>
      </c>
      <c r="F1436" s="106">
        <f t="shared" si="721"/>
        <v>45402</v>
      </c>
      <c r="G1436" s="107">
        <f t="shared" si="727"/>
        <v>3.7996022791790818E-3</v>
      </c>
      <c r="H1436" s="108">
        <f t="shared" si="740"/>
        <v>45463</v>
      </c>
      <c r="I1436" s="108">
        <f t="shared" si="728"/>
        <v>45463</v>
      </c>
      <c r="J1436" s="109">
        <f t="shared" si="736"/>
        <v>22</v>
      </c>
      <c r="K1436" s="109">
        <f t="shared" si="724"/>
        <v>19</v>
      </c>
      <c r="L1436" s="8">
        <f t="shared" si="737"/>
        <v>1.00328062</v>
      </c>
      <c r="M1436" s="110">
        <f t="shared" si="723"/>
        <v>1.0015995499999999</v>
      </c>
      <c r="N1436" s="110">
        <f t="shared" si="718"/>
        <v>1.6534114799358341</v>
      </c>
      <c r="O1436" s="103">
        <f t="shared" si="722"/>
        <v>1.6588356900000001</v>
      </c>
      <c r="P1436" s="103">
        <f t="shared" si="729"/>
        <v>509.78970787999998</v>
      </c>
      <c r="Q1436" s="11">
        <f t="shared" si="743"/>
        <v>0</v>
      </c>
      <c r="R1436" s="30">
        <f t="shared" si="738"/>
        <v>0</v>
      </c>
      <c r="S1436" s="103">
        <f t="shared" si="730"/>
        <v>0</v>
      </c>
      <c r="T1436" s="113">
        <f t="shared" si="739"/>
        <v>8.5000000000000006E-2</v>
      </c>
      <c r="U1436" s="111">
        <f t="shared" si="719"/>
        <v>19</v>
      </c>
      <c r="V1436" s="111">
        <v>252</v>
      </c>
      <c r="W1436" s="110">
        <f t="shared" si="731"/>
        <v>1.0061698269999999</v>
      </c>
      <c r="X1436" s="103">
        <f t="shared" si="732"/>
        <v>3.1453142999999999</v>
      </c>
      <c r="Y1436" s="103">
        <f t="shared" si="733"/>
        <v>0</v>
      </c>
      <c r="Z1436" s="114" t="str">
        <f t="shared" si="741"/>
        <v>A+J=</v>
      </c>
      <c r="AA1436" s="108">
        <f t="shared" si="742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34"/>
        <v>45459</v>
      </c>
      <c r="B1437" s="103">
        <f t="shared" si="726"/>
        <v>512.93502218000003</v>
      </c>
      <c r="C1437" s="204">
        <f t="shared" si="725"/>
        <v>307.31778376938934</v>
      </c>
      <c r="D1437" s="104">
        <f t="shared" si="735"/>
        <v>6869.14</v>
      </c>
      <c r="E1437" s="105">
        <f t="shared" si="720"/>
        <v>6895.24</v>
      </c>
      <c r="F1437" s="106">
        <f t="shared" si="721"/>
        <v>45402</v>
      </c>
      <c r="G1437" s="107">
        <f t="shared" si="727"/>
        <v>3.7996022791790818E-3</v>
      </c>
      <c r="H1437" s="108">
        <f t="shared" si="740"/>
        <v>45463</v>
      </c>
      <c r="I1437" s="108">
        <f t="shared" si="728"/>
        <v>45463</v>
      </c>
      <c r="J1437" s="109">
        <f t="shared" si="736"/>
        <v>22</v>
      </c>
      <c r="K1437" s="109">
        <f t="shared" si="724"/>
        <v>19</v>
      </c>
      <c r="L1437" s="8">
        <f t="shared" si="737"/>
        <v>1.00328062</v>
      </c>
      <c r="M1437" s="110">
        <f t="shared" si="723"/>
        <v>1.0015995499999999</v>
      </c>
      <c r="N1437" s="110">
        <f t="shared" si="718"/>
        <v>1.6534114799358341</v>
      </c>
      <c r="O1437" s="103">
        <f t="shared" si="722"/>
        <v>1.6588356900000001</v>
      </c>
      <c r="P1437" s="103">
        <f t="shared" si="729"/>
        <v>509.78970787999998</v>
      </c>
      <c r="Q1437" s="11">
        <f t="shared" si="743"/>
        <v>0</v>
      </c>
      <c r="R1437" s="30">
        <f t="shared" si="738"/>
        <v>0</v>
      </c>
      <c r="S1437" s="103">
        <f t="shared" si="730"/>
        <v>0</v>
      </c>
      <c r="T1437" s="113">
        <f t="shared" si="739"/>
        <v>8.5000000000000006E-2</v>
      </c>
      <c r="U1437" s="111">
        <f t="shared" si="719"/>
        <v>19</v>
      </c>
      <c r="V1437" s="111">
        <v>252</v>
      </c>
      <c r="W1437" s="110">
        <f t="shared" si="731"/>
        <v>1.0061698269999999</v>
      </c>
      <c r="X1437" s="103">
        <f t="shared" si="732"/>
        <v>3.1453142999999999</v>
      </c>
      <c r="Y1437" s="103">
        <f t="shared" si="733"/>
        <v>0</v>
      </c>
      <c r="Z1437" s="114" t="str">
        <f t="shared" si="741"/>
        <v>A+J=</v>
      </c>
      <c r="AA1437" s="108">
        <f t="shared" si="742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34"/>
        <v>45460</v>
      </c>
      <c r="B1438" s="103">
        <f t="shared" si="726"/>
        <v>512.93502218000003</v>
      </c>
      <c r="C1438" s="204">
        <f t="shared" si="725"/>
        <v>307.31778376938934</v>
      </c>
      <c r="D1438" s="104">
        <f t="shared" si="735"/>
        <v>6869.14</v>
      </c>
      <c r="E1438" s="105">
        <f t="shared" si="720"/>
        <v>6895.24</v>
      </c>
      <c r="F1438" s="106">
        <f t="shared" si="721"/>
        <v>45402</v>
      </c>
      <c r="G1438" s="107">
        <f t="shared" si="727"/>
        <v>3.7996022791790818E-3</v>
      </c>
      <c r="H1438" s="108">
        <f t="shared" si="740"/>
        <v>45463</v>
      </c>
      <c r="I1438" s="108">
        <f t="shared" si="728"/>
        <v>45463</v>
      </c>
      <c r="J1438" s="109">
        <f t="shared" si="736"/>
        <v>22</v>
      </c>
      <c r="K1438" s="109">
        <f t="shared" si="724"/>
        <v>19</v>
      </c>
      <c r="L1438" s="8">
        <f t="shared" si="737"/>
        <v>1.00328062</v>
      </c>
      <c r="M1438" s="110">
        <f t="shared" si="723"/>
        <v>1.0015995499999999</v>
      </c>
      <c r="N1438" s="110">
        <f t="shared" si="718"/>
        <v>1.6534114799358341</v>
      </c>
      <c r="O1438" s="103">
        <f t="shared" si="722"/>
        <v>1.6588356900000001</v>
      </c>
      <c r="P1438" s="103">
        <f t="shared" si="729"/>
        <v>509.78970787999998</v>
      </c>
      <c r="Q1438" s="11">
        <f t="shared" si="743"/>
        <v>0</v>
      </c>
      <c r="R1438" s="30">
        <f t="shared" si="738"/>
        <v>0</v>
      </c>
      <c r="S1438" s="103">
        <f t="shared" si="730"/>
        <v>0</v>
      </c>
      <c r="T1438" s="113">
        <f t="shared" si="739"/>
        <v>8.5000000000000006E-2</v>
      </c>
      <c r="U1438" s="111">
        <f t="shared" si="719"/>
        <v>19</v>
      </c>
      <c r="V1438" s="111">
        <v>252</v>
      </c>
      <c r="W1438" s="110">
        <f t="shared" si="731"/>
        <v>1.0061698269999999</v>
      </c>
      <c r="X1438" s="103">
        <f t="shared" si="732"/>
        <v>3.1453142999999999</v>
      </c>
      <c r="Y1438" s="103">
        <f t="shared" si="733"/>
        <v>0</v>
      </c>
      <c r="Z1438" s="114" t="str">
        <f t="shared" si="741"/>
        <v>A+J=</v>
      </c>
      <c r="AA1438" s="108">
        <f t="shared" si="742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34"/>
        <v>45461</v>
      </c>
      <c r="B1439" s="103">
        <f t="shared" si="726"/>
        <v>513.18955650999999</v>
      </c>
      <c r="C1439" s="204">
        <f t="shared" si="725"/>
        <v>307.31778376938934</v>
      </c>
      <c r="D1439" s="104">
        <f t="shared" si="735"/>
        <v>6869.14</v>
      </c>
      <c r="E1439" s="105">
        <f t="shared" si="720"/>
        <v>6895.24</v>
      </c>
      <c r="F1439" s="106">
        <f t="shared" si="721"/>
        <v>45402</v>
      </c>
      <c r="G1439" s="107">
        <f t="shared" si="727"/>
        <v>3.7996022791790818E-3</v>
      </c>
      <c r="H1439" s="108">
        <f t="shared" si="740"/>
        <v>45463</v>
      </c>
      <c r="I1439" s="108">
        <f t="shared" si="728"/>
        <v>45463</v>
      </c>
      <c r="J1439" s="109">
        <f t="shared" si="736"/>
        <v>22</v>
      </c>
      <c r="K1439" s="109">
        <f t="shared" si="724"/>
        <v>20</v>
      </c>
      <c r="L1439" s="8">
        <f t="shared" si="737"/>
        <v>1.00345358</v>
      </c>
      <c r="M1439" s="110">
        <f t="shared" si="723"/>
        <v>1.0015995499999999</v>
      </c>
      <c r="N1439" s="110">
        <f t="shared" ref="N1439:N1502" si="744">IF(I1439&gt;I1438,N1438*M1439,N1438)</f>
        <v>1.6534114799358341</v>
      </c>
      <c r="O1439" s="103">
        <f t="shared" si="722"/>
        <v>1.6591216600000001</v>
      </c>
      <c r="P1439" s="103">
        <f t="shared" si="729"/>
        <v>509.87759154999998</v>
      </c>
      <c r="Q1439" s="11">
        <f t="shared" si="743"/>
        <v>0</v>
      </c>
      <c r="R1439" s="30">
        <f t="shared" si="738"/>
        <v>0</v>
      </c>
      <c r="S1439" s="103">
        <f t="shared" si="730"/>
        <v>0</v>
      </c>
      <c r="T1439" s="113">
        <f t="shared" si="739"/>
        <v>8.5000000000000006E-2</v>
      </c>
      <c r="U1439" s="111">
        <f t="shared" si="719"/>
        <v>20</v>
      </c>
      <c r="V1439" s="111">
        <v>252</v>
      </c>
      <c r="W1439" s="110">
        <f t="shared" si="731"/>
        <v>1.006495608</v>
      </c>
      <c r="X1439" s="103">
        <f t="shared" si="732"/>
        <v>3.3119649600000001</v>
      </c>
      <c r="Y1439" s="103">
        <f t="shared" si="733"/>
        <v>0</v>
      </c>
      <c r="Z1439" s="114" t="str">
        <f t="shared" si="741"/>
        <v>A+J=</v>
      </c>
      <c r="AA1439" s="108">
        <f t="shared" si="742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34"/>
        <v>45462</v>
      </c>
      <c r="B1440" s="103">
        <f t="shared" si="726"/>
        <v>513.44422279000003</v>
      </c>
      <c r="C1440" s="204">
        <f t="shared" si="725"/>
        <v>307.31778376938934</v>
      </c>
      <c r="D1440" s="104">
        <f t="shared" si="735"/>
        <v>6869.14</v>
      </c>
      <c r="E1440" s="105">
        <f t="shared" si="720"/>
        <v>6895.24</v>
      </c>
      <c r="F1440" s="106">
        <f t="shared" si="721"/>
        <v>45402</v>
      </c>
      <c r="G1440" s="107">
        <f t="shared" si="727"/>
        <v>3.7996022791790818E-3</v>
      </c>
      <c r="H1440" s="108">
        <f t="shared" si="740"/>
        <v>45463</v>
      </c>
      <c r="I1440" s="108">
        <f t="shared" si="728"/>
        <v>45463</v>
      </c>
      <c r="J1440" s="109">
        <f t="shared" si="736"/>
        <v>22</v>
      </c>
      <c r="K1440" s="109">
        <f t="shared" si="724"/>
        <v>21</v>
      </c>
      <c r="L1440" s="8">
        <f t="shared" si="737"/>
        <v>1.0036265799999999</v>
      </c>
      <c r="M1440" s="110">
        <f t="shared" si="723"/>
        <v>1.0015995499999999</v>
      </c>
      <c r="N1440" s="110">
        <f t="shared" si="744"/>
        <v>1.6534114799358341</v>
      </c>
      <c r="O1440" s="103">
        <f t="shared" si="722"/>
        <v>1.6594077</v>
      </c>
      <c r="P1440" s="103">
        <f t="shared" si="729"/>
        <v>509.96549672999998</v>
      </c>
      <c r="Q1440" s="11">
        <f t="shared" si="743"/>
        <v>0</v>
      </c>
      <c r="R1440" s="30">
        <f t="shared" si="738"/>
        <v>0</v>
      </c>
      <c r="S1440" s="103">
        <f t="shared" si="730"/>
        <v>0</v>
      </c>
      <c r="T1440" s="113">
        <f t="shared" si="739"/>
        <v>8.5000000000000006E-2</v>
      </c>
      <c r="U1440" s="111">
        <f t="shared" si="719"/>
        <v>21</v>
      </c>
      <c r="V1440" s="111">
        <v>252</v>
      </c>
      <c r="W1440" s="110">
        <f t="shared" si="731"/>
        <v>1.0068214929999999</v>
      </c>
      <c r="X1440" s="103">
        <f t="shared" si="732"/>
        <v>3.4787260600000001</v>
      </c>
      <c r="Y1440" s="103">
        <f t="shared" si="733"/>
        <v>0</v>
      </c>
      <c r="Z1440" s="114" t="str">
        <f t="shared" si="741"/>
        <v>A+J=</v>
      </c>
      <c r="AA1440" s="108">
        <f t="shared" si="742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34"/>
        <v>45463</v>
      </c>
      <c r="B1441" s="103">
        <f t="shared" si="726"/>
        <v>513.69901332000006</v>
      </c>
      <c r="C1441" s="204">
        <f t="shared" si="725"/>
        <v>307.31778376938934</v>
      </c>
      <c r="D1441" s="104">
        <f t="shared" si="735"/>
        <v>6869.14</v>
      </c>
      <c r="E1441" s="105">
        <f t="shared" si="720"/>
        <v>6895.24</v>
      </c>
      <c r="F1441" s="106">
        <f t="shared" si="721"/>
        <v>45402</v>
      </c>
      <c r="G1441" s="107">
        <f t="shared" si="727"/>
        <v>3.7996022791790818E-3</v>
      </c>
      <c r="H1441" s="108">
        <f t="shared" si="740"/>
        <v>45495</v>
      </c>
      <c r="I1441" s="108">
        <f t="shared" si="728"/>
        <v>45463</v>
      </c>
      <c r="J1441" s="109">
        <f t="shared" si="736"/>
        <v>22</v>
      </c>
      <c r="K1441" s="109">
        <f t="shared" si="724"/>
        <v>22</v>
      </c>
      <c r="L1441" s="8">
        <f t="shared" si="737"/>
        <v>1.0037996</v>
      </c>
      <c r="M1441" s="110">
        <f t="shared" si="723"/>
        <v>1.0015995499999999</v>
      </c>
      <c r="N1441" s="110">
        <f t="shared" si="744"/>
        <v>1.6534114799358341</v>
      </c>
      <c r="O1441" s="103">
        <f t="shared" si="722"/>
        <v>1.65969378</v>
      </c>
      <c r="P1441" s="103">
        <f t="shared" si="729"/>
        <v>510.05341420000002</v>
      </c>
      <c r="Q1441" s="11">
        <f t="shared" si="743"/>
        <v>47</v>
      </c>
      <c r="R1441" s="30">
        <f t="shared" si="738"/>
        <v>2.4964839868726045E-2</v>
      </c>
      <c r="S1441" s="103">
        <f t="shared" si="730"/>
        <v>12.73340181</v>
      </c>
      <c r="T1441" s="113">
        <f t="shared" si="739"/>
        <v>8.5000000000000006E-2</v>
      </c>
      <c r="U1441" s="111">
        <f t="shared" si="719"/>
        <v>22</v>
      </c>
      <c r="V1441" s="111">
        <v>252</v>
      </c>
      <c r="W1441" s="110">
        <f t="shared" si="731"/>
        <v>1.007147485</v>
      </c>
      <c r="X1441" s="103">
        <f t="shared" si="732"/>
        <v>3.64559912</v>
      </c>
      <c r="Y1441" s="103">
        <f t="shared" si="733"/>
        <v>16.37900093</v>
      </c>
      <c r="Z1441" s="114" t="str">
        <f t="shared" si="741"/>
        <v>A+J=</v>
      </c>
      <c r="AA1441" s="108">
        <f t="shared" si="742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34"/>
        <v>45464</v>
      </c>
      <c r="B1442" s="103">
        <f t="shared" si="726"/>
        <v>497.58483053999998</v>
      </c>
      <c r="C1442" s="204">
        <f t="shared" si="725"/>
        <v>299.64564450885661</v>
      </c>
      <c r="D1442" s="104">
        <f t="shared" si="735"/>
        <v>6895.24</v>
      </c>
      <c r="E1442" s="105">
        <f t="shared" si="720"/>
        <v>6926.96</v>
      </c>
      <c r="F1442" s="106">
        <f t="shared" si="721"/>
        <v>45432</v>
      </c>
      <c r="G1442" s="107">
        <f t="shared" si="727"/>
        <v>4.600274972299756E-3</v>
      </c>
      <c r="H1442" s="108">
        <f t="shared" si="740"/>
        <v>45495</v>
      </c>
      <c r="I1442" s="108">
        <f t="shared" si="728"/>
        <v>45495</v>
      </c>
      <c r="J1442" s="109">
        <f t="shared" si="736"/>
        <v>22</v>
      </c>
      <c r="K1442" s="109">
        <f t="shared" si="724"/>
        <v>1</v>
      </c>
      <c r="L1442" s="8">
        <f t="shared" si="737"/>
        <v>1.0002086400000001</v>
      </c>
      <c r="M1442" s="110">
        <f t="shared" si="723"/>
        <v>1.0037996</v>
      </c>
      <c r="N1442" s="110">
        <f t="shared" si="744"/>
        <v>1.6596937821949984</v>
      </c>
      <c r="O1442" s="103">
        <f t="shared" si="722"/>
        <v>1.66004006</v>
      </c>
      <c r="P1442" s="103">
        <f t="shared" si="729"/>
        <v>497.42377368000001</v>
      </c>
      <c r="Q1442" s="11">
        <f t="shared" si="743"/>
        <v>0</v>
      </c>
      <c r="R1442" s="30">
        <f t="shared" si="738"/>
        <v>0</v>
      </c>
      <c r="S1442" s="103">
        <f t="shared" si="730"/>
        <v>0</v>
      </c>
      <c r="T1442" s="113">
        <f t="shared" si="739"/>
        <v>8.5000000000000006E-2</v>
      </c>
      <c r="U1442" s="111">
        <f t="shared" si="719"/>
        <v>1</v>
      </c>
      <c r="V1442" s="111">
        <v>252</v>
      </c>
      <c r="W1442" s="110">
        <f t="shared" si="731"/>
        <v>1.0003237819999999</v>
      </c>
      <c r="X1442" s="103">
        <f t="shared" si="732"/>
        <v>0.16105686</v>
      </c>
      <c r="Y1442" s="103">
        <f t="shared" si="733"/>
        <v>0</v>
      </c>
      <c r="Z1442" s="114" t="str">
        <f t="shared" si="741"/>
        <v>A+J=</v>
      </c>
      <c r="AA1442" s="108">
        <f t="shared" si="742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34"/>
        <v>45465</v>
      </c>
      <c r="B1443" s="103">
        <f t="shared" si="726"/>
        <v>497.84979262000002</v>
      </c>
      <c r="C1443" s="204">
        <f t="shared" si="725"/>
        <v>299.64564450885661</v>
      </c>
      <c r="D1443" s="104">
        <f t="shared" si="735"/>
        <v>6895.24</v>
      </c>
      <c r="E1443" s="105">
        <f t="shared" si="720"/>
        <v>6926.96</v>
      </c>
      <c r="F1443" s="106">
        <f t="shared" si="721"/>
        <v>45432</v>
      </c>
      <c r="G1443" s="107">
        <f t="shared" si="727"/>
        <v>4.600274972299756E-3</v>
      </c>
      <c r="H1443" s="108">
        <f t="shared" si="740"/>
        <v>45495</v>
      </c>
      <c r="I1443" s="108">
        <f t="shared" si="728"/>
        <v>45495</v>
      </c>
      <c r="J1443" s="109">
        <f t="shared" si="736"/>
        <v>22</v>
      </c>
      <c r="K1443" s="109">
        <f t="shared" si="724"/>
        <v>2</v>
      </c>
      <c r="L1443" s="8">
        <f t="shared" si="737"/>
        <v>1.0004173300000001</v>
      </c>
      <c r="M1443" s="110">
        <f t="shared" si="723"/>
        <v>1.0037996</v>
      </c>
      <c r="N1443" s="110">
        <f t="shared" si="744"/>
        <v>1.6596937821949984</v>
      </c>
      <c r="O1443" s="103">
        <f t="shared" si="722"/>
        <v>1.66038642</v>
      </c>
      <c r="P1443" s="103">
        <f t="shared" si="729"/>
        <v>497.52755895000001</v>
      </c>
      <c r="Q1443" s="11">
        <f t="shared" si="743"/>
        <v>0</v>
      </c>
      <c r="R1443" s="30">
        <f t="shared" si="738"/>
        <v>0</v>
      </c>
      <c r="S1443" s="103">
        <f t="shared" si="730"/>
        <v>0</v>
      </c>
      <c r="T1443" s="113">
        <f t="shared" si="739"/>
        <v>8.5000000000000006E-2</v>
      </c>
      <c r="U1443" s="111">
        <f t="shared" si="719"/>
        <v>2</v>
      </c>
      <c r="V1443" s="111">
        <v>252</v>
      </c>
      <c r="W1443" s="110">
        <f t="shared" si="731"/>
        <v>1.00064767</v>
      </c>
      <c r="X1443" s="103">
        <f t="shared" si="732"/>
        <v>0.32223367000000003</v>
      </c>
      <c r="Y1443" s="103">
        <f t="shared" si="733"/>
        <v>0</v>
      </c>
      <c r="Z1443" s="114" t="str">
        <f t="shared" si="741"/>
        <v>A+J=</v>
      </c>
      <c r="AA1443" s="108">
        <f t="shared" si="742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34"/>
        <v>45466</v>
      </c>
      <c r="B1444" s="103">
        <f t="shared" si="726"/>
        <v>497.84979262000002</v>
      </c>
      <c r="C1444" s="204">
        <f t="shared" si="725"/>
        <v>299.64564450885661</v>
      </c>
      <c r="D1444" s="104">
        <f t="shared" si="735"/>
        <v>6895.24</v>
      </c>
      <c r="E1444" s="105">
        <f t="shared" si="720"/>
        <v>6926.96</v>
      </c>
      <c r="F1444" s="106">
        <f t="shared" si="721"/>
        <v>45432</v>
      </c>
      <c r="G1444" s="107">
        <f t="shared" si="727"/>
        <v>4.600274972299756E-3</v>
      </c>
      <c r="H1444" s="108">
        <f t="shared" si="740"/>
        <v>45495</v>
      </c>
      <c r="I1444" s="108">
        <f t="shared" si="728"/>
        <v>45495</v>
      </c>
      <c r="J1444" s="109">
        <f t="shared" si="736"/>
        <v>22</v>
      </c>
      <c r="K1444" s="109">
        <f t="shared" si="724"/>
        <v>2</v>
      </c>
      <c r="L1444" s="8">
        <f t="shared" si="737"/>
        <v>1.0004173300000001</v>
      </c>
      <c r="M1444" s="110">
        <f t="shared" si="723"/>
        <v>1.0037996</v>
      </c>
      <c r="N1444" s="110">
        <f t="shared" si="744"/>
        <v>1.6596937821949984</v>
      </c>
      <c r="O1444" s="103">
        <f t="shared" si="722"/>
        <v>1.66038642</v>
      </c>
      <c r="P1444" s="103">
        <f t="shared" si="729"/>
        <v>497.52755895000001</v>
      </c>
      <c r="Q1444" s="11">
        <f t="shared" si="743"/>
        <v>0</v>
      </c>
      <c r="R1444" s="30">
        <f t="shared" si="738"/>
        <v>0</v>
      </c>
      <c r="S1444" s="103">
        <f t="shared" si="730"/>
        <v>0</v>
      </c>
      <c r="T1444" s="113">
        <f t="shared" si="739"/>
        <v>8.5000000000000006E-2</v>
      </c>
      <c r="U1444" s="111">
        <f t="shared" si="719"/>
        <v>2</v>
      </c>
      <c r="V1444" s="111">
        <v>252</v>
      </c>
      <c r="W1444" s="110">
        <f t="shared" si="731"/>
        <v>1.00064767</v>
      </c>
      <c r="X1444" s="103">
        <f t="shared" si="732"/>
        <v>0.32223367000000003</v>
      </c>
      <c r="Y1444" s="103">
        <f t="shared" si="733"/>
        <v>0</v>
      </c>
      <c r="Z1444" s="114" t="str">
        <f t="shared" si="741"/>
        <v>A+J=</v>
      </c>
      <c r="AA1444" s="108">
        <f t="shared" si="742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34"/>
        <v>45467</v>
      </c>
      <c r="B1445" s="103">
        <f t="shared" si="726"/>
        <v>497.84979262000002</v>
      </c>
      <c r="C1445" s="204">
        <f t="shared" si="725"/>
        <v>299.64564450885661</v>
      </c>
      <c r="D1445" s="104">
        <f t="shared" si="735"/>
        <v>6895.24</v>
      </c>
      <c r="E1445" s="105">
        <f t="shared" si="720"/>
        <v>6926.96</v>
      </c>
      <c r="F1445" s="106">
        <f t="shared" si="721"/>
        <v>45432</v>
      </c>
      <c r="G1445" s="107">
        <f t="shared" si="727"/>
        <v>4.600274972299756E-3</v>
      </c>
      <c r="H1445" s="108">
        <f t="shared" si="740"/>
        <v>45495</v>
      </c>
      <c r="I1445" s="108">
        <f t="shared" si="728"/>
        <v>45495</v>
      </c>
      <c r="J1445" s="109">
        <f t="shared" si="736"/>
        <v>22</v>
      </c>
      <c r="K1445" s="109">
        <f t="shared" si="724"/>
        <v>2</v>
      </c>
      <c r="L1445" s="8">
        <f t="shared" si="737"/>
        <v>1.0004173300000001</v>
      </c>
      <c r="M1445" s="110">
        <f t="shared" si="723"/>
        <v>1.0037996</v>
      </c>
      <c r="N1445" s="110">
        <f t="shared" si="744"/>
        <v>1.6596937821949984</v>
      </c>
      <c r="O1445" s="103">
        <f t="shared" si="722"/>
        <v>1.66038642</v>
      </c>
      <c r="P1445" s="103">
        <f t="shared" si="729"/>
        <v>497.52755895000001</v>
      </c>
      <c r="Q1445" s="11">
        <f t="shared" si="743"/>
        <v>0</v>
      </c>
      <c r="R1445" s="30">
        <f t="shared" si="738"/>
        <v>0</v>
      </c>
      <c r="S1445" s="103">
        <f t="shared" si="730"/>
        <v>0</v>
      </c>
      <c r="T1445" s="113">
        <f t="shared" si="739"/>
        <v>8.5000000000000006E-2</v>
      </c>
      <c r="U1445" s="111">
        <f t="shared" ref="U1445:U1508" si="745">IF(Q1444&gt;0,1,IF(K1445=K1444,U1444,U1444+1))</f>
        <v>2</v>
      </c>
      <c r="V1445" s="111">
        <v>252</v>
      </c>
      <c r="W1445" s="110">
        <f t="shared" si="731"/>
        <v>1.00064767</v>
      </c>
      <c r="X1445" s="103">
        <f t="shared" si="732"/>
        <v>0.32223367000000003</v>
      </c>
      <c r="Y1445" s="103">
        <f t="shared" si="733"/>
        <v>0</v>
      </c>
      <c r="Z1445" s="114" t="str">
        <f t="shared" si="741"/>
        <v>A+J=</v>
      </c>
      <c r="AA1445" s="108">
        <f t="shared" si="742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34"/>
        <v>45468</v>
      </c>
      <c r="B1446" s="103">
        <f t="shared" si="726"/>
        <v>498.11489467000001</v>
      </c>
      <c r="C1446" s="204">
        <f t="shared" si="725"/>
        <v>299.64564450885661</v>
      </c>
      <c r="D1446" s="104">
        <f t="shared" si="735"/>
        <v>6895.24</v>
      </c>
      <c r="E1446" s="105">
        <f t="shared" si="720"/>
        <v>6926.96</v>
      </c>
      <c r="F1446" s="106">
        <f t="shared" si="721"/>
        <v>45432</v>
      </c>
      <c r="G1446" s="107">
        <f t="shared" si="727"/>
        <v>4.600274972299756E-3</v>
      </c>
      <c r="H1446" s="108">
        <f t="shared" si="740"/>
        <v>45495</v>
      </c>
      <c r="I1446" s="108">
        <f t="shared" si="728"/>
        <v>45495</v>
      </c>
      <c r="J1446" s="109">
        <f t="shared" si="736"/>
        <v>22</v>
      </c>
      <c r="K1446" s="109">
        <f t="shared" si="724"/>
        <v>3</v>
      </c>
      <c r="L1446" s="8">
        <f t="shared" si="737"/>
        <v>1.0006260600000001</v>
      </c>
      <c r="M1446" s="110">
        <f t="shared" si="723"/>
        <v>1.0037996</v>
      </c>
      <c r="N1446" s="110">
        <f t="shared" si="744"/>
        <v>1.6596937821949984</v>
      </c>
      <c r="O1446" s="103">
        <f t="shared" si="722"/>
        <v>1.66073285</v>
      </c>
      <c r="P1446" s="103">
        <f t="shared" si="729"/>
        <v>497.63136519</v>
      </c>
      <c r="Q1446" s="11">
        <f t="shared" si="743"/>
        <v>0</v>
      </c>
      <c r="R1446" s="30">
        <f t="shared" si="738"/>
        <v>0</v>
      </c>
      <c r="S1446" s="103">
        <f t="shared" si="730"/>
        <v>0</v>
      </c>
      <c r="T1446" s="113">
        <f t="shared" si="739"/>
        <v>8.5000000000000006E-2</v>
      </c>
      <c r="U1446" s="111">
        <f t="shared" si="745"/>
        <v>3</v>
      </c>
      <c r="V1446" s="111">
        <v>252</v>
      </c>
      <c r="W1446" s="110">
        <f t="shared" si="731"/>
        <v>1.000971662</v>
      </c>
      <c r="X1446" s="103">
        <f t="shared" si="732"/>
        <v>0.48352948000000001</v>
      </c>
      <c r="Y1446" s="103">
        <f t="shared" si="733"/>
        <v>0</v>
      </c>
      <c r="Z1446" s="114" t="str">
        <f t="shared" si="741"/>
        <v>A+J=</v>
      </c>
      <c r="AA1446" s="108">
        <f t="shared" si="742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34"/>
        <v>45469</v>
      </c>
      <c r="B1447" s="103">
        <f t="shared" si="726"/>
        <v>498.38014025000001</v>
      </c>
      <c r="C1447" s="204">
        <f t="shared" si="725"/>
        <v>299.64564450885661</v>
      </c>
      <c r="D1447" s="104">
        <f t="shared" si="735"/>
        <v>6895.24</v>
      </c>
      <c r="E1447" s="105">
        <f t="shared" si="720"/>
        <v>6926.96</v>
      </c>
      <c r="F1447" s="106">
        <f t="shared" si="721"/>
        <v>45432</v>
      </c>
      <c r="G1447" s="107">
        <f t="shared" si="727"/>
        <v>4.600274972299756E-3</v>
      </c>
      <c r="H1447" s="108">
        <f t="shared" si="740"/>
        <v>45495</v>
      </c>
      <c r="I1447" s="108">
        <f t="shared" si="728"/>
        <v>45495</v>
      </c>
      <c r="J1447" s="109">
        <f t="shared" si="736"/>
        <v>22</v>
      </c>
      <c r="K1447" s="109">
        <f t="shared" si="724"/>
        <v>4</v>
      </c>
      <c r="L1447" s="8">
        <f t="shared" si="737"/>
        <v>1.00083484</v>
      </c>
      <c r="M1447" s="110">
        <f t="shared" si="723"/>
        <v>1.0037996</v>
      </c>
      <c r="N1447" s="110">
        <f t="shared" si="744"/>
        <v>1.6596937821949984</v>
      </c>
      <c r="O1447" s="103">
        <f t="shared" si="722"/>
        <v>1.66107936</v>
      </c>
      <c r="P1447" s="103">
        <f t="shared" si="729"/>
        <v>497.73519540000001</v>
      </c>
      <c r="Q1447" s="11">
        <f t="shared" si="743"/>
        <v>0</v>
      </c>
      <c r="R1447" s="30">
        <f t="shared" si="738"/>
        <v>0</v>
      </c>
      <c r="S1447" s="103">
        <f t="shared" si="730"/>
        <v>0</v>
      </c>
      <c r="T1447" s="113">
        <f t="shared" si="739"/>
        <v>8.5000000000000006E-2</v>
      </c>
      <c r="U1447" s="111">
        <f t="shared" si="745"/>
        <v>4</v>
      </c>
      <c r="V1447" s="111">
        <v>252</v>
      </c>
      <c r="W1447" s="110">
        <f t="shared" si="731"/>
        <v>1.001295759</v>
      </c>
      <c r="X1447" s="103">
        <f t="shared" si="732"/>
        <v>0.64494485000000001</v>
      </c>
      <c r="Y1447" s="103">
        <f t="shared" si="733"/>
        <v>0</v>
      </c>
      <c r="Z1447" s="114" t="str">
        <f t="shared" si="741"/>
        <v>A+J=</v>
      </c>
      <c r="AA1447" s="108">
        <f t="shared" si="742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34"/>
        <v>45470</v>
      </c>
      <c r="B1448" s="103">
        <f t="shared" si="726"/>
        <v>498.64552342000002</v>
      </c>
      <c r="C1448" s="204">
        <f t="shared" si="725"/>
        <v>299.64564450885661</v>
      </c>
      <c r="D1448" s="104">
        <f t="shared" si="735"/>
        <v>6895.24</v>
      </c>
      <c r="E1448" s="105">
        <f t="shared" ref="E1448:E1511" si="746">IF($K1448=1,VLOOKUP($A1447,$AO$10:$AS$165,4),E1447)</f>
        <v>6926.96</v>
      </c>
      <c r="F1448" s="106">
        <f t="shared" ref="F1448:F1511" si="747">IF($K1448=1,VLOOKUP($A1447,$AO$10:$AS$165,5),F1447)</f>
        <v>45432</v>
      </c>
      <c r="G1448" s="107">
        <f t="shared" si="727"/>
        <v>4.600274972299756E-3</v>
      </c>
      <c r="H1448" s="108">
        <f t="shared" si="740"/>
        <v>45495</v>
      </c>
      <c r="I1448" s="108">
        <f t="shared" si="728"/>
        <v>45495</v>
      </c>
      <c r="J1448" s="109">
        <f t="shared" si="736"/>
        <v>22</v>
      </c>
      <c r="K1448" s="109">
        <f t="shared" si="724"/>
        <v>5</v>
      </c>
      <c r="L1448" s="8">
        <f t="shared" si="737"/>
        <v>1.0010436599999999</v>
      </c>
      <c r="M1448" s="110">
        <f t="shared" si="723"/>
        <v>1.0037996</v>
      </c>
      <c r="N1448" s="110">
        <f t="shared" si="744"/>
        <v>1.6596937821949984</v>
      </c>
      <c r="O1448" s="103">
        <f t="shared" si="722"/>
        <v>1.6614259300000001</v>
      </c>
      <c r="P1448" s="103">
        <f t="shared" si="729"/>
        <v>497.83904359000002</v>
      </c>
      <c r="Q1448" s="11">
        <f t="shared" si="743"/>
        <v>0</v>
      </c>
      <c r="R1448" s="30">
        <f t="shared" si="738"/>
        <v>0</v>
      </c>
      <c r="S1448" s="103">
        <f t="shared" si="730"/>
        <v>0</v>
      </c>
      <c r="T1448" s="113">
        <f t="shared" si="739"/>
        <v>8.5000000000000006E-2</v>
      </c>
      <c r="U1448" s="111">
        <f t="shared" si="745"/>
        <v>5</v>
      </c>
      <c r="V1448" s="111">
        <v>252</v>
      </c>
      <c r="W1448" s="110">
        <f t="shared" si="731"/>
        <v>1.0016199610000001</v>
      </c>
      <c r="X1448" s="103">
        <f t="shared" si="732"/>
        <v>0.80647983000000001</v>
      </c>
      <c r="Y1448" s="103">
        <f t="shared" si="733"/>
        <v>0</v>
      </c>
      <c r="Z1448" s="114" t="str">
        <f t="shared" si="741"/>
        <v>A+J=</v>
      </c>
      <c r="AA1448" s="108">
        <f t="shared" si="742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34"/>
        <v>45471</v>
      </c>
      <c r="B1449" s="103">
        <f t="shared" si="726"/>
        <v>498.91105023</v>
      </c>
      <c r="C1449" s="204">
        <f t="shared" si="725"/>
        <v>299.64564450885661</v>
      </c>
      <c r="D1449" s="104">
        <f t="shared" si="735"/>
        <v>6895.24</v>
      </c>
      <c r="E1449" s="105">
        <f t="shared" si="746"/>
        <v>6926.96</v>
      </c>
      <c r="F1449" s="106">
        <f t="shared" si="747"/>
        <v>45432</v>
      </c>
      <c r="G1449" s="107">
        <f t="shared" si="727"/>
        <v>4.600274972299756E-3</v>
      </c>
      <c r="H1449" s="108">
        <f t="shared" si="740"/>
        <v>45495</v>
      </c>
      <c r="I1449" s="108">
        <f t="shared" si="728"/>
        <v>45495</v>
      </c>
      <c r="J1449" s="109">
        <f t="shared" si="736"/>
        <v>22</v>
      </c>
      <c r="K1449" s="109">
        <f t="shared" si="724"/>
        <v>6</v>
      </c>
      <c r="L1449" s="8">
        <f t="shared" si="737"/>
        <v>1.00125252</v>
      </c>
      <c r="M1449" s="110">
        <f t="shared" si="723"/>
        <v>1.0037996</v>
      </c>
      <c r="N1449" s="110">
        <f t="shared" si="744"/>
        <v>1.6596937821949984</v>
      </c>
      <c r="O1449" s="103">
        <f t="shared" ref="O1449:O1512" si="748">TRUNC(TRUNC((L1449*N1449),15),8)</f>
        <v>1.6617725800000001</v>
      </c>
      <c r="P1449" s="103">
        <f t="shared" si="729"/>
        <v>497.94291576000001</v>
      </c>
      <c r="Q1449" s="11">
        <f t="shared" si="743"/>
        <v>0</v>
      </c>
      <c r="R1449" s="30">
        <f t="shared" si="738"/>
        <v>0</v>
      </c>
      <c r="S1449" s="103">
        <f t="shared" si="730"/>
        <v>0</v>
      </c>
      <c r="T1449" s="113">
        <f t="shared" si="739"/>
        <v>8.5000000000000006E-2</v>
      </c>
      <c r="U1449" s="111">
        <f t="shared" si="745"/>
        <v>6</v>
      </c>
      <c r="V1449" s="111">
        <v>252</v>
      </c>
      <c r="W1449" s="110">
        <f t="shared" si="731"/>
        <v>1.0019442679999999</v>
      </c>
      <c r="X1449" s="103">
        <f t="shared" si="732"/>
        <v>0.96813446999999997</v>
      </c>
      <c r="Y1449" s="103">
        <f t="shared" si="733"/>
        <v>0</v>
      </c>
      <c r="Z1449" s="114" t="str">
        <f t="shared" si="741"/>
        <v>A+J=</v>
      </c>
      <c r="AA1449" s="108">
        <f t="shared" si="742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34"/>
        <v>45472</v>
      </c>
      <c r="B1450" s="103">
        <f t="shared" si="726"/>
        <v>499.17671772</v>
      </c>
      <c r="C1450" s="204">
        <f t="shared" si="725"/>
        <v>299.64564450885661</v>
      </c>
      <c r="D1450" s="104">
        <f t="shared" si="735"/>
        <v>6895.24</v>
      </c>
      <c r="E1450" s="105">
        <f t="shared" si="746"/>
        <v>6926.96</v>
      </c>
      <c r="F1450" s="106">
        <f t="shared" si="747"/>
        <v>45432</v>
      </c>
      <c r="G1450" s="107">
        <f t="shared" si="727"/>
        <v>4.600274972299756E-3</v>
      </c>
      <c r="H1450" s="108">
        <f t="shared" si="740"/>
        <v>45495</v>
      </c>
      <c r="I1450" s="108">
        <f t="shared" si="728"/>
        <v>45495</v>
      </c>
      <c r="J1450" s="109">
        <f t="shared" si="736"/>
        <v>22</v>
      </c>
      <c r="K1450" s="109">
        <f t="shared" si="724"/>
        <v>7</v>
      </c>
      <c r="L1450" s="8">
        <f t="shared" si="737"/>
        <v>1.00146143</v>
      </c>
      <c r="M1450" s="110">
        <f t="shared" ref="M1450:M1513" si="749">IF(I1450&gt;I1449,L1449,M1449)</f>
        <v>1.0037996</v>
      </c>
      <c r="N1450" s="110">
        <f t="shared" si="744"/>
        <v>1.6596937821949984</v>
      </c>
      <c r="O1450" s="103">
        <f t="shared" si="748"/>
        <v>1.6621193000000001</v>
      </c>
      <c r="P1450" s="103">
        <f t="shared" si="729"/>
        <v>498.04680889000002</v>
      </c>
      <c r="Q1450" s="11">
        <f t="shared" si="743"/>
        <v>0</v>
      </c>
      <c r="R1450" s="30">
        <f t="shared" si="738"/>
        <v>0</v>
      </c>
      <c r="S1450" s="103">
        <f t="shared" si="730"/>
        <v>0</v>
      </c>
      <c r="T1450" s="113">
        <f t="shared" si="739"/>
        <v>8.5000000000000006E-2</v>
      </c>
      <c r="U1450" s="111">
        <f t="shared" si="745"/>
        <v>7</v>
      </c>
      <c r="V1450" s="111">
        <v>252</v>
      </c>
      <c r="W1450" s="110">
        <f t="shared" si="731"/>
        <v>1.00226868</v>
      </c>
      <c r="X1450" s="103">
        <f t="shared" si="732"/>
        <v>1.12990883</v>
      </c>
      <c r="Y1450" s="103">
        <f t="shared" si="733"/>
        <v>0</v>
      </c>
      <c r="Z1450" s="114" t="str">
        <f t="shared" si="741"/>
        <v>A+J=</v>
      </c>
      <c r="AA1450" s="108">
        <f t="shared" si="742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34"/>
        <v>45473</v>
      </c>
      <c r="B1451" s="103">
        <f t="shared" si="726"/>
        <v>499.17671772</v>
      </c>
      <c r="C1451" s="204">
        <f t="shared" si="725"/>
        <v>299.64564450885661</v>
      </c>
      <c r="D1451" s="104">
        <f t="shared" si="735"/>
        <v>6895.24</v>
      </c>
      <c r="E1451" s="105">
        <f t="shared" si="746"/>
        <v>6926.96</v>
      </c>
      <c r="F1451" s="106">
        <f t="shared" si="747"/>
        <v>45432</v>
      </c>
      <c r="G1451" s="107">
        <f t="shared" si="727"/>
        <v>4.600274972299756E-3</v>
      </c>
      <c r="H1451" s="108">
        <f t="shared" si="740"/>
        <v>45495</v>
      </c>
      <c r="I1451" s="108">
        <f t="shared" si="728"/>
        <v>45495</v>
      </c>
      <c r="J1451" s="109">
        <f t="shared" si="736"/>
        <v>22</v>
      </c>
      <c r="K1451" s="109">
        <f t="shared" si="724"/>
        <v>7</v>
      </c>
      <c r="L1451" s="8">
        <f t="shared" si="737"/>
        <v>1.00146143</v>
      </c>
      <c r="M1451" s="110">
        <f t="shared" si="749"/>
        <v>1.0037996</v>
      </c>
      <c r="N1451" s="110">
        <f t="shared" si="744"/>
        <v>1.6596937821949984</v>
      </c>
      <c r="O1451" s="103">
        <f t="shared" si="748"/>
        <v>1.6621193000000001</v>
      </c>
      <c r="P1451" s="103">
        <f t="shared" si="729"/>
        <v>498.04680889000002</v>
      </c>
      <c r="Q1451" s="11">
        <f t="shared" si="743"/>
        <v>0</v>
      </c>
      <c r="R1451" s="30">
        <f t="shared" si="738"/>
        <v>0</v>
      </c>
      <c r="S1451" s="103">
        <f t="shared" si="730"/>
        <v>0</v>
      </c>
      <c r="T1451" s="113">
        <f t="shared" si="739"/>
        <v>8.5000000000000006E-2</v>
      </c>
      <c r="U1451" s="111">
        <f t="shared" si="745"/>
        <v>7</v>
      </c>
      <c r="V1451" s="111">
        <v>252</v>
      </c>
      <c r="W1451" s="110">
        <f t="shared" si="731"/>
        <v>1.00226868</v>
      </c>
      <c r="X1451" s="103">
        <f t="shared" si="732"/>
        <v>1.12990883</v>
      </c>
      <c r="Y1451" s="103">
        <f t="shared" si="733"/>
        <v>0</v>
      </c>
      <c r="Z1451" s="114" t="str">
        <f t="shared" si="741"/>
        <v>A+J=</v>
      </c>
      <c r="AA1451" s="108">
        <f t="shared" si="742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34"/>
        <v>45474</v>
      </c>
      <c r="B1452" s="103">
        <f t="shared" si="726"/>
        <v>499.17671772</v>
      </c>
      <c r="C1452" s="204">
        <f t="shared" si="725"/>
        <v>299.64564450885661</v>
      </c>
      <c r="D1452" s="104">
        <f t="shared" si="735"/>
        <v>6895.24</v>
      </c>
      <c r="E1452" s="105">
        <f t="shared" si="746"/>
        <v>6926.96</v>
      </c>
      <c r="F1452" s="106">
        <f t="shared" si="747"/>
        <v>45432</v>
      </c>
      <c r="G1452" s="107">
        <f t="shared" si="727"/>
        <v>4.600274972299756E-3</v>
      </c>
      <c r="H1452" s="108">
        <f t="shared" si="740"/>
        <v>45495</v>
      </c>
      <c r="I1452" s="108">
        <f t="shared" si="728"/>
        <v>45495</v>
      </c>
      <c r="J1452" s="109">
        <f t="shared" si="736"/>
        <v>22</v>
      </c>
      <c r="K1452" s="109">
        <f t="shared" ref="K1452:K1515" si="750">(J1452-(NETWORKDAYS(A1452,I1452,AD$171:AD$502)-1))</f>
        <v>7</v>
      </c>
      <c r="L1452" s="8">
        <f t="shared" si="737"/>
        <v>1.00146143</v>
      </c>
      <c r="M1452" s="110">
        <f t="shared" si="749"/>
        <v>1.0037996</v>
      </c>
      <c r="N1452" s="110">
        <f t="shared" si="744"/>
        <v>1.6596937821949984</v>
      </c>
      <c r="O1452" s="103">
        <f t="shared" si="748"/>
        <v>1.6621193000000001</v>
      </c>
      <c r="P1452" s="103">
        <f t="shared" si="729"/>
        <v>498.04680889000002</v>
      </c>
      <c r="Q1452" s="11">
        <f t="shared" si="743"/>
        <v>0</v>
      </c>
      <c r="R1452" s="30">
        <f t="shared" si="738"/>
        <v>0</v>
      </c>
      <c r="S1452" s="103">
        <f t="shared" si="730"/>
        <v>0</v>
      </c>
      <c r="T1452" s="113">
        <f t="shared" si="739"/>
        <v>8.5000000000000006E-2</v>
      </c>
      <c r="U1452" s="111">
        <f t="shared" si="745"/>
        <v>7</v>
      </c>
      <c r="V1452" s="111">
        <v>252</v>
      </c>
      <c r="W1452" s="110">
        <f t="shared" si="731"/>
        <v>1.00226868</v>
      </c>
      <c r="X1452" s="103">
        <f t="shared" si="732"/>
        <v>1.12990883</v>
      </c>
      <c r="Y1452" s="103">
        <f t="shared" si="733"/>
        <v>0</v>
      </c>
      <c r="Z1452" s="114" t="str">
        <f t="shared" si="741"/>
        <v>A+J=</v>
      </c>
      <c r="AA1452" s="108">
        <f t="shared" si="742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34"/>
        <v>45475</v>
      </c>
      <c r="B1453" s="103">
        <f t="shared" si="726"/>
        <v>499.44252896</v>
      </c>
      <c r="C1453" s="204">
        <f t="shared" si="725"/>
        <v>299.64564450885661</v>
      </c>
      <c r="D1453" s="104">
        <f t="shared" si="735"/>
        <v>6895.24</v>
      </c>
      <c r="E1453" s="105">
        <f t="shared" si="746"/>
        <v>6926.96</v>
      </c>
      <c r="F1453" s="106">
        <f t="shared" si="747"/>
        <v>45432</v>
      </c>
      <c r="G1453" s="107">
        <f t="shared" si="727"/>
        <v>4.600274972299756E-3</v>
      </c>
      <c r="H1453" s="108">
        <f t="shared" si="740"/>
        <v>45495</v>
      </c>
      <c r="I1453" s="108">
        <f t="shared" si="728"/>
        <v>45495</v>
      </c>
      <c r="J1453" s="109">
        <f t="shared" si="736"/>
        <v>22</v>
      </c>
      <c r="K1453" s="109">
        <f t="shared" si="750"/>
        <v>8</v>
      </c>
      <c r="L1453" s="8">
        <f t="shared" si="737"/>
        <v>1.00167038</v>
      </c>
      <c r="M1453" s="110">
        <f t="shared" si="749"/>
        <v>1.0037996</v>
      </c>
      <c r="N1453" s="110">
        <f t="shared" si="744"/>
        <v>1.6596937821949984</v>
      </c>
      <c r="O1453" s="103">
        <f t="shared" si="748"/>
        <v>1.6624661000000001</v>
      </c>
      <c r="P1453" s="103">
        <f t="shared" si="729"/>
        <v>498.15072600000002</v>
      </c>
      <c r="Q1453" s="11">
        <f t="shared" si="743"/>
        <v>0</v>
      </c>
      <c r="R1453" s="30">
        <f t="shared" si="738"/>
        <v>0</v>
      </c>
      <c r="S1453" s="103">
        <f t="shared" si="730"/>
        <v>0</v>
      </c>
      <c r="T1453" s="113">
        <f t="shared" si="739"/>
        <v>8.5000000000000006E-2</v>
      </c>
      <c r="U1453" s="111">
        <f t="shared" si="745"/>
        <v>8</v>
      </c>
      <c r="V1453" s="111">
        <v>252</v>
      </c>
      <c r="W1453" s="110">
        <f t="shared" si="731"/>
        <v>1.0025931969999999</v>
      </c>
      <c r="X1453" s="103">
        <f t="shared" si="732"/>
        <v>1.2918029600000001</v>
      </c>
      <c r="Y1453" s="103">
        <f t="shared" si="733"/>
        <v>0</v>
      </c>
      <c r="Z1453" s="114" t="str">
        <f t="shared" si="741"/>
        <v>A+J=</v>
      </c>
      <c r="AA1453" s="108">
        <f t="shared" si="742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34"/>
        <v>45476</v>
      </c>
      <c r="B1454" s="103">
        <f t="shared" si="726"/>
        <v>499.70847800000001</v>
      </c>
      <c r="C1454" s="204">
        <f t="shared" si="725"/>
        <v>299.64564450885661</v>
      </c>
      <c r="D1454" s="104">
        <f t="shared" si="735"/>
        <v>6895.24</v>
      </c>
      <c r="E1454" s="105">
        <f t="shared" si="746"/>
        <v>6926.96</v>
      </c>
      <c r="F1454" s="106">
        <f t="shared" si="747"/>
        <v>45432</v>
      </c>
      <c r="G1454" s="107">
        <f t="shared" si="727"/>
        <v>4.600274972299756E-3</v>
      </c>
      <c r="H1454" s="108">
        <f t="shared" si="740"/>
        <v>45495</v>
      </c>
      <c r="I1454" s="108">
        <f t="shared" si="728"/>
        <v>45495</v>
      </c>
      <c r="J1454" s="109">
        <f t="shared" si="736"/>
        <v>22</v>
      </c>
      <c r="K1454" s="109">
        <f t="shared" si="750"/>
        <v>9</v>
      </c>
      <c r="L1454" s="8">
        <f t="shared" si="737"/>
        <v>1.0018793699999999</v>
      </c>
      <c r="M1454" s="110">
        <f t="shared" si="749"/>
        <v>1.0037996</v>
      </c>
      <c r="N1454" s="110">
        <f t="shared" si="744"/>
        <v>1.6596937821949984</v>
      </c>
      <c r="O1454" s="103">
        <f t="shared" si="748"/>
        <v>1.6628129599999999</v>
      </c>
      <c r="P1454" s="103">
        <f t="shared" si="729"/>
        <v>498.25466109000001</v>
      </c>
      <c r="Q1454" s="11">
        <f t="shared" si="743"/>
        <v>0</v>
      </c>
      <c r="R1454" s="30">
        <f t="shared" si="738"/>
        <v>0</v>
      </c>
      <c r="S1454" s="103">
        <f t="shared" si="730"/>
        <v>0</v>
      </c>
      <c r="T1454" s="113">
        <f t="shared" si="739"/>
        <v>8.5000000000000006E-2</v>
      </c>
      <c r="U1454" s="111">
        <f t="shared" si="745"/>
        <v>9</v>
      </c>
      <c r="V1454" s="111">
        <v>252</v>
      </c>
      <c r="W1454" s="110">
        <f t="shared" si="731"/>
        <v>1.0029178190000001</v>
      </c>
      <c r="X1454" s="103">
        <f t="shared" si="732"/>
        <v>1.45381691</v>
      </c>
      <c r="Y1454" s="103">
        <f t="shared" si="733"/>
        <v>0</v>
      </c>
      <c r="Z1454" s="114" t="str">
        <f t="shared" si="741"/>
        <v>A+J=</v>
      </c>
      <c r="AA1454" s="108">
        <f t="shared" si="742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34"/>
        <v>45477</v>
      </c>
      <c r="B1455" s="103">
        <f t="shared" si="726"/>
        <v>499.97457138999999</v>
      </c>
      <c r="C1455" s="204">
        <f t="shared" si="725"/>
        <v>299.64564450885661</v>
      </c>
      <c r="D1455" s="104">
        <f t="shared" si="735"/>
        <v>6895.24</v>
      </c>
      <c r="E1455" s="105">
        <f t="shared" si="746"/>
        <v>6926.96</v>
      </c>
      <c r="F1455" s="106">
        <f t="shared" si="747"/>
        <v>45432</v>
      </c>
      <c r="G1455" s="107">
        <f t="shared" si="727"/>
        <v>4.600274972299756E-3</v>
      </c>
      <c r="H1455" s="108">
        <f t="shared" si="740"/>
        <v>45495</v>
      </c>
      <c r="I1455" s="108">
        <f t="shared" si="728"/>
        <v>45495</v>
      </c>
      <c r="J1455" s="109">
        <f t="shared" si="736"/>
        <v>22</v>
      </c>
      <c r="K1455" s="109">
        <f t="shared" si="750"/>
        <v>10</v>
      </c>
      <c r="L1455" s="8">
        <f t="shared" si="737"/>
        <v>1.00208841</v>
      </c>
      <c r="M1455" s="110">
        <f t="shared" si="749"/>
        <v>1.0037996</v>
      </c>
      <c r="N1455" s="110">
        <f t="shared" si="744"/>
        <v>1.6596937821949984</v>
      </c>
      <c r="O1455" s="103">
        <f t="shared" si="748"/>
        <v>1.6631598999999999</v>
      </c>
      <c r="P1455" s="103">
        <f t="shared" si="729"/>
        <v>498.35862014999998</v>
      </c>
      <c r="Q1455" s="11">
        <f t="shared" si="743"/>
        <v>0</v>
      </c>
      <c r="R1455" s="30">
        <f t="shared" si="738"/>
        <v>0</v>
      </c>
      <c r="S1455" s="103">
        <f t="shared" si="730"/>
        <v>0</v>
      </c>
      <c r="T1455" s="113">
        <f t="shared" si="739"/>
        <v>8.5000000000000006E-2</v>
      </c>
      <c r="U1455" s="111">
        <f t="shared" si="745"/>
        <v>10</v>
      </c>
      <c r="V1455" s="111">
        <v>252</v>
      </c>
      <c r="W1455" s="110">
        <f t="shared" si="731"/>
        <v>1.0032425469999999</v>
      </c>
      <c r="X1455" s="103">
        <f t="shared" si="732"/>
        <v>1.61595124</v>
      </c>
      <c r="Y1455" s="103">
        <f t="shared" si="733"/>
        <v>0</v>
      </c>
      <c r="Z1455" s="114" t="str">
        <f t="shared" si="741"/>
        <v>A+J=</v>
      </c>
      <c r="AA1455" s="108">
        <f t="shared" si="742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34"/>
        <v>45478</v>
      </c>
      <c r="B1456" s="103">
        <f t="shared" si="726"/>
        <v>500.24080520000001</v>
      </c>
      <c r="C1456" s="204">
        <f t="shared" si="725"/>
        <v>299.64564450885661</v>
      </c>
      <c r="D1456" s="104">
        <f t="shared" si="735"/>
        <v>6895.24</v>
      </c>
      <c r="E1456" s="105">
        <f t="shared" si="746"/>
        <v>6926.96</v>
      </c>
      <c r="F1456" s="106">
        <f t="shared" si="747"/>
        <v>45432</v>
      </c>
      <c r="G1456" s="107">
        <f t="shared" si="727"/>
        <v>4.600274972299756E-3</v>
      </c>
      <c r="H1456" s="108">
        <f t="shared" si="740"/>
        <v>45495</v>
      </c>
      <c r="I1456" s="108">
        <f t="shared" si="728"/>
        <v>45495</v>
      </c>
      <c r="J1456" s="109">
        <f t="shared" si="736"/>
        <v>22</v>
      </c>
      <c r="K1456" s="109">
        <f t="shared" si="750"/>
        <v>11</v>
      </c>
      <c r="L1456" s="8">
        <f t="shared" si="737"/>
        <v>1.0022974899999999</v>
      </c>
      <c r="M1456" s="110">
        <f t="shared" si="749"/>
        <v>1.0037996</v>
      </c>
      <c r="N1456" s="110">
        <f t="shared" si="744"/>
        <v>1.6596937821949984</v>
      </c>
      <c r="O1456" s="103">
        <f t="shared" si="748"/>
        <v>1.6635069099999999</v>
      </c>
      <c r="P1456" s="103">
        <f t="shared" si="729"/>
        <v>498.46260018999999</v>
      </c>
      <c r="Q1456" s="11">
        <f t="shared" si="743"/>
        <v>0</v>
      </c>
      <c r="R1456" s="30">
        <f t="shared" si="738"/>
        <v>0</v>
      </c>
      <c r="S1456" s="103">
        <f t="shared" si="730"/>
        <v>0</v>
      </c>
      <c r="T1456" s="113">
        <f t="shared" si="739"/>
        <v>8.5000000000000006E-2</v>
      </c>
      <c r="U1456" s="111">
        <f t="shared" si="745"/>
        <v>11</v>
      </c>
      <c r="V1456" s="111">
        <v>252</v>
      </c>
      <c r="W1456" s="110">
        <f t="shared" si="731"/>
        <v>1.0035673789999999</v>
      </c>
      <c r="X1456" s="103">
        <f t="shared" si="732"/>
        <v>1.77820501</v>
      </c>
      <c r="Y1456" s="103">
        <f t="shared" si="733"/>
        <v>0</v>
      </c>
      <c r="Z1456" s="114" t="str">
        <f t="shared" si="741"/>
        <v>A+J=</v>
      </c>
      <c r="AA1456" s="108">
        <f t="shared" si="742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34"/>
        <v>45479</v>
      </c>
      <c r="B1457" s="103">
        <f t="shared" si="726"/>
        <v>500.50718345000001</v>
      </c>
      <c r="C1457" s="204">
        <f t="shared" si="725"/>
        <v>299.64564450885661</v>
      </c>
      <c r="D1457" s="104">
        <f t="shared" si="735"/>
        <v>6895.24</v>
      </c>
      <c r="E1457" s="105">
        <f t="shared" si="746"/>
        <v>6926.96</v>
      </c>
      <c r="F1457" s="106">
        <f t="shared" si="747"/>
        <v>45432</v>
      </c>
      <c r="G1457" s="107">
        <f t="shared" si="727"/>
        <v>4.600274972299756E-3</v>
      </c>
      <c r="H1457" s="108">
        <f t="shared" si="740"/>
        <v>45495</v>
      </c>
      <c r="I1457" s="108">
        <f t="shared" si="728"/>
        <v>45495</v>
      </c>
      <c r="J1457" s="109">
        <f t="shared" si="736"/>
        <v>22</v>
      </c>
      <c r="K1457" s="109">
        <f t="shared" si="750"/>
        <v>12</v>
      </c>
      <c r="L1457" s="8">
        <f t="shared" si="737"/>
        <v>1.0025066199999999</v>
      </c>
      <c r="M1457" s="110">
        <f t="shared" si="749"/>
        <v>1.0037996</v>
      </c>
      <c r="N1457" s="110">
        <f t="shared" si="744"/>
        <v>1.6596937821949984</v>
      </c>
      <c r="O1457" s="103">
        <f t="shared" si="748"/>
        <v>1.6638539999999999</v>
      </c>
      <c r="P1457" s="103">
        <f t="shared" si="729"/>
        <v>498.56660419000002</v>
      </c>
      <c r="Q1457" s="11">
        <f t="shared" si="743"/>
        <v>0</v>
      </c>
      <c r="R1457" s="30">
        <f t="shared" si="738"/>
        <v>0</v>
      </c>
      <c r="S1457" s="103">
        <f t="shared" si="730"/>
        <v>0</v>
      </c>
      <c r="T1457" s="113">
        <f t="shared" si="739"/>
        <v>8.5000000000000006E-2</v>
      </c>
      <c r="U1457" s="111">
        <f t="shared" si="745"/>
        <v>12</v>
      </c>
      <c r="V1457" s="111">
        <v>252</v>
      </c>
      <c r="W1457" s="110">
        <f t="shared" si="731"/>
        <v>1.003892317</v>
      </c>
      <c r="X1457" s="103">
        <f t="shared" si="732"/>
        <v>1.94057926</v>
      </c>
      <c r="Y1457" s="103">
        <f t="shared" si="733"/>
        <v>0</v>
      </c>
      <c r="Z1457" s="114" t="str">
        <f t="shared" si="741"/>
        <v>A+J=</v>
      </c>
      <c r="AA1457" s="108">
        <f t="shared" si="742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34"/>
        <v>45480</v>
      </c>
      <c r="B1458" s="103">
        <f t="shared" si="726"/>
        <v>500.50718345000001</v>
      </c>
      <c r="C1458" s="204">
        <f t="shared" si="725"/>
        <v>299.64564450885661</v>
      </c>
      <c r="D1458" s="104">
        <f t="shared" si="735"/>
        <v>6895.24</v>
      </c>
      <c r="E1458" s="105">
        <f t="shared" si="746"/>
        <v>6926.96</v>
      </c>
      <c r="F1458" s="106">
        <f t="shared" si="747"/>
        <v>45432</v>
      </c>
      <c r="G1458" s="107">
        <f t="shared" si="727"/>
        <v>4.600274972299756E-3</v>
      </c>
      <c r="H1458" s="108">
        <f t="shared" si="740"/>
        <v>45495</v>
      </c>
      <c r="I1458" s="108">
        <f t="shared" si="728"/>
        <v>45495</v>
      </c>
      <c r="J1458" s="109">
        <f t="shared" si="736"/>
        <v>22</v>
      </c>
      <c r="K1458" s="109">
        <f t="shared" si="750"/>
        <v>12</v>
      </c>
      <c r="L1458" s="8">
        <f t="shared" si="737"/>
        <v>1.0025066199999999</v>
      </c>
      <c r="M1458" s="110">
        <f t="shared" si="749"/>
        <v>1.0037996</v>
      </c>
      <c r="N1458" s="110">
        <f t="shared" si="744"/>
        <v>1.6596937821949984</v>
      </c>
      <c r="O1458" s="103">
        <f t="shared" si="748"/>
        <v>1.6638539999999999</v>
      </c>
      <c r="P1458" s="103">
        <f t="shared" si="729"/>
        <v>498.56660419000002</v>
      </c>
      <c r="Q1458" s="11">
        <f t="shared" si="743"/>
        <v>0</v>
      </c>
      <c r="R1458" s="30">
        <f t="shared" si="738"/>
        <v>0</v>
      </c>
      <c r="S1458" s="103">
        <f t="shared" si="730"/>
        <v>0</v>
      </c>
      <c r="T1458" s="113">
        <f t="shared" si="739"/>
        <v>8.5000000000000006E-2</v>
      </c>
      <c r="U1458" s="111">
        <f t="shared" si="745"/>
        <v>12</v>
      </c>
      <c r="V1458" s="111">
        <v>252</v>
      </c>
      <c r="W1458" s="110">
        <f t="shared" si="731"/>
        <v>1.003892317</v>
      </c>
      <c r="X1458" s="103">
        <f t="shared" si="732"/>
        <v>1.94057926</v>
      </c>
      <c r="Y1458" s="103">
        <f t="shared" si="733"/>
        <v>0</v>
      </c>
      <c r="Z1458" s="114" t="str">
        <f t="shared" si="741"/>
        <v>A+J=</v>
      </c>
      <c r="AA1458" s="108">
        <f t="shared" si="742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34"/>
        <v>45481</v>
      </c>
      <c r="B1459" s="103">
        <f t="shared" si="726"/>
        <v>500.50718345000001</v>
      </c>
      <c r="C1459" s="204">
        <f t="shared" si="725"/>
        <v>299.64564450885661</v>
      </c>
      <c r="D1459" s="104">
        <f t="shared" si="735"/>
        <v>6895.24</v>
      </c>
      <c r="E1459" s="105">
        <f t="shared" si="746"/>
        <v>6926.96</v>
      </c>
      <c r="F1459" s="106">
        <f t="shared" si="747"/>
        <v>45432</v>
      </c>
      <c r="G1459" s="107">
        <f t="shared" si="727"/>
        <v>4.600274972299756E-3</v>
      </c>
      <c r="H1459" s="108">
        <f t="shared" si="740"/>
        <v>45495</v>
      </c>
      <c r="I1459" s="108">
        <f t="shared" si="728"/>
        <v>45495</v>
      </c>
      <c r="J1459" s="109">
        <f t="shared" si="736"/>
        <v>22</v>
      </c>
      <c r="K1459" s="109">
        <f t="shared" si="750"/>
        <v>12</v>
      </c>
      <c r="L1459" s="8">
        <f t="shared" si="737"/>
        <v>1.0025066199999999</v>
      </c>
      <c r="M1459" s="110">
        <f t="shared" si="749"/>
        <v>1.0037996</v>
      </c>
      <c r="N1459" s="110">
        <f t="shared" si="744"/>
        <v>1.6596937821949984</v>
      </c>
      <c r="O1459" s="103">
        <f t="shared" si="748"/>
        <v>1.6638539999999999</v>
      </c>
      <c r="P1459" s="103">
        <f t="shared" si="729"/>
        <v>498.56660419000002</v>
      </c>
      <c r="Q1459" s="11">
        <f t="shared" si="743"/>
        <v>0</v>
      </c>
      <c r="R1459" s="30">
        <f t="shared" si="738"/>
        <v>0</v>
      </c>
      <c r="S1459" s="103">
        <f t="shared" si="730"/>
        <v>0</v>
      </c>
      <c r="T1459" s="113">
        <f t="shared" si="739"/>
        <v>8.5000000000000006E-2</v>
      </c>
      <c r="U1459" s="111">
        <f t="shared" si="745"/>
        <v>12</v>
      </c>
      <c r="V1459" s="111">
        <v>252</v>
      </c>
      <c r="W1459" s="110">
        <f t="shared" si="731"/>
        <v>1.003892317</v>
      </c>
      <c r="X1459" s="103">
        <f t="shared" si="732"/>
        <v>1.94057926</v>
      </c>
      <c r="Y1459" s="103">
        <f t="shared" si="733"/>
        <v>0</v>
      </c>
      <c r="Z1459" s="114" t="str">
        <f t="shared" si="741"/>
        <v>A+J=</v>
      </c>
      <c r="AA1459" s="108">
        <f t="shared" si="742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34"/>
        <v>45482</v>
      </c>
      <c r="B1460" s="103">
        <f t="shared" si="726"/>
        <v>500.77370223999998</v>
      </c>
      <c r="C1460" s="204">
        <f t="shared" si="725"/>
        <v>299.64564450885661</v>
      </c>
      <c r="D1460" s="104">
        <f t="shared" si="735"/>
        <v>6895.24</v>
      </c>
      <c r="E1460" s="105">
        <f t="shared" si="746"/>
        <v>6926.96</v>
      </c>
      <c r="F1460" s="106">
        <f t="shared" si="747"/>
        <v>45432</v>
      </c>
      <c r="G1460" s="107">
        <f t="shared" si="727"/>
        <v>4.600274972299756E-3</v>
      </c>
      <c r="H1460" s="108">
        <f t="shared" si="740"/>
        <v>45495</v>
      </c>
      <c r="I1460" s="108">
        <f t="shared" si="728"/>
        <v>45495</v>
      </c>
      <c r="J1460" s="109">
        <f t="shared" si="736"/>
        <v>22</v>
      </c>
      <c r="K1460" s="109">
        <f t="shared" si="750"/>
        <v>13</v>
      </c>
      <c r="L1460" s="8">
        <f t="shared" si="737"/>
        <v>1.0027157900000001</v>
      </c>
      <c r="M1460" s="110">
        <f t="shared" si="749"/>
        <v>1.0037996</v>
      </c>
      <c r="N1460" s="110">
        <f t="shared" si="744"/>
        <v>1.6596937821949984</v>
      </c>
      <c r="O1460" s="103">
        <f t="shared" si="748"/>
        <v>1.66420116</v>
      </c>
      <c r="P1460" s="103">
        <f t="shared" si="729"/>
        <v>498.67062917999999</v>
      </c>
      <c r="Q1460" s="11">
        <f t="shared" si="743"/>
        <v>0</v>
      </c>
      <c r="R1460" s="30">
        <f t="shared" si="738"/>
        <v>0</v>
      </c>
      <c r="S1460" s="103">
        <f t="shared" si="730"/>
        <v>0</v>
      </c>
      <c r="T1460" s="113">
        <f t="shared" si="739"/>
        <v>8.5000000000000006E-2</v>
      </c>
      <c r="U1460" s="111">
        <f t="shared" si="745"/>
        <v>13</v>
      </c>
      <c r="V1460" s="111">
        <v>252</v>
      </c>
      <c r="W1460" s="110">
        <f t="shared" si="731"/>
        <v>1.0042173590000001</v>
      </c>
      <c r="X1460" s="103">
        <f t="shared" si="732"/>
        <v>2.1030730599999998</v>
      </c>
      <c r="Y1460" s="103">
        <f t="shared" si="733"/>
        <v>0</v>
      </c>
      <c r="Z1460" s="114" t="str">
        <f t="shared" si="741"/>
        <v>A+J=</v>
      </c>
      <c r="AA1460" s="108">
        <f t="shared" si="742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34"/>
        <v>45483</v>
      </c>
      <c r="B1461" s="103">
        <f t="shared" si="726"/>
        <v>501.04036007000002</v>
      </c>
      <c r="C1461" s="204">
        <f t="shared" si="725"/>
        <v>299.64564450885661</v>
      </c>
      <c r="D1461" s="104">
        <f t="shared" si="735"/>
        <v>6895.24</v>
      </c>
      <c r="E1461" s="105">
        <f t="shared" si="746"/>
        <v>6926.96</v>
      </c>
      <c r="F1461" s="106">
        <f t="shared" si="747"/>
        <v>45432</v>
      </c>
      <c r="G1461" s="107">
        <f t="shared" si="727"/>
        <v>4.600274972299756E-3</v>
      </c>
      <c r="H1461" s="108">
        <f t="shared" si="740"/>
        <v>45495</v>
      </c>
      <c r="I1461" s="108">
        <f t="shared" si="728"/>
        <v>45495</v>
      </c>
      <c r="J1461" s="109">
        <f t="shared" si="736"/>
        <v>22</v>
      </c>
      <c r="K1461" s="109">
        <f t="shared" si="750"/>
        <v>14</v>
      </c>
      <c r="L1461" s="8">
        <f t="shared" si="737"/>
        <v>1.0029250000000001</v>
      </c>
      <c r="M1461" s="110">
        <f t="shared" si="749"/>
        <v>1.0037996</v>
      </c>
      <c r="N1461" s="110">
        <f t="shared" si="744"/>
        <v>1.6596937821949984</v>
      </c>
      <c r="O1461" s="103">
        <f t="shared" si="748"/>
        <v>1.66454838</v>
      </c>
      <c r="P1461" s="103">
        <f t="shared" si="729"/>
        <v>498.77467214000001</v>
      </c>
      <c r="Q1461" s="11">
        <f t="shared" si="743"/>
        <v>0</v>
      </c>
      <c r="R1461" s="30">
        <f t="shared" si="738"/>
        <v>0</v>
      </c>
      <c r="S1461" s="103">
        <f t="shared" si="730"/>
        <v>0</v>
      </c>
      <c r="T1461" s="113">
        <f t="shared" si="739"/>
        <v>8.5000000000000006E-2</v>
      </c>
      <c r="U1461" s="111">
        <f t="shared" si="745"/>
        <v>14</v>
      </c>
      <c r="V1461" s="111">
        <v>252</v>
      </c>
      <c r="W1461" s="110">
        <f t="shared" si="731"/>
        <v>1.0045425079999999</v>
      </c>
      <c r="X1461" s="103">
        <f t="shared" si="732"/>
        <v>2.2656879299999999</v>
      </c>
      <c r="Y1461" s="103">
        <f t="shared" si="733"/>
        <v>0</v>
      </c>
      <c r="Z1461" s="114" t="str">
        <f t="shared" si="741"/>
        <v>A+J=</v>
      </c>
      <c r="AA1461" s="108">
        <f t="shared" si="742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34"/>
        <v>45484</v>
      </c>
      <c r="B1462" s="103">
        <f t="shared" si="726"/>
        <v>501.30716454999998</v>
      </c>
      <c r="C1462" s="204">
        <f t="shared" si="725"/>
        <v>299.64564450885661</v>
      </c>
      <c r="D1462" s="104">
        <f t="shared" si="735"/>
        <v>6895.24</v>
      </c>
      <c r="E1462" s="105">
        <f t="shared" si="746"/>
        <v>6926.96</v>
      </c>
      <c r="F1462" s="106">
        <f t="shared" si="747"/>
        <v>45432</v>
      </c>
      <c r="G1462" s="107">
        <f t="shared" si="727"/>
        <v>4.600274972299756E-3</v>
      </c>
      <c r="H1462" s="108">
        <f t="shared" si="740"/>
        <v>45495</v>
      </c>
      <c r="I1462" s="108">
        <f t="shared" si="728"/>
        <v>45495</v>
      </c>
      <c r="J1462" s="109">
        <f t="shared" si="736"/>
        <v>22</v>
      </c>
      <c r="K1462" s="109">
        <f t="shared" si="750"/>
        <v>15</v>
      </c>
      <c r="L1462" s="8">
        <f t="shared" si="737"/>
        <v>1.0031342599999999</v>
      </c>
      <c r="M1462" s="110">
        <f t="shared" si="749"/>
        <v>1.0037996</v>
      </c>
      <c r="N1462" s="110">
        <f t="shared" si="744"/>
        <v>1.6596937821949984</v>
      </c>
      <c r="O1462" s="103">
        <f t="shared" si="748"/>
        <v>1.66489569</v>
      </c>
      <c r="P1462" s="103">
        <f t="shared" si="729"/>
        <v>498.87874206999999</v>
      </c>
      <c r="Q1462" s="11">
        <f t="shared" si="743"/>
        <v>0</v>
      </c>
      <c r="R1462" s="30">
        <f t="shared" si="738"/>
        <v>0</v>
      </c>
      <c r="S1462" s="103">
        <f t="shared" si="730"/>
        <v>0</v>
      </c>
      <c r="T1462" s="113">
        <f t="shared" si="739"/>
        <v>8.5000000000000006E-2</v>
      </c>
      <c r="U1462" s="111">
        <f t="shared" si="745"/>
        <v>15</v>
      </c>
      <c r="V1462" s="111">
        <v>252</v>
      </c>
      <c r="W1462" s="110">
        <f t="shared" si="731"/>
        <v>1.0048677610000001</v>
      </c>
      <c r="X1462" s="103">
        <f t="shared" si="732"/>
        <v>2.42842248</v>
      </c>
      <c r="Y1462" s="103">
        <f t="shared" si="733"/>
        <v>0</v>
      </c>
      <c r="Z1462" s="114" t="str">
        <f t="shared" si="741"/>
        <v>A+J=</v>
      </c>
      <c r="AA1462" s="108">
        <f t="shared" si="742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34"/>
        <v>45485</v>
      </c>
      <c r="B1463" s="103">
        <f t="shared" si="726"/>
        <v>501.57410417000006</v>
      </c>
      <c r="C1463" s="204">
        <f t="shared" si="725"/>
        <v>299.64564450885661</v>
      </c>
      <c r="D1463" s="104">
        <f t="shared" si="735"/>
        <v>6895.24</v>
      </c>
      <c r="E1463" s="105">
        <f t="shared" si="746"/>
        <v>6926.96</v>
      </c>
      <c r="F1463" s="106">
        <f t="shared" si="747"/>
        <v>45432</v>
      </c>
      <c r="G1463" s="107">
        <f t="shared" si="727"/>
        <v>4.600274972299756E-3</v>
      </c>
      <c r="H1463" s="108">
        <f t="shared" si="740"/>
        <v>45495</v>
      </c>
      <c r="I1463" s="108">
        <f t="shared" si="728"/>
        <v>45495</v>
      </c>
      <c r="J1463" s="109">
        <f t="shared" si="736"/>
        <v>22</v>
      </c>
      <c r="K1463" s="109">
        <f t="shared" si="750"/>
        <v>16</v>
      </c>
      <c r="L1463" s="8">
        <f t="shared" si="737"/>
        <v>1.0033435500000001</v>
      </c>
      <c r="M1463" s="110">
        <f t="shared" si="749"/>
        <v>1.0037996</v>
      </c>
      <c r="N1463" s="110">
        <f t="shared" si="744"/>
        <v>1.6596937821949984</v>
      </c>
      <c r="O1463" s="103">
        <f t="shared" si="748"/>
        <v>1.6652430499999999</v>
      </c>
      <c r="P1463" s="103">
        <f t="shared" si="729"/>
        <v>498.98282698000003</v>
      </c>
      <c r="Q1463" s="11">
        <f t="shared" si="743"/>
        <v>0</v>
      </c>
      <c r="R1463" s="30">
        <f t="shared" si="738"/>
        <v>0</v>
      </c>
      <c r="S1463" s="103">
        <f t="shared" si="730"/>
        <v>0</v>
      </c>
      <c r="T1463" s="113">
        <f t="shared" si="739"/>
        <v>8.5000000000000006E-2</v>
      </c>
      <c r="U1463" s="111">
        <f t="shared" si="745"/>
        <v>16</v>
      </c>
      <c r="V1463" s="111">
        <v>252</v>
      </c>
      <c r="W1463" s="110">
        <f t="shared" si="731"/>
        <v>1.0051931190000001</v>
      </c>
      <c r="X1463" s="103">
        <f t="shared" si="732"/>
        <v>2.59127719</v>
      </c>
      <c r="Y1463" s="103">
        <f t="shared" si="733"/>
        <v>0</v>
      </c>
      <c r="Z1463" s="114" t="str">
        <f t="shared" si="741"/>
        <v>A+J=</v>
      </c>
      <c r="AA1463" s="108">
        <f t="shared" si="742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34"/>
        <v>45486</v>
      </c>
      <c r="B1464" s="103">
        <f t="shared" si="726"/>
        <v>501.84119154999996</v>
      </c>
      <c r="C1464" s="204">
        <f t="shared" si="725"/>
        <v>299.64564450885661</v>
      </c>
      <c r="D1464" s="104">
        <f t="shared" si="735"/>
        <v>6895.24</v>
      </c>
      <c r="E1464" s="105">
        <f t="shared" si="746"/>
        <v>6926.96</v>
      </c>
      <c r="F1464" s="106">
        <f t="shared" si="747"/>
        <v>45432</v>
      </c>
      <c r="G1464" s="107">
        <f t="shared" si="727"/>
        <v>4.600274972299756E-3</v>
      </c>
      <c r="H1464" s="108">
        <f t="shared" si="740"/>
        <v>45495</v>
      </c>
      <c r="I1464" s="108">
        <f t="shared" si="728"/>
        <v>45495</v>
      </c>
      <c r="J1464" s="109">
        <f t="shared" si="736"/>
        <v>22</v>
      </c>
      <c r="K1464" s="109">
        <f t="shared" si="750"/>
        <v>17</v>
      </c>
      <c r="L1464" s="8">
        <f t="shared" si="737"/>
        <v>1.0035529000000001</v>
      </c>
      <c r="M1464" s="110">
        <f t="shared" si="749"/>
        <v>1.0037996</v>
      </c>
      <c r="N1464" s="110">
        <f t="shared" si="744"/>
        <v>1.6596937821949984</v>
      </c>
      <c r="O1464" s="103">
        <f t="shared" si="748"/>
        <v>1.6655905</v>
      </c>
      <c r="P1464" s="103">
        <f t="shared" si="729"/>
        <v>499.08693885999998</v>
      </c>
      <c r="Q1464" s="11">
        <f t="shared" si="743"/>
        <v>0</v>
      </c>
      <c r="R1464" s="30">
        <f t="shared" si="738"/>
        <v>0</v>
      </c>
      <c r="S1464" s="103">
        <f t="shared" si="730"/>
        <v>0</v>
      </c>
      <c r="T1464" s="113">
        <f t="shared" si="739"/>
        <v>8.5000000000000006E-2</v>
      </c>
      <c r="U1464" s="111">
        <f t="shared" si="745"/>
        <v>17</v>
      </c>
      <c r="V1464" s="111">
        <v>252</v>
      </c>
      <c r="W1464" s="110">
        <f t="shared" si="731"/>
        <v>1.005518583</v>
      </c>
      <c r="X1464" s="103">
        <f t="shared" si="732"/>
        <v>2.7542526899999999</v>
      </c>
      <c r="Y1464" s="103">
        <f t="shared" si="733"/>
        <v>0</v>
      </c>
      <c r="Z1464" s="114" t="str">
        <f t="shared" si="741"/>
        <v>A+J=</v>
      </c>
      <c r="AA1464" s="108">
        <f t="shared" si="742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34"/>
        <v>45487</v>
      </c>
      <c r="B1465" s="103">
        <f t="shared" si="726"/>
        <v>501.84119154999996</v>
      </c>
      <c r="C1465" s="204">
        <f t="shared" si="725"/>
        <v>299.64564450885661</v>
      </c>
      <c r="D1465" s="104">
        <f t="shared" si="735"/>
        <v>6895.24</v>
      </c>
      <c r="E1465" s="105">
        <f t="shared" si="746"/>
        <v>6926.96</v>
      </c>
      <c r="F1465" s="106">
        <f t="shared" si="747"/>
        <v>45432</v>
      </c>
      <c r="G1465" s="107">
        <f t="shared" si="727"/>
        <v>4.600274972299756E-3</v>
      </c>
      <c r="H1465" s="108">
        <f t="shared" si="740"/>
        <v>45495</v>
      </c>
      <c r="I1465" s="108">
        <f t="shared" si="728"/>
        <v>45495</v>
      </c>
      <c r="J1465" s="109">
        <f t="shared" si="736"/>
        <v>22</v>
      </c>
      <c r="K1465" s="109">
        <f t="shared" si="750"/>
        <v>17</v>
      </c>
      <c r="L1465" s="8">
        <f t="shared" si="737"/>
        <v>1.0035529000000001</v>
      </c>
      <c r="M1465" s="110">
        <f t="shared" si="749"/>
        <v>1.0037996</v>
      </c>
      <c r="N1465" s="110">
        <f t="shared" si="744"/>
        <v>1.6596937821949984</v>
      </c>
      <c r="O1465" s="103">
        <f t="shared" si="748"/>
        <v>1.6655905</v>
      </c>
      <c r="P1465" s="103">
        <f t="shared" si="729"/>
        <v>499.08693885999998</v>
      </c>
      <c r="Q1465" s="11">
        <f t="shared" si="743"/>
        <v>0</v>
      </c>
      <c r="R1465" s="30">
        <f t="shared" si="738"/>
        <v>0</v>
      </c>
      <c r="S1465" s="103">
        <f t="shared" si="730"/>
        <v>0</v>
      </c>
      <c r="T1465" s="113">
        <f t="shared" si="739"/>
        <v>8.5000000000000006E-2</v>
      </c>
      <c r="U1465" s="111">
        <f t="shared" si="745"/>
        <v>17</v>
      </c>
      <c r="V1465" s="111">
        <v>252</v>
      </c>
      <c r="W1465" s="110">
        <f t="shared" si="731"/>
        <v>1.005518583</v>
      </c>
      <c r="X1465" s="103">
        <f t="shared" si="732"/>
        <v>2.7542526899999999</v>
      </c>
      <c r="Y1465" s="103">
        <f t="shared" si="733"/>
        <v>0</v>
      </c>
      <c r="Z1465" s="114" t="str">
        <f t="shared" si="741"/>
        <v>A+J=</v>
      </c>
      <c r="AA1465" s="108">
        <f t="shared" si="742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34"/>
        <v>45488</v>
      </c>
      <c r="B1466" s="103">
        <f t="shared" si="726"/>
        <v>501.84119154999996</v>
      </c>
      <c r="C1466" s="204">
        <f t="shared" si="725"/>
        <v>299.64564450885661</v>
      </c>
      <c r="D1466" s="104">
        <f t="shared" si="735"/>
        <v>6895.24</v>
      </c>
      <c r="E1466" s="105">
        <f t="shared" si="746"/>
        <v>6926.96</v>
      </c>
      <c r="F1466" s="106">
        <f t="shared" si="747"/>
        <v>45432</v>
      </c>
      <c r="G1466" s="107">
        <f t="shared" si="727"/>
        <v>4.600274972299756E-3</v>
      </c>
      <c r="H1466" s="108">
        <f t="shared" si="740"/>
        <v>45495</v>
      </c>
      <c r="I1466" s="108">
        <f t="shared" si="728"/>
        <v>45495</v>
      </c>
      <c r="J1466" s="109">
        <f t="shared" si="736"/>
        <v>22</v>
      </c>
      <c r="K1466" s="109">
        <f t="shared" si="750"/>
        <v>17</v>
      </c>
      <c r="L1466" s="8">
        <f t="shared" si="737"/>
        <v>1.0035529000000001</v>
      </c>
      <c r="M1466" s="110">
        <f t="shared" si="749"/>
        <v>1.0037996</v>
      </c>
      <c r="N1466" s="110">
        <f t="shared" si="744"/>
        <v>1.6596937821949984</v>
      </c>
      <c r="O1466" s="103">
        <f t="shared" si="748"/>
        <v>1.6655905</v>
      </c>
      <c r="P1466" s="103">
        <f t="shared" si="729"/>
        <v>499.08693885999998</v>
      </c>
      <c r="Q1466" s="11">
        <f t="shared" si="743"/>
        <v>0</v>
      </c>
      <c r="R1466" s="30">
        <f t="shared" si="738"/>
        <v>0</v>
      </c>
      <c r="S1466" s="103">
        <f t="shared" si="730"/>
        <v>0</v>
      </c>
      <c r="T1466" s="113">
        <f t="shared" si="739"/>
        <v>8.5000000000000006E-2</v>
      </c>
      <c r="U1466" s="111">
        <f t="shared" si="745"/>
        <v>17</v>
      </c>
      <c r="V1466" s="111">
        <v>252</v>
      </c>
      <c r="W1466" s="110">
        <f t="shared" si="731"/>
        <v>1.005518583</v>
      </c>
      <c r="X1466" s="103">
        <f t="shared" si="732"/>
        <v>2.7542526899999999</v>
      </c>
      <c r="Y1466" s="103">
        <f t="shared" si="733"/>
        <v>0</v>
      </c>
      <c r="Z1466" s="114" t="str">
        <f t="shared" si="741"/>
        <v>A+J=</v>
      </c>
      <c r="AA1466" s="108">
        <f t="shared" si="742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34"/>
        <v>45489</v>
      </c>
      <c r="B1467" s="103">
        <f t="shared" si="726"/>
        <v>502.10842372000002</v>
      </c>
      <c r="C1467" s="204">
        <f t="shared" si="725"/>
        <v>299.64564450885661</v>
      </c>
      <c r="D1467" s="104">
        <f t="shared" si="735"/>
        <v>6895.24</v>
      </c>
      <c r="E1467" s="105">
        <f t="shared" si="746"/>
        <v>6926.96</v>
      </c>
      <c r="F1467" s="106">
        <f t="shared" si="747"/>
        <v>45432</v>
      </c>
      <c r="G1467" s="107">
        <f t="shared" si="727"/>
        <v>4.600274972299756E-3</v>
      </c>
      <c r="H1467" s="108">
        <f t="shared" si="740"/>
        <v>45495</v>
      </c>
      <c r="I1467" s="108">
        <f t="shared" si="728"/>
        <v>45495</v>
      </c>
      <c r="J1467" s="109">
        <f t="shared" si="736"/>
        <v>22</v>
      </c>
      <c r="K1467" s="109">
        <f t="shared" si="750"/>
        <v>18</v>
      </c>
      <c r="L1467" s="8">
        <f t="shared" si="737"/>
        <v>1.0037622900000001</v>
      </c>
      <c r="M1467" s="110">
        <f t="shared" si="749"/>
        <v>1.0037996</v>
      </c>
      <c r="N1467" s="110">
        <f t="shared" si="744"/>
        <v>1.6596937821949984</v>
      </c>
      <c r="O1467" s="103">
        <f t="shared" si="748"/>
        <v>1.66593803</v>
      </c>
      <c r="P1467" s="103">
        <f t="shared" si="729"/>
        <v>499.19107471000001</v>
      </c>
      <c r="Q1467" s="11">
        <f t="shared" si="743"/>
        <v>0</v>
      </c>
      <c r="R1467" s="30">
        <f t="shared" si="738"/>
        <v>0</v>
      </c>
      <c r="S1467" s="103">
        <f t="shared" si="730"/>
        <v>0</v>
      </c>
      <c r="T1467" s="113">
        <f t="shared" si="739"/>
        <v>8.5000000000000006E-2</v>
      </c>
      <c r="U1467" s="111">
        <f t="shared" si="745"/>
        <v>18</v>
      </c>
      <c r="V1467" s="111">
        <v>252</v>
      </c>
      <c r="W1467" s="110">
        <f t="shared" si="731"/>
        <v>1.005844153</v>
      </c>
      <c r="X1467" s="103">
        <f t="shared" si="732"/>
        <v>2.9173490100000001</v>
      </c>
      <c r="Y1467" s="103">
        <f t="shared" si="733"/>
        <v>0</v>
      </c>
      <c r="Z1467" s="114" t="str">
        <f t="shared" si="741"/>
        <v>A+J=</v>
      </c>
      <c r="AA1467" s="108">
        <f t="shared" si="742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34"/>
        <v>45490</v>
      </c>
      <c r="B1468" s="103">
        <f t="shared" si="726"/>
        <v>502.37579371999999</v>
      </c>
      <c r="C1468" s="204">
        <f t="shared" si="725"/>
        <v>299.64564450885661</v>
      </c>
      <c r="D1468" s="104">
        <f t="shared" si="735"/>
        <v>6895.24</v>
      </c>
      <c r="E1468" s="105">
        <f t="shared" si="746"/>
        <v>6926.96</v>
      </c>
      <c r="F1468" s="106">
        <f t="shared" si="747"/>
        <v>45432</v>
      </c>
      <c r="G1468" s="107">
        <f t="shared" si="727"/>
        <v>4.600274972299756E-3</v>
      </c>
      <c r="H1468" s="108">
        <f t="shared" si="740"/>
        <v>45495</v>
      </c>
      <c r="I1468" s="108">
        <f t="shared" si="728"/>
        <v>45495</v>
      </c>
      <c r="J1468" s="109">
        <f t="shared" si="736"/>
        <v>22</v>
      </c>
      <c r="K1468" s="109">
        <f t="shared" si="750"/>
        <v>19</v>
      </c>
      <c r="L1468" s="8">
        <f t="shared" si="737"/>
        <v>1.00397172</v>
      </c>
      <c r="M1468" s="110">
        <f t="shared" si="749"/>
        <v>1.0037996</v>
      </c>
      <c r="N1468" s="110">
        <f t="shared" si="744"/>
        <v>1.6596937821949984</v>
      </c>
      <c r="O1468" s="103">
        <f t="shared" si="748"/>
        <v>1.66628562</v>
      </c>
      <c r="P1468" s="103">
        <f t="shared" si="729"/>
        <v>499.29522853999998</v>
      </c>
      <c r="Q1468" s="11">
        <f t="shared" si="743"/>
        <v>0</v>
      </c>
      <c r="R1468" s="30">
        <f t="shared" si="738"/>
        <v>0</v>
      </c>
      <c r="S1468" s="103">
        <f t="shared" si="730"/>
        <v>0</v>
      </c>
      <c r="T1468" s="113">
        <f t="shared" si="739"/>
        <v>8.5000000000000006E-2</v>
      </c>
      <c r="U1468" s="111">
        <f t="shared" si="745"/>
        <v>19</v>
      </c>
      <c r="V1468" s="111">
        <v>252</v>
      </c>
      <c r="W1468" s="110">
        <f t="shared" si="731"/>
        <v>1.0061698269999999</v>
      </c>
      <c r="X1468" s="103">
        <f t="shared" si="732"/>
        <v>3.0805651799999998</v>
      </c>
      <c r="Y1468" s="103">
        <f t="shared" si="733"/>
        <v>0</v>
      </c>
      <c r="Z1468" s="114" t="str">
        <f t="shared" si="741"/>
        <v>A+J=</v>
      </c>
      <c r="AA1468" s="108">
        <f t="shared" si="742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34"/>
        <v>45491</v>
      </c>
      <c r="B1469" s="103">
        <f t="shared" si="726"/>
        <v>502.64330308000001</v>
      </c>
      <c r="C1469" s="204">
        <f t="shared" si="725"/>
        <v>299.64564450885661</v>
      </c>
      <c r="D1469" s="104">
        <f t="shared" si="735"/>
        <v>6895.24</v>
      </c>
      <c r="E1469" s="105">
        <f t="shared" si="746"/>
        <v>6926.96</v>
      </c>
      <c r="F1469" s="106">
        <f t="shared" si="747"/>
        <v>45432</v>
      </c>
      <c r="G1469" s="107">
        <f t="shared" si="727"/>
        <v>4.600274972299756E-3</v>
      </c>
      <c r="H1469" s="108">
        <f t="shared" si="740"/>
        <v>45495</v>
      </c>
      <c r="I1469" s="108">
        <f t="shared" si="728"/>
        <v>45495</v>
      </c>
      <c r="J1469" s="109">
        <f t="shared" si="736"/>
        <v>22</v>
      </c>
      <c r="K1469" s="109">
        <f t="shared" si="750"/>
        <v>20</v>
      </c>
      <c r="L1469" s="8">
        <f t="shared" si="737"/>
        <v>1.0041811899999999</v>
      </c>
      <c r="M1469" s="110">
        <f t="shared" si="749"/>
        <v>1.0037996</v>
      </c>
      <c r="N1469" s="110">
        <f t="shared" si="744"/>
        <v>1.6596937821949984</v>
      </c>
      <c r="O1469" s="103">
        <f t="shared" si="748"/>
        <v>1.6666332699999999</v>
      </c>
      <c r="P1469" s="103">
        <f t="shared" si="729"/>
        <v>499.39940034</v>
      </c>
      <c r="Q1469" s="11">
        <f t="shared" si="743"/>
        <v>0</v>
      </c>
      <c r="R1469" s="30">
        <f t="shared" si="738"/>
        <v>0</v>
      </c>
      <c r="S1469" s="103">
        <f t="shared" si="730"/>
        <v>0</v>
      </c>
      <c r="T1469" s="113">
        <f t="shared" si="739"/>
        <v>8.5000000000000006E-2</v>
      </c>
      <c r="U1469" s="111">
        <f t="shared" si="745"/>
        <v>20</v>
      </c>
      <c r="V1469" s="111">
        <v>252</v>
      </c>
      <c r="W1469" s="110">
        <f t="shared" si="731"/>
        <v>1.006495608</v>
      </c>
      <c r="X1469" s="103">
        <f t="shared" si="732"/>
        <v>3.2439027399999998</v>
      </c>
      <c r="Y1469" s="103">
        <f t="shared" si="733"/>
        <v>0</v>
      </c>
      <c r="Z1469" s="114" t="str">
        <f t="shared" si="741"/>
        <v>A+J=</v>
      </c>
      <c r="AA1469" s="108">
        <f t="shared" si="742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34"/>
        <v>45492</v>
      </c>
      <c r="B1470" s="103">
        <f t="shared" si="726"/>
        <v>502.91095941999998</v>
      </c>
      <c r="C1470" s="204">
        <f t="shared" si="725"/>
        <v>299.64564450885661</v>
      </c>
      <c r="D1470" s="104">
        <f t="shared" si="735"/>
        <v>6895.24</v>
      </c>
      <c r="E1470" s="105">
        <f t="shared" si="746"/>
        <v>6926.96</v>
      </c>
      <c r="F1470" s="106">
        <f t="shared" si="747"/>
        <v>45432</v>
      </c>
      <c r="G1470" s="107">
        <f t="shared" si="727"/>
        <v>4.600274972299756E-3</v>
      </c>
      <c r="H1470" s="108">
        <f t="shared" si="740"/>
        <v>45495</v>
      </c>
      <c r="I1470" s="108">
        <f t="shared" si="728"/>
        <v>45495</v>
      </c>
      <c r="J1470" s="109">
        <f t="shared" si="736"/>
        <v>22</v>
      </c>
      <c r="K1470" s="109">
        <f t="shared" si="750"/>
        <v>21</v>
      </c>
      <c r="L1470" s="8">
        <f t="shared" si="737"/>
        <v>1.00439071</v>
      </c>
      <c r="M1470" s="110">
        <f t="shared" si="749"/>
        <v>1.0037996</v>
      </c>
      <c r="N1470" s="110">
        <f t="shared" si="744"/>
        <v>1.6596937821949984</v>
      </c>
      <c r="O1470" s="103">
        <f t="shared" si="748"/>
        <v>1.66698101</v>
      </c>
      <c r="P1470" s="103">
        <f t="shared" si="729"/>
        <v>499.50359911999999</v>
      </c>
      <c r="Q1470" s="11">
        <f t="shared" si="743"/>
        <v>0</v>
      </c>
      <c r="R1470" s="30">
        <f t="shared" si="738"/>
        <v>0</v>
      </c>
      <c r="S1470" s="103">
        <f t="shared" si="730"/>
        <v>0</v>
      </c>
      <c r="T1470" s="113">
        <f t="shared" si="739"/>
        <v>8.5000000000000006E-2</v>
      </c>
      <c r="U1470" s="111">
        <f t="shared" si="745"/>
        <v>21</v>
      </c>
      <c r="V1470" s="111">
        <v>252</v>
      </c>
      <c r="W1470" s="110">
        <f t="shared" si="731"/>
        <v>1.0068214929999999</v>
      </c>
      <c r="X1470" s="103">
        <f t="shared" si="732"/>
        <v>3.4073603000000001</v>
      </c>
      <c r="Y1470" s="103">
        <f t="shared" si="733"/>
        <v>0</v>
      </c>
      <c r="Z1470" s="114" t="str">
        <f t="shared" si="741"/>
        <v>A+J=</v>
      </c>
      <c r="AA1470" s="108">
        <f t="shared" si="742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34"/>
        <v>45493</v>
      </c>
      <c r="B1471" s="103">
        <f t="shared" si="726"/>
        <v>503.17875826</v>
      </c>
      <c r="C1471" s="204">
        <f t="shared" si="725"/>
        <v>299.64564450885661</v>
      </c>
      <c r="D1471" s="104">
        <f t="shared" si="735"/>
        <v>6895.24</v>
      </c>
      <c r="E1471" s="105">
        <f t="shared" si="746"/>
        <v>6926.96</v>
      </c>
      <c r="F1471" s="106">
        <f t="shared" si="747"/>
        <v>45432</v>
      </c>
      <c r="G1471" s="107">
        <f t="shared" si="727"/>
        <v>4.600274972299756E-3</v>
      </c>
      <c r="H1471" s="108">
        <f t="shared" si="740"/>
        <v>45524</v>
      </c>
      <c r="I1471" s="108">
        <f t="shared" si="728"/>
        <v>45495</v>
      </c>
      <c r="J1471" s="109">
        <f t="shared" si="736"/>
        <v>22</v>
      </c>
      <c r="K1471" s="109">
        <f t="shared" si="750"/>
        <v>22</v>
      </c>
      <c r="L1471" s="8">
        <f t="shared" si="737"/>
        <v>1.0046002700000001</v>
      </c>
      <c r="M1471" s="110">
        <f t="shared" si="749"/>
        <v>1.0037996</v>
      </c>
      <c r="N1471" s="110">
        <f t="shared" si="744"/>
        <v>1.6596937821949984</v>
      </c>
      <c r="O1471" s="103">
        <f t="shared" si="748"/>
        <v>1.66732882</v>
      </c>
      <c r="P1471" s="103">
        <f t="shared" si="729"/>
        <v>499.60781887000002</v>
      </c>
      <c r="Q1471" s="11">
        <f t="shared" si="743"/>
        <v>0</v>
      </c>
      <c r="R1471" s="30">
        <f t="shared" si="738"/>
        <v>0</v>
      </c>
      <c r="S1471" s="103">
        <f t="shared" si="730"/>
        <v>0</v>
      </c>
      <c r="T1471" s="113">
        <f t="shared" si="739"/>
        <v>8.5000000000000006E-2</v>
      </c>
      <c r="U1471" s="111">
        <f t="shared" si="745"/>
        <v>22</v>
      </c>
      <c r="V1471" s="111">
        <v>252</v>
      </c>
      <c r="W1471" s="110">
        <f t="shared" si="731"/>
        <v>1.007147485</v>
      </c>
      <c r="X1471" s="103">
        <f t="shared" si="732"/>
        <v>3.5709393899999999</v>
      </c>
      <c r="Y1471" s="103">
        <f t="shared" si="733"/>
        <v>0</v>
      </c>
      <c r="Z1471" s="114" t="str">
        <f t="shared" si="741"/>
        <v>A+J=</v>
      </c>
      <c r="AA1471" s="108">
        <f t="shared" si="742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34"/>
        <v>45494</v>
      </c>
      <c r="B1472" s="103">
        <f t="shared" si="726"/>
        <v>503.17875826</v>
      </c>
      <c r="C1472" s="204">
        <f t="shared" si="725"/>
        <v>299.64564450885661</v>
      </c>
      <c r="D1472" s="104">
        <f t="shared" si="735"/>
        <v>6895.24</v>
      </c>
      <c r="E1472" s="105">
        <f t="shared" si="746"/>
        <v>6926.96</v>
      </c>
      <c r="F1472" s="106">
        <f t="shared" si="747"/>
        <v>45432</v>
      </c>
      <c r="G1472" s="107">
        <f t="shared" si="727"/>
        <v>4.600274972299756E-3</v>
      </c>
      <c r="H1472" s="108">
        <f t="shared" si="740"/>
        <v>45524</v>
      </c>
      <c r="I1472" s="108">
        <f t="shared" si="728"/>
        <v>45495</v>
      </c>
      <c r="J1472" s="109">
        <f t="shared" si="736"/>
        <v>22</v>
      </c>
      <c r="K1472" s="109">
        <f t="shared" si="750"/>
        <v>22</v>
      </c>
      <c r="L1472" s="8">
        <f t="shared" si="737"/>
        <v>1.0046002700000001</v>
      </c>
      <c r="M1472" s="110">
        <f t="shared" si="749"/>
        <v>1.0037996</v>
      </c>
      <c r="N1472" s="110">
        <f t="shared" si="744"/>
        <v>1.6596937821949984</v>
      </c>
      <c r="O1472" s="103">
        <f t="shared" si="748"/>
        <v>1.66732882</v>
      </c>
      <c r="P1472" s="103">
        <f t="shared" si="729"/>
        <v>499.60781887000002</v>
      </c>
      <c r="Q1472" s="11">
        <f t="shared" si="743"/>
        <v>0</v>
      </c>
      <c r="R1472" s="30">
        <f t="shared" si="738"/>
        <v>0</v>
      </c>
      <c r="S1472" s="103">
        <f t="shared" si="730"/>
        <v>0</v>
      </c>
      <c r="T1472" s="113">
        <f t="shared" si="739"/>
        <v>8.5000000000000006E-2</v>
      </c>
      <c r="U1472" s="111">
        <f t="shared" si="745"/>
        <v>22</v>
      </c>
      <c r="V1472" s="111">
        <v>252</v>
      </c>
      <c r="W1472" s="110">
        <f t="shared" si="731"/>
        <v>1.007147485</v>
      </c>
      <c r="X1472" s="103">
        <f t="shared" si="732"/>
        <v>3.5709393899999999</v>
      </c>
      <c r="Y1472" s="103">
        <f t="shared" si="733"/>
        <v>0</v>
      </c>
      <c r="Z1472" s="114" t="str">
        <f t="shared" si="741"/>
        <v>A+J=</v>
      </c>
      <c r="AA1472" s="108">
        <f t="shared" si="742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34"/>
        <v>45495</v>
      </c>
      <c r="B1473" s="103">
        <f t="shared" si="726"/>
        <v>503.17875826</v>
      </c>
      <c r="C1473" s="204">
        <f t="shared" si="725"/>
        <v>299.64564450885661</v>
      </c>
      <c r="D1473" s="104">
        <f t="shared" si="735"/>
        <v>6895.24</v>
      </c>
      <c r="E1473" s="105">
        <f t="shared" si="746"/>
        <v>6926.96</v>
      </c>
      <c r="F1473" s="106">
        <f t="shared" si="747"/>
        <v>45432</v>
      </c>
      <c r="G1473" s="107">
        <f t="shared" si="727"/>
        <v>4.600274972299756E-3</v>
      </c>
      <c r="H1473" s="108">
        <f t="shared" si="740"/>
        <v>45524</v>
      </c>
      <c r="I1473" s="108">
        <f t="shared" si="728"/>
        <v>45495</v>
      </c>
      <c r="J1473" s="109">
        <f t="shared" si="736"/>
        <v>22</v>
      </c>
      <c r="K1473" s="109">
        <f t="shared" si="750"/>
        <v>22</v>
      </c>
      <c r="L1473" s="8">
        <f t="shared" si="737"/>
        <v>1.0046002700000001</v>
      </c>
      <c r="M1473" s="110">
        <f t="shared" si="749"/>
        <v>1.0037996</v>
      </c>
      <c r="N1473" s="110">
        <f t="shared" si="744"/>
        <v>1.6596937821949984</v>
      </c>
      <c r="O1473" s="103">
        <f t="shared" si="748"/>
        <v>1.66732882</v>
      </c>
      <c r="P1473" s="103">
        <f t="shared" si="729"/>
        <v>499.60781887000002</v>
      </c>
      <c r="Q1473" s="11">
        <f t="shared" si="743"/>
        <v>48</v>
      </c>
      <c r="R1473" s="30">
        <f t="shared" si="738"/>
        <v>2.1663792040885359E-2</v>
      </c>
      <c r="S1473" s="103">
        <f t="shared" si="730"/>
        <v>10.823399889999999</v>
      </c>
      <c r="T1473" s="113">
        <f t="shared" si="739"/>
        <v>8.5000000000000006E-2</v>
      </c>
      <c r="U1473" s="111">
        <f t="shared" si="745"/>
        <v>22</v>
      </c>
      <c r="V1473" s="111">
        <v>252</v>
      </c>
      <c r="W1473" s="110">
        <f t="shared" si="731"/>
        <v>1.007147485</v>
      </c>
      <c r="X1473" s="103">
        <f t="shared" si="732"/>
        <v>3.5709393899999999</v>
      </c>
      <c r="Y1473" s="103">
        <f t="shared" si="733"/>
        <v>14.394339279999999</v>
      </c>
      <c r="Z1473" s="114" t="str">
        <f t="shared" si="741"/>
        <v>A+J=</v>
      </c>
      <c r="AA1473" s="108">
        <f t="shared" si="742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34"/>
        <v>45496</v>
      </c>
      <c r="B1474" s="103">
        <f t="shared" si="726"/>
        <v>488.99153387999996</v>
      </c>
      <c r="C1474" s="204">
        <f t="shared" si="725"/>
        <v>293.1541835803518</v>
      </c>
      <c r="D1474" s="104">
        <f t="shared" si="735"/>
        <v>6926.96</v>
      </c>
      <c r="E1474" s="105">
        <f t="shared" si="746"/>
        <v>6941.51</v>
      </c>
      <c r="F1474" s="106">
        <f t="shared" si="747"/>
        <v>45465</v>
      </c>
      <c r="G1474" s="107">
        <f t="shared" si="727"/>
        <v>2.1004885259912065E-3</v>
      </c>
      <c r="H1474" s="108">
        <f t="shared" si="740"/>
        <v>45524</v>
      </c>
      <c r="I1474" s="108">
        <f t="shared" si="728"/>
        <v>45524</v>
      </c>
      <c r="J1474" s="109">
        <f t="shared" si="736"/>
        <v>21</v>
      </c>
      <c r="K1474" s="109">
        <f t="shared" si="750"/>
        <v>1</v>
      </c>
      <c r="L1474" s="8">
        <f t="shared" si="737"/>
        <v>1.00009992</v>
      </c>
      <c r="M1474" s="110">
        <f t="shared" si="749"/>
        <v>1.0046002700000001</v>
      </c>
      <c r="N1474" s="110">
        <f t="shared" si="744"/>
        <v>1.6673288217104167</v>
      </c>
      <c r="O1474" s="103">
        <f t="shared" si="748"/>
        <v>1.6674954200000001</v>
      </c>
      <c r="P1474" s="103">
        <f t="shared" si="729"/>
        <v>488.83325846999998</v>
      </c>
      <c r="Q1474" s="11">
        <f t="shared" si="743"/>
        <v>0</v>
      </c>
      <c r="R1474" s="30">
        <f t="shared" si="738"/>
        <v>0</v>
      </c>
      <c r="S1474" s="103">
        <f t="shared" si="730"/>
        <v>0</v>
      </c>
      <c r="T1474" s="113">
        <f t="shared" si="739"/>
        <v>8.5000000000000006E-2</v>
      </c>
      <c r="U1474" s="111">
        <f t="shared" si="745"/>
        <v>1</v>
      </c>
      <c r="V1474" s="111">
        <v>252</v>
      </c>
      <c r="W1474" s="110">
        <f t="shared" si="731"/>
        <v>1.0003237819999999</v>
      </c>
      <c r="X1474" s="103">
        <f t="shared" si="732"/>
        <v>0.15827541000000001</v>
      </c>
      <c r="Y1474" s="103">
        <f t="shared" si="733"/>
        <v>0</v>
      </c>
      <c r="Z1474" s="114" t="str">
        <f t="shared" si="741"/>
        <v>A+J=</v>
      </c>
      <c r="AA1474" s="108">
        <f t="shared" si="742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34"/>
        <v>45497</v>
      </c>
      <c r="B1475" s="103">
        <f t="shared" si="726"/>
        <v>489.19873516000001</v>
      </c>
      <c r="C1475" s="204">
        <f t="shared" si="725"/>
        <v>293.1541835803518</v>
      </c>
      <c r="D1475" s="104">
        <f t="shared" si="735"/>
        <v>6926.96</v>
      </c>
      <c r="E1475" s="105">
        <f t="shared" si="746"/>
        <v>6941.51</v>
      </c>
      <c r="F1475" s="106">
        <f t="shared" si="747"/>
        <v>45465</v>
      </c>
      <c r="G1475" s="107">
        <f t="shared" si="727"/>
        <v>2.1004885259912065E-3</v>
      </c>
      <c r="H1475" s="108">
        <f t="shared" si="740"/>
        <v>45524</v>
      </c>
      <c r="I1475" s="108">
        <f t="shared" si="728"/>
        <v>45524</v>
      </c>
      <c r="J1475" s="109">
        <f t="shared" si="736"/>
        <v>21</v>
      </c>
      <c r="K1475" s="109">
        <f t="shared" si="750"/>
        <v>2</v>
      </c>
      <c r="L1475" s="8">
        <f t="shared" si="737"/>
        <v>1.00019985</v>
      </c>
      <c r="M1475" s="110">
        <f t="shared" si="749"/>
        <v>1.0046002700000001</v>
      </c>
      <c r="N1475" s="110">
        <f t="shared" si="744"/>
        <v>1.6673288217104167</v>
      </c>
      <c r="O1475" s="103">
        <f t="shared" si="748"/>
        <v>1.66766203</v>
      </c>
      <c r="P1475" s="103">
        <f t="shared" si="729"/>
        <v>488.88210089</v>
      </c>
      <c r="Q1475" s="11">
        <f t="shared" si="743"/>
        <v>0</v>
      </c>
      <c r="R1475" s="30">
        <f t="shared" si="738"/>
        <v>0</v>
      </c>
      <c r="S1475" s="103">
        <f t="shared" si="730"/>
        <v>0</v>
      </c>
      <c r="T1475" s="113">
        <f t="shared" si="739"/>
        <v>8.5000000000000006E-2</v>
      </c>
      <c r="U1475" s="111">
        <f t="shared" si="745"/>
        <v>2</v>
      </c>
      <c r="V1475" s="111">
        <v>252</v>
      </c>
      <c r="W1475" s="110">
        <f t="shared" si="731"/>
        <v>1.00064767</v>
      </c>
      <c r="X1475" s="103">
        <f t="shared" si="732"/>
        <v>0.31663427</v>
      </c>
      <c r="Y1475" s="103">
        <f t="shared" si="733"/>
        <v>0</v>
      </c>
      <c r="Z1475" s="114" t="str">
        <f t="shared" si="741"/>
        <v>A+J=</v>
      </c>
      <c r="AA1475" s="108">
        <f t="shared" si="742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34"/>
        <v>45498</v>
      </c>
      <c r="B1476" s="103">
        <f t="shared" si="726"/>
        <v>489.40603064999999</v>
      </c>
      <c r="C1476" s="204">
        <f t="shared" si="725"/>
        <v>293.1541835803518</v>
      </c>
      <c r="D1476" s="104">
        <f t="shared" si="735"/>
        <v>6926.96</v>
      </c>
      <c r="E1476" s="105">
        <f t="shared" si="746"/>
        <v>6941.51</v>
      </c>
      <c r="F1476" s="106">
        <f t="shared" si="747"/>
        <v>45465</v>
      </c>
      <c r="G1476" s="107">
        <f t="shared" si="727"/>
        <v>2.1004885259912065E-3</v>
      </c>
      <c r="H1476" s="108">
        <f t="shared" si="740"/>
        <v>45524</v>
      </c>
      <c r="I1476" s="108">
        <f t="shared" si="728"/>
        <v>45524</v>
      </c>
      <c r="J1476" s="109">
        <f t="shared" si="736"/>
        <v>21</v>
      </c>
      <c r="K1476" s="109">
        <f t="shared" si="750"/>
        <v>3</v>
      </c>
      <c r="L1476" s="8">
        <f t="shared" si="737"/>
        <v>1.0002998000000001</v>
      </c>
      <c r="M1476" s="110">
        <f t="shared" si="749"/>
        <v>1.0046002700000001</v>
      </c>
      <c r="N1476" s="110">
        <f t="shared" si="744"/>
        <v>1.6673288217104167</v>
      </c>
      <c r="O1476" s="103">
        <f t="shared" si="748"/>
        <v>1.66782868</v>
      </c>
      <c r="P1476" s="103">
        <f t="shared" si="729"/>
        <v>488.93095503000001</v>
      </c>
      <c r="Q1476" s="11">
        <f t="shared" si="743"/>
        <v>0</v>
      </c>
      <c r="R1476" s="30">
        <f t="shared" si="738"/>
        <v>0</v>
      </c>
      <c r="S1476" s="103">
        <f t="shared" si="730"/>
        <v>0</v>
      </c>
      <c r="T1476" s="113">
        <f t="shared" si="739"/>
        <v>8.5000000000000006E-2</v>
      </c>
      <c r="U1476" s="111">
        <f t="shared" si="745"/>
        <v>3</v>
      </c>
      <c r="V1476" s="111">
        <v>252</v>
      </c>
      <c r="W1476" s="110">
        <f t="shared" si="731"/>
        <v>1.000971662</v>
      </c>
      <c r="X1476" s="103">
        <f t="shared" si="732"/>
        <v>0.47507561999999998</v>
      </c>
      <c r="Y1476" s="103">
        <f t="shared" si="733"/>
        <v>0</v>
      </c>
      <c r="Z1476" s="114" t="str">
        <f t="shared" si="741"/>
        <v>A+J=</v>
      </c>
      <c r="AA1476" s="108">
        <f t="shared" si="742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34"/>
        <v>45499</v>
      </c>
      <c r="B1477" s="103">
        <f t="shared" si="726"/>
        <v>489.61340916</v>
      </c>
      <c r="C1477" s="204">
        <f t="shared" si="725"/>
        <v>293.1541835803518</v>
      </c>
      <c r="D1477" s="104">
        <f t="shared" si="735"/>
        <v>6926.96</v>
      </c>
      <c r="E1477" s="105">
        <f t="shared" si="746"/>
        <v>6941.51</v>
      </c>
      <c r="F1477" s="106">
        <f t="shared" si="747"/>
        <v>45465</v>
      </c>
      <c r="G1477" s="107">
        <f t="shared" si="727"/>
        <v>2.1004885259912065E-3</v>
      </c>
      <c r="H1477" s="108">
        <f t="shared" si="740"/>
        <v>45524</v>
      </c>
      <c r="I1477" s="108">
        <f t="shared" si="728"/>
        <v>45524</v>
      </c>
      <c r="J1477" s="109">
        <f t="shared" si="736"/>
        <v>21</v>
      </c>
      <c r="K1477" s="109">
        <f t="shared" si="750"/>
        <v>4</v>
      </c>
      <c r="L1477" s="8">
        <f t="shared" si="737"/>
        <v>1.0003997499999999</v>
      </c>
      <c r="M1477" s="110">
        <f t="shared" si="749"/>
        <v>1.0046002700000001</v>
      </c>
      <c r="N1477" s="110">
        <f t="shared" si="744"/>
        <v>1.6673288217104167</v>
      </c>
      <c r="O1477" s="103">
        <f t="shared" si="748"/>
        <v>1.6679953300000001</v>
      </c>
      <c r="P1477" s="103">
        <f t="shared" si="729"/>
        <v>488.97980918000002</v>
      </c>
      <c r="Q1477" s="11">
        <f t="shared" si="743"/>
        <v>0</v>
      </c>
      <c r="R1477" s="30">
        <f t="shared" si="738"/>
        <v>0</v>
      </c>
      <c r="S1477" s="103">
        <f t="shared" si="730"/>
        <v>0</v>
      </c>
      <c r="T1477" s="113">
        <f t="shared" si="739"/>
        <v>8.5000000000000006E-2</v>
      </c>
      <c r="U1477" s="111">
        <f t="shared" si="745"/>
        <v>4</v>
      </c>
      <c r="V1477" s="111">
        <v>252</v>
      </c>
      <c r="W1477" s="110">
        <f t="shared" si="731"/>
        <v>1.001295759</v>
      </c>
      <c r="X1477" s="103">
        <f t="shared" si="732"/>
        <v>0.63359997999999995</v>
      </c>
      <c r="Y1477" s="103">
        <f t="shared" si="733"/>
        <v>0</v>
      </c>
      <c r="Z1477" s="114" t="str">
        <f t="shared" si="741"/>
        <v>A+J=</v>
      </c>
      <c r="AA1477" s="108">
        <f t="shared" si="742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34"/>
        <v>45500</v>
      </c>
      <c r="B1478" s="103">
        <f t="shared" si="726"/>
        <v>489.82087655000004</v>
      </c>
      <c r="C1478" s="204">
        <f t="shared" ref="C1478:C1541" si="751">(C1477-(S1477/O1477))</f>
        <v>293.1541835803518</v>
      </c>
      <c r="D1478" s="104">
        <f t="shared" si="735"/>
        <v>6926.96</v>
      </c>
      <c r="E1478" s="105">
        <f t="shared" si="746"/>
        <v>6941.51</v>
      </c>
      <c r="F1478" s="106">
        <f t="shared" si="747"/>
        <v>45465</v>
      </c>
      <c r="G1478" s="107">
        <f t="shared" si="727"/>
        <v>2.1004885259912065E-3</v>
      </c>
      <c r="H1478" s="108">
        <f t="shared" si="740"/>
        <v>45524</v>
      </c>
      <c r="I1478" s="108">
        <f t="shared" si="728"/>
        <v>45524</v>
      </c>
      <c r="J1478" s="109">
        <f t="shared" si="736"/>
        <v>21</v>
      </c>
      <c r="K1478" s="109">
        <f t="shared" si="750"/>
        <v>5</v>
      </c>
      <c r="L1478" s="8">
        <f t="shared" si="737"/>
        <v>1.0004997099999999</v>
      </c>
      <c r="M1478" s="110">
        <f t="shared" si="749"/>
        <v>1.0046002700000001</v>
      </c>
      <c r="N1478" s="110">
        <f t="shared" si="744"/>
        <v>1.6673288217104167</v>
      </c>
      <c r="O1478" s="103">
        <f t="shared" si="748"/>
        <v>1.6681619999999999</v>
      </c>
      <c r="P1478" s="103">
        <f t="shared" si="729"/>
        <v>489.02866918000001</v>
      </c>
      <c r="Q1478" s="11">
        <f t="shared" si="743"/>
        <v>0</v>
      </c>
      <c r="R1478" s="30">
        <f t="shared" si="738"/>
        <v>0</v>
      </c>
      <c r="S1478" s="103">
        <f t="shared" si="730"/>
        <v>0</v>
      </c>
      <c r="T1478" s="113">
        <f t="shared" si="739"/>
        <v>8.5000000000000006E-2</v>
      </c>
      <c r="U1478" s="111">
        <f t="shared" si="745"/>
        <v>5</v>
      </c>
      <c r="V1478" s="111">
        <v>252</v>
      </c>
      <c r="W1478" s="110">
        <f t="shared" si="731"/>
        <v>1.0016199610000001</v>
      </c>
      <c r="X1478" s="103">
        <f t="shared" si="732"/>
        <v>0.79220736999999997</v>
      </c>
      <c r="Y1478" s="103">
        <f t="shared" si="733"/>
        <v>0</v>
      </c>
      <c r="Z1478" s="114" t="str">
        <f t="shared" si="741"/>
        <v>A+J=</v>
      </c>
      <c r="AA1478" s="108">
        <f t="shared" si="742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34"/>
        <v>45501</v>
      </c>
      <c r="B1479" s="103">
        <f t="shared" si="726"/>
        <v>489.82087655000004</v>
      </c>
      <c r="C1479" s="204">
        <f t="shared" si="751"/>
        <v>293.1541835803518</v>
      </c>
      <c r="D1479" s="104">
        <f t="shared" si="735"/>
        <v>6926.96</v>
      </c>
      <c r="E1479" s="105">
        <f t="shared" si="746"/>
        <v>6941.51</v>
      </c>
      <c r="F1479" s="106">
        <f t="shared" si="747"/>
        <v>45465</v>
      </c>
      <c r="G1479" s="107">
        <f t="shared" si="727"/>
        <v>2.1004885259912065E-3</v>
      </c>
      <c r="H1479" s="108">
        <f t="shared" si="740"/>
        <v>45524</v>
      </c>
      <c r="I1479" s="108">
        <f t="shared" si="728"/>
        <v>45524</v>
      </c>
      <c r="J1479" s="109">
        <f t="shared" si="736"/>
        <v>21</v>
      </c>
      <c r="K1479" s="109">
        <f t="shared" si="750"/>
        <v>5</v>
      </c>
      <c r="L1479" s="8">
        <f t="shared" si="737"/>
        <v>1.0004997099999999</v>
      </c>
      <c r="M1479" s="110">
        <f t="shared" si="749"/>
        <v>1.0046002700000001</v>
      </c>
      <c r="N1479" s="110">
        <f t="shared" si="744"/>
        <v>1.6673288217104167</v>
      </c>
      <c r="O1479" s="103">
        <f t="shared" si="748"/>
        <v>1.6681619999999999</v>
      </c>
      <c r="P1479" s="103">
        <f t="shared" si="729"/>
        <v>489.02866918000001</v>
      </c>
      <c r="Q1479" s="11">
        <f t="shared" si="743"/>
        <v>0</v>
      </c>
      <c r="R1479" s="30">
        <f t="shared" si="738"/>
        <v>0</v>
      </c>
      <c r="S1479" s="103">
        <f t="shared" si="730"/>
        <v>0</v>
      </c>
      <c r="T1479" s="113">
        <f t="shared" si="739"/>
        <v>8.5000000000000006E-2</v>
      </c>
      <c r="U1479" s="111">
        <f t="shared" si="745"/>
        <v>5</v>
      </c>
      <c r="V1479" s="111">
        <v>252</v>
      </c>
      <c r="W1479" s="110">
        <f t="shared" si="731"/>
        <v>1.0016199610000001</v>
      </c>
      <c r="X1479" s="103">
        <f t="shared" si="732"/>
        <v>0.79220736999999997</v>
      </c>
      <c r="Y1479" s="103">
        <f t="shared" si="733"/>
        <v>0</v>
      </c>
      <c r="Z1479" s="114" t="str">
        <f t="shared" si="741"/>
        <v>A+J=</v>
      </c>
      <c r="AA1479" s="108">
        <f t="shared" si="742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34"/>
        <v>45502</v>
      </c>
      <c r="B1480" s="103">
        <f t="shared" si="726"/>
        <v>489.82087655000004</v>
      </c>
      <c r="C1480" s="204">
        <f t="shared" si="751"/>
        <v>293.1541835803518</v>
      </c>
      <c r="D1480" s="104">
        <f t="shared" si="735"/>
        <v>6926.96</v>
      </c>
      <c r="E1480" s="105">
        <f t="shared" si="746"/>
        <v>6941.51</v>
      </c>
      <c r="F1480" s="106">
        <f t="shared" si="747"/>
        <v>45465</v>
      </c>
      <c r="G1480" s="107">
        <f t="shared" si="727"/>
        <v>2.1004885259912065E-3</v>
      </c>
      <c r="H1480" s="108">
        <f t="shared" si="740"/>
        <v>45524</v>
      </c>
      <c r="I1480" s="108">
        <f t="shared" si="728"/>
        <v>45524</v>
      </c>
      <c r="J1480" s="109">
        <f t="shared" si="736"/>
        <v>21</v>
      </c>
      <c r="K1480" s="109">
        <f t="shared" si="750"/>
        <v>5</v>
      </c>
      <c r="L1480" s="8">
        <f t="shared" si="737"/>
        <v>1.0004997099999999</v>
      </c>
      <c r="M1480" s="110">
        <f t="shared" si="749"/>
        <v>1.0046002700000001</v>
      </c>
      <c r="N1480" s="110">
        <f t="shared" si="744"/>
        <v>1.6673288217104167</v>
      </c>
      <c r="O1480" s="103">
        <f t="shared" si="748"/>
        <v>1.6681619999999999</v>
      </c>
      <c r="P1480" s="103">
        <f t="shared" si="729"/>
        <v>489.02866918000001</v>
      </c>
      <c r="Q1480" s="11">
        <f t="shared" si="743"/>
        <v>0</v>
      </c>
      <c r="R1480" s="30">
        <f t="shared" si="738"/>
        <v>0</v>
      </c>
      <c r="S1480" s="103">
        <f t="shared" si="730"/>
        <v>0</v>
      </c>
      <c r="T1480" s="113">
        <f t="shared" si="739"/>
        <v>8.5000000000000006E-2</v>
      </c>
      <c r="U1480" s="111">
        <f t="shared" si="745"/>
        <v>5</v>
      </c>
      <c r="V1480" s="111">
        <v>252</v>
      </c>
      <c r="W1480" s="110">
        <f t="shared" si="731"/>
        <v>1.0016199610000001</v>
      </c>
      <c r="X1480" s="103">
        <f t="shared" si="732"/>
        <v>0.79220736999999997</v>
      </c>
      <c r="Y1480" s="103">
        <f t="shared" si="733"/>
        <v>0</v>
      </c>
      <c r="Z1480" s="114" t="str">
        <f t="shared" si="741"/>
        <v>A+J=</v>
      </c>
      <c r="AA1480" s="108">
        <f t="shared" si="742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34"/>
        <v>45503</v>
      </c>
      <c r="B1481" s="103">
        <f t="shared" si="726"/>
        <v>490.02842991</v>
      </c>
      <c r="C1481" s="204">
        <f t="shared" si="751"/>
        <v>293.1541835803518</v>
      </c>
      <c r="D1481" s="104">
        <f t="shared" si="735"/>
        <v>6926.96</v>
      </c>
      <c r="E1481" s="105">
        <f t="shared" si="746"/>
        <v>6941.51</v>
      </c>
      <c r="F1481" s="106">
        <f t="shared" si="747"/>
        <v>45465</v>
      </c>
      <c r="G1481" s="107">
        <f t="shared" si="727"/>
        <v>2.1004885259912065E-3</v>
      </c>
      <c r="H1481" s="108">
        <f t="shared" si="740"/>
        <v>45524</v>
      </c>
      <c r="I1481" s="108">
        <f t="shared" si="728"/>
        <v>45524</v>
      </c>
      <c r="J1481" s="109">
        <f t="shared" si="736"/>
        <v>21</v>
      </c>
      <c r="K1481" s="109">
        <f t="shared" si="750"/>
        <v>6</v>
      </c>
      <c r="L1481" s="8">
        <f t="shared" si="737"/>
        <v>1.0005996800000001</v>
      </c>
      <c r="M1481" s="110">
        <f t="shared" si="749"/>
        <v>1.0046002700000001</v>
      </c>
      <c r="N1481" s="110">
        <f t="shared" si="744"/>
        <v>1.6673288217104167</v>
      </c>
      <c r="O1481" s="103">
        <f t="shared" si="748"/>
        <v>1.6683286799999999</v>
      </c>
      <c r="P1481" s="103">
        <f t="shared" si="729"/>
        <v>489.07753212</v>
      </c>
      <c r="Q1481" s="11">
        <f t="shared" si="743"/>
        <v>0</v>
      </c>
      <c r="R1481" s="30">
        <f t="shared" si="738"/>
        <v>0</v>
      </c>
      <c r="S1481" s="103">
        <f t="shared" si="730"/>
        <v>0</v>
      </c>
      <c r="T1481" s="113">
        <f t="shared" si="739"/>
        <v>8.5000000000000006E-2</v>
      </c>
      <c r="U1481" s="111">
        <f t="shared" si="745"/>
        <v>6</v>
      </c>
      <c r="V1481" s="111">
        <v>252</v>
      </c>
      <c r="W1481" s="110">
        <f t="shared" si="731"/>
        <v>1.0019442679999999</v>
      </c>
      <c r="X1481" s="103">
        <f t="shared" si="732"/>
        <v>0.95089778999999997</v>
      </c>
      <c r="Y1481" s="103">
        <f t="shared" si="733"/>
        <v>0</v>
      </c>
      <c r="Z1481" s="114" t="str">
        <f t="shared" si="741"/>
        <v>A+J=</v>
      </c>
      <c r="AA1481" s="108">
        <f t="shared" si="742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34"/>
        <v>45504</v>
      </c>
      <c r="B1482" s="103">
        <f t="shared" ref="B1482:B1545" si="752">(P1482+X1482)</f>
        <v>490.23607807999997</v>
      </c>
      <c r="C1482" s="204">
        <f t="shared" si="751"/>
        <v>293.1541835803518</v>
      </c>
      <c r="D1482" s="104">
        <f t="shared" si="735"/>
        <v>6926.96</v>
      </c>
      <c r="E1482" s="105">
        <f t="shared" si="746"/>
        <v>6941.51</v>
      </c>
      <c r="F1482" s="106">
        <f t="shared" si="747"/>
        <v>45465</v>
      </c>
      <c r="G1482" s="107">
        <f t="shared" ref="G1482:G1545" si="753">(E1482/D1482)-1</f>
        <v>2.1004885259912065E-3</v>
      </c>
      <c r="H1482" s="108">
        <f t="shared" si="740"/>
        <v>45524</v>
      </c>
      <c r="I1482" s="108">
        <f t="shared" ref="I1482:I1545" si="754">IF(A1482&gt;I1481,H1482,I1481)</f>
        <v>45524</v>
      </c>
      <c r="J1482" s="109">
        <f t="shared" si="736"/>
        <v>21</v>
      </c>
      <c r="K1482" s="109">
        <f t="shared" si="750"/>
        <v>7</v>
      </c>
      <c r="L1482" s="8">
        <f t="shared" si="737"/>
        <v>1.0006996699999999</v>
      </c>
      <c r="M1482" s="110">
        <f t="shared" si="749"/>
        <v>1.0046002700000001</v>
      </c>
      <c r="N1482" s="110">
        <f t="shared" si="744"/>
        <v>1.6673288217104167</v>
      </c>
      <c r="O1482" s="103">
        <f t="shared" si="748"/>
        <v>1.6684954000000001</v>
      </c>
      <c r="P1482" s="103">
        <f t="shared" ref="P1482:P1545" si="755">TRUNC(C1482*O1482,8)</f>
        <v>489.12640678999998</v>
      </c>
      <c r="Q1482" s="11">
        <f t="shared" si="743"/>
        <v>0</v>
      </c>
      <c r="R1482" s="30">
        <f t="shared" si="738"/>
        <v>0</v>
      </c>
      <c r="S1482" s="103">
        <f t="shared" ref="S1482:S1545" si="756">IF(R1482&gt;0,TRUNC(R1482*P1482,8),0)</f>
        <v>0</v>
      </c>
      <c r="T1482" s="113">
        <f t="shared" si="739"/>
        <v>8.5000000000000006E-2</v>
      </c>
      <c r="U1482" s="111">
        <f t="shared" si="745"/>
        <v>7</v>
      </c>
      <c r="V1482" s="111">
        <v>252</v>
      </c>
      <c r="W1482" s="110">
        <f t="shared" ref="W1482:W1545" si="757">ROUND((1+T1482)^TRUNC((U1482/V1482),9),9)</f>
        <v>1.00226868</v>
      </c>
      <c r="X1482" s="103">
        <f t="shared" ref="X1482:X1545" si="758">TRUNC((P1482*(W1482-1)),8)</f>
        <v>1.1096712900000001</v>
      </c>
      <c r="Y1482" s="103">
        <f t="shared" ref="Y1482:Y1545" si="759">IF(Q1482&gt;0,S1482+X1482,0)</f>
        <v>0</v>
      </c>
      <c r="Z1482" s="114" t="str">
        <f t="shared" si="741"/>
        <v>A+J=</v>
      </c>
      <c r="AA1482" s="108">
        <f t="shared" si="742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0">(A1482+1)</f>
        <v>45505</v>
      </c>
      <c r="B1483" s="103">
        <f t="shared" si="752"/>
        <v>490.44380638000001</v>
      </c>
      <c r="C1483" s="204">
        <f t="shared" si="751"/>
        <v>293.1541835803518</v>
      </c>
      <c r="D1483" s="104">
        <f t="shared" ref="D1483:D1546" si="761">IF(E1483=E1482,D1482,E1482)</f>
        <v>6926.96</v>
      </c>
      <c r="E1483" s="105">
        <f t="shared" si="746"/>
        <v>6941.51</v>
      </c>
      <c r="F1483" s="106">
        <f t="shared" si="747"/>
        <v>45465</v>
      </c>
      <c r="G1483" s="107">
        <f t="shared" si="753"/>
        <v>2.1004885259912065E-3</v>
      </c>
      <c r="H1483" s="108">
        <f t="shared" si="740"/>
        <v>45524</v>
      </c>
      <c r="I1483" s="108">
        <f t="shared" si="754"/>
        <v>45524</v>
      </c>
      <c r="J1483" s="109">
        <f t="shared" ref="J1483:J1546" si="762">IF(I1483=I1482,J1482,NETWORKDAYS(I1482,I1483,$AD$171:$AD$502)-1)</f>
        <v>21</v>
      </c>
      <c r="K1483" s="109">
        <f t="shared" si="750"/>
        <v>8</v>
      </c>
      <c r="L1483" s="8">
        <f t="shared" ref="L1483:L1546" si="763">IF(E1483&lt;D1483,1,TRUNC((E1483/D1483)^TRUNC((K1483/J1483),9),8))</f>
        <v>1.00079966</v>
      </c>
      <c r="M1483" s="110">
        <f t="shared" si="749"/>
        <v>1.0046002700000001</v>
      </c>
      <c r="N1483" s="110">
        <f t="shared" si="744"/>
        <v>1.6673288217104167</v>
      </c>
      <c r="O1483" s="103">
        <f t="shared" si="748"/>
        <v>1.6686621100000001</v>
      </c>
      <c r="P1483" s="103">
        <f t="shared" si="755"/>
        <v>489.17527852000001</v>
      </c>
      <c r="Q1483" s="11">
        <f t="shared" si="743"/>
        <v>0</v>
      </c>
      <c r="R1483" s="30">
        <f t="shared" ref="R1483:R1546" si="764">IF(Q1483&gt;0,VLOOKUP($A1483,$AD$10:$AI$165,6),0)</f>
        <v>0</v>
      </c>
      <c r="S1483" s="103">
        <f t="shared" si="756"/>
        <v>0</v>
      </c>
      <c r="T1483" s="113">
        <f t="shared" ref="T1483:T1546" si="765">(T1482)</f>
        <v>8.5000000000000006E-2</v>
      </c>
      <c r="U1483" s="111">
        <f t="shared" si="745"/>
        <v>8</v>
      </c>
      <c r="V1483" s="111">
        <v>252</v>
      </c>
      <c r="W1483" s="110">
        <f t="shared" si="757"/>
        <v>1.0025931969999999</v>
      </c>
      <c r="X1483" s="103">
        <f t="shared" si="758"/>
        <v>1.2685278600000001</v>
      </c>
      <c r="Y1483" s="103">
        <f t="shared" si="759"/>
        <v>0</v>
      </c>
      <c r="Z1483" s="114" t="str">
        <f t="shared" si="741"/>
        <v>A+J=</v>
      </c>
      <c r="AA1483" s="108">
        <f t="shared" si="742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0"/>
        <v>45506</v>
      </c>
      <c r="B1484" s="103">
        <f t="shared" si="752"/>
        <v>490.65162659000003</v>
      </c>
      <c r="C1484" s="204">
        <f t="shared" si="751"/>
        <v>293.1541835803518</v>
      </c>
      <c r="D1484" s="104">
        <f t="shared" si="761"/>
        <v>6926.96</v>
      </c>
      <c r="E1484" s="105">
        <f t="shared" si="746"/>
        <v>6941.51</v>
      </c>
      <c r="F1484" s="106">
        <f t="shared" si="747"/>
        <v>45465</v>
      </c>
      <c r="G1484" s="107">
        <f t="shared" si="753"/>
        <v>2.1004885259912065E-3</v>
      </c>
      <c r="H1484" s="108">
        <f t="shared" ref="H1484:H1547" si="766">IF(DAY(A1484)=H$9,VLOOKUP(A1484,AH$118:AN$450,4),H1483)</f>
        <v>45524</v>
      </c>
      <c r="I1484" s="108">
        <f t="shared" si="754"/>
        <v>45524</v>
      </c>
      <c r="J1484" s="109">
        <f t="shared" si="762"/>
        <v>21</v>
      </c>
      <c r="K1484" s="109">
        <f t="shared" si="750"/>
        <v>9</v>
      </c>
      <c r="L1484" s="8">
        <f t="shared" si="763"/>
        <v>1.00089966</v>
      </c>
      <c r="M1484" s="110">
        <f t="shared" si="749"/>
        <v>1.0046002700000001</v>
      </c>
      <c r="N1484" s="110">
        <f t="shared" si="744"/>
        <v>1.6673288217104167</v>
      </c>
      <c r="O1484" s="103">
        <f t="shared" si="748"/>
        <v>1.6688288499999999</v>
      </c>
      <c r="P1484" s="103">
        <f t="shared" si="755"/>
        <v>489.22415905000003</v>
      </c>
      <c r="Q1484" s="11">
        <f t="shared" si="743"/>
        <v>0</v>
      </c>
      <c r="R1484" s="30">
        <f t="shared" si="764"/>
        <v>0</v>
      </c>
      <c r="S1484" s="103">
        <f t="shared" si="756"/>
        <v>0</v>
      </c>
      <c r="T1484" s="113">
        <f t="shared" si="765"/>
        <v>8.5000000000000006E-2</v>
      </c>
      <c r="U1484" s="111">
        <f t="shared" si="745"/>
        <v>9</v>
      </c>
      <c r="V1484" s="111">
        <v>252</v>
      </c>
      <c r="W1484" s="110">
        <f t="shared" si="757"/>
        <v>1.0029178190000001</v>
      </c>
      <c r="X1484" s="103">
        <f t="shared" si="758"/>
        <v>1.4274675400000001</v>
      </c>
      <c r="Y1484" s="103">
        <f t="shared" si="759"/>
        <v>0</v>
      </c>
      <c r="Z1484" s="114" t="str">
        <f t="shared" ref="Z1484:Z1547" si="767">IF($Q1483&gt;0,VLOOKUP($A1483,$AD$10:$AM$165,9),Z1483)</f>
        <v>A+J=</v>
      </c>
      <c r="AA1484" s="108">
        <f t="shared" ref="AA1484:AA1547" si="768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0"/>
        <v>45507</v>
      </c>
      <c r="B1485" s="103">
        <f t="shared" si="752"/>
        <v>490.85953627999999</v>
      </c>
      <c r="C1485" s="204">
        <f t="shared" si="751"/>
        <v>293.1541835803518</v>
      </c>
      <c r="D1485" s="104">
        <f t="shared" si="761"/>
        <v>6926.96</v>
      </c>
      <c r="E1485" s="105">
        <f t="shared" si="746"/>
        <v>6941.51</v>
      </c>
      <c r="F1485" s="106">
        <f t="shared" si="747"/>
        <v>45465</v>
      </c>
      <c r="G1485" s="107">
        <f t="shared" si="753"/>
        <v>2.1004885259912065E-3</v>
      </c>
      <c r="H1485" s="108">
        <f t="shared" si="766"/>
        <v>45524</v>
      </c>
      <c r="I1485" s="108">
        <f t="shared" si="754"/>
        <v>45524</v>
      </c>
      <c r="J1485" s="109">
        <f t="shared" si="762"/>
        <v>21</v>
      </c>
      <c r="K1485" s="109">
        <f t="shared" si="750"/>
        <v>10</v>
      </c>
      <c r="L1485" s="8">
        <f t="shared" si="763"/>
        <v>1.0009996800000001</v>
      </c>
      <c r="M1485" s="110">
        <f t="shared" si="749"/>
        <v>1.0046002700000001</v>
      </c>
      <c r="N1485" s="110">
        <f t="shared" si="744"/>
        <v>1.6673288217104167</v>
      </c>
      <c r="O1485" s="103">
        <f t="shared" si="748"/>
        <v>1.6689956100000001</v>
      </c>
      <c r="P1485" s="103">
        <f t="shared" si="755"/>
        <v>489.27304543999998</v>
      </c>
      <c r="Q1485" s="11">
        <f t="shared" ref="Q1485:Q1548" si="769">IF(VLOOKUP(A1485,AD$10:AK$165,8)=VLOOKUP(A1484,AD$10:AK$165,8),0,VLOOKUP(A1485,AD$10:AK$165,8))</f>
        <v>0</v>
      </c>
      <c r="R1485" s="30">
        <f t="shared" si="764"/>
        <v>0</v>
      </c>
      <c r="S1485" s="103">
        <f t="shared" si="756"/>
        <v>0</v>
      </c>
      <c r="T1485" s="113">
        <f t="shared" si="765"/>
        <v>8.5000000000000006E-2</v>
      </c>
      <c r="U1485" s="111">
        <f t="shared" si="745"/>
        <v>10</v>
      </c>
      <c r="V1485" s="111">
        <v>252</v>
      </c>
      <c r="W1485" s="110">
        <f t="shared" si="757"/>
        <v>1.0032425469999999</v>
      </c>
      <c r="X1485" s="103">
        <f t="shared" si="758"/>
        <v>1.58649084</v>
      </c>
      <c r="Y1485" s="103">
        <f t="shared" si="759"/>
        <v>0</v>
      </c>
      <c r="Z1485" s="114" t="str">
        <f t="shared" si="767"/>
        <v>A+J=</v>
      </c>
      <c r="AA1485" s="108">
        <f t="shared" si="768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0"/>
        <v>45508</v>
      </c>
      <c r="B1486" s="103">
        <f t="shared" si="752"/>
        <v>490.85953627999999</v>
      </c>
      <c r="C1486" s="204">
        <f t="shared" si="751"/>
        <v>293.1541835803518</v>
      </c>
      <c r="D1486" s="104">
        <f t="shared" si="761"/>
        <v>6926.96</v>
      </c>
      <c r="E1486" s="105">
        <f t="shared" si="746"/>
        <v>6941.51</v>
      </c>
      <c r="F1486" s="106">
        <f t="shared" si="747"/>
        <v>45465</v>
      </c>
      <c r="G1486" s="107">
        <f t="shared" si="753"/>
        <v>2.1004885259912065E-3</v>
      </c>
      <c r="H1486" s="108">
        <f t="shared" si="766"/>
        <v>45524</v>
      </c>
      <c r="I1486" s="108">
        <f t="shared" si="754"/>
        <v>45524</v>
      </c>
      <c r="J1486" s="109">
        <f t="shared" si="762"/>
        <v>21</v>
      </c>
      <c r="K1486" s="109">
        <f t="shared" si="750"/>
        <v>10</v>
      </c>
      <c r="L1486" s="8">
        <f t="shared" si="763"/>
        <v>1.0009996800000001</v>
      </c>
      <c r="M1486" s="110">
        <f t="shared" si="749"/>
        <v>1.0046002700000001</v>
      </c>
      <c r="N1486" s="110">
        <f t="shared" si="744"/>
        <v>1.6673288217104167</v>
      </c>
      <c r="O1486" s="103">
        <f t="shared" si="748"/>
        <v>1.6689956100000001</v>
      </c>
      <c r="P1486" s="103">
        <f t="shared" si="755"/>
        <v>489.27304543999998</v>
      </c>
      <c r="Q1486" s="11">
        <f t="shared" si="769"/>
        <v>0</v>
      </c>
      <c r="R1486" s="30">
        <f t="shared" si="764"/>
        <v>0</v>
      </c>
      <c r="S1486" s="103">
        <f t="shared" si="756"/>
        <v>0</v>
      </c>
      <c r="T1486" s="113">
        <f t="shared" si="765"/>
        <v>8.5000000000000006E-2</v>
      </c>
      <c r="U1486" s="111">
        <f t="shared" si="745"/>
        <v>10</v>
      </c>
      <c r="V1486" s="111">
        <v>252</v>
      </c>
      <c r="W1486" s="110">
        <f t="shared" si="757"/>
        <v>1.0032425469999999</v>
      </c>
      <c r="X1486" s="103">
        <f t="shared" si="758"/>
        <v>1.58649084</v>
      </c>
      <c r="Y1486" s="103">
        <f t="shared" si="759"/>
        <v>0</v>
      </c>
      <c r="Z1486" s="114" t="str">
        <f t="shared" si="767"/>
        <v>A+J=</v>
      </c>
      <c r="AA1486" s="108">
        <f t="shared" si="768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0"/>
        <v>45509</v>
      </c>
      <c r="B1487" s="103">
        <f t="shared" si="752"/>
        <v>490.85953627999999</v>
      </c>
      <c r="C1487" s="204">
        <f t="shared" si="751"/>
        <v>293.1541835803518</v>
      </c>
      <c r="D1487" s="104">
        <f t="shared" si="761"/>
        <v>6926.96</v>
      </c>
      <c r="E1487" s="105">
        <f t="shared" si="746"/>
        <v>6941.51</v>
      </c>
      <c r="F1487" s="106">
        <f t="shared" si="747"/>
        <v>45465</v>
      </c>
      <c r="G1487" s="107">
        <f t="shared" si="753"/>
        <v>2.1004885259912065E-3</v>
      </c>
      <c r="H1487" s="108">
        <f t="shared" si="766"/>
        <v>45524</v>
      </c>
      <c r="I1487" s="108">
        <f t="shared" si="754"/>
        <v>45524</v>
      </c>
      <c r="J1487" s="109">
        <f t="shared" si="762"/>
        <v>21</v>
      </c>
      <c r="K1487" s="109">
        <f t="shared" si="750"/>
        <v>10</v>
      </c>
      <c r="L1487" s="8">
        <f t="shared" si="763"/>
        <v>1.0009996800000001</v>
      </c>
      <c r="M1487" s="110">
        <f t="shared" si="749"/>
        <v>1.0046002700000001</v>
      </c>
      <c r="N1487" s="110">
        <f t="shared" si="744"/>
        <v>1.6673288217104167</v>
      </c>
      <c r="O1487" s="103">
        <f t="shared" si="748"/>
        <v>1.6689956100000001</v>
      </c>
      <c r="P1487" s="103">
        <f t="shared" si="755"/>
        <v>489.27304543999998</v>
      </c>
      <c r="Q1487" s="11">
        <f t="shared" si="769"/>
        <v>0</v>
      </c>
      <c r="R1487" s="30">
        <f t="shared" si="764"/>
        <v>0</v>
      </c>
      <c r="S1487" s="103">
        <f t="shared" si="756"/>
        <v>0</v>
      </c>
      <c r="T1487" s="113">
        <f t="shared" si="765"/>
        <v>8.5000000000000006E-2</v>
      </c>
      <c r="U1487" s="111">
        <f t="shared" si="745"/>
        <v>10</v>
      </c>
      <c r="V1487" s="111">
        <v>252</v>
      </c>
      <c r="W1487" s="110">
        <f t="shared" si="757"/>
        <v>1.0032425469999999</v>
      </c>
      <c r="X1487" s="103">
        <f t="shared" si="758"/>
        <v>1.58649084</v>
      </c>
      <c r="Y1487" s="103">
        <f t="shared" si="759"/>
        <v>0</v>
      </c>
      <c r="Z1487" s="114" t="str">
        <f t="shared" si="767"/>
        <v>A+J=</v>
      </c>
      <c r="AA1487" s="108">
        <f t="shared" si="768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0"/>
        <v>45510</v>
      </c>
      <c r="B1488" s="103">
        <f t="shared" si="752"/>
        <v>491.06753155999996</v>
      </c>
      <c r="C1488" s="204">
        <f t="shared" si="751"/>
        <v>293.1541835803518</v>
      </c>
      <c r="D1488" s="104">
        <f t="shared" si="761"/>
        <v>6926.96</v>
      </c>
      <c r="E1488" s="105">
        <f t="shared" si="746"/>
        <v>6941.51</v>
      </c>
      <c r="F1488" s="106">
        <f t="shared" si="747"/>
        <v>45465</v>
      </c>
      <c r="G1488" s="107">
        <f t="shared" si="753"/>
        <v>2.1004885259912065E-3</v>
      </c>
      <c r="H1488" s="108">
        <f t="shared" si="766"/>
        <v>45524</v>
      </c>
      <c r="I1488" s="108">
        <f t="shared" si="754"/>
        <v>45524</v>
      </c>
      <c r="J1488" s="109">
        <f t="shared" si="762"/>
        <v>21</v>
      </c>
      <c r="K1488" s="109">
        <f t="shared" si="750"/>
        <v>11</v>
      </c>
      <c r="L1488" s="8">
        <f t="shared" si="763"/>
        <v>1.0010996999999999</v>
      </c>
      <c r="M1488" s="110">
        <f t="shared" si="749"/>
        <v>1.0046002700000001</v>
      </c>
      <c r="N1488" s="110">
        <f t="shared" si="744"/>
        <v>1.6673288217104167</v>
      </c>
      <c r="O1488" s="103">
        <f t="shared" si="748"/>
        <v>1.6691623799999999</v>
      </c>
      <c r="P1488" s="103">
        <f t="shared" si="755"/>
        <v>489.32193476999998</v>
      </c>
      <c r="Q1488" s="11">
        <f t="shared" si="769"/>
        <v>0</v>
      </c>
      <c r="R1488" s="30">
        <f t="shared" si="764"/>
        <v>0</v>
      </c>
      <c r="S1488" s="103">
        <f t="shared" si="756"/>
        <v>0</v>
      </c>
      <c r="T1488" s="113">
        <f t="shared" si="765"/>
        <v>8.5000000000000006E-2</v>
      </c>
      <c r="U1488" s="111">
        <f t="shared" si="745"/>
        <v>11</v>
      </c>
      <c r="V1488" s="111">
        <v>252</v>
      </c>
      <c r="W1488" s="110">
        <f t="shared" si="757"/>
        <v>1.0035673789999999</v>
      </c>
      <c r="X1488" s="103">
        <f t="shared" si="758"/>
        <v>1.74559679</v>
      </c>
      <c r="Y1488" s="103">
        <f t="shared" si="759"/>
        <v>0</v>
      </c>
      <c r="Z1488" s="114" t="str">
        <f t="shared" si="767"/>
        <v>A+J=</v>
      </c>
      <c r="AA1488" s="108">
        <f t="shared" si="768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0"/>
        <v>45511</v>
      </c>
      <c r="B1489" s="103">
        <f t="shared" si="752"/>
        <v>491.2756134</v>
      </c>
      <c r="C1489" s="204">
        <f t="shared" si="751"/>
        <v>293.1541835803518</v>
      </c>
      <c r="D1489" s="104">
        <f t="shared" si="761"/>
        <v>6926.96</v>
      </c>
      <c r="E1489" s="105">
        <f t="shared" si="746"/>
        <v>6941.51</v>
      </c>
      <c r="F1489" s="106">
        <f t="shared" si="747"/>
        <v>45465</v>
      </c>
      <c r="G1489" s="107">
        <f t="shared" si="753"/>
        <v>2.1004885259912065E-3</v>
      </c>
      <c r="H1489" s="108">
        <f t="shared" si="766"/>
        <v>45524</v>
      </c>
      <c r="I1489" s="108">
        <f t="shared" si="754"/>
        <v>45524</v>
      </c>
      <c r="J1489" s="109">
        <f t="shared" si="762"/>
        <v>21</v>
      </c>
      <c r="K1489" s="109">
        <f t="shared" si="750"/>
        <v>12</v>
      </c>
      <c r="L1489" s="8">
        <f t="shared" si="763"/>
        <v>1.00119973</v>
      </c>
      <c r="M1489" s="110">
        <f t="shared" si="749"/>
        <v>1.0046002700000001</v>
      </c>
      <c r="N1489" s="110">
        <f t="shared" si="744"/>
        <v>1.6673288217104167</v>
      </c>
      <c r="O1489" s="103">
        <f t="shared" si="748"/>
        <v>1.66932916</v>
      </c>
      <c r="P1489" s="103">
        <f t="shared" si="755"/>
        <v>489.37082701999998</v>
      </c>
      <c r="Q1489" s="11">
        <f t="shared" si="769"/>
        <v>0</v>
      </c>
      <c r="R1489" s="30">
        <f t="shared" si="764"/>
        <v>0</v>
      </c>
      <c r="S1489" s="103">
        <f t="shared" si="756"/>
        <v>0</v>
      </c>
      <c r="T1489" s="113">
        <f t="shared" si="765"/>
        <v>8.5000000000000006E-2</v>
      </c>
      <c r="U1489" s="111">
        <f t="shared" si="745"/>
        <v>12</v>
      </c>
      <c r="V1489" s="111">
        <v>252</v>
      </c>
      <c r="W1489" s="110">
        <f t="shared" si="757"/>
        <v>1.003892317</v>
      </c>
      <c r="X1489" s="103">
        <f t="shared" si="758"/>
        <v>1.90478638</v>
      </c>
      <c r="Y1489" s="103">
        <f t="shared" si="759"/>
        <v>0</v>
      </c>
      <c r="Z1489" s="114" t="str">
        <f t="shared" si="767"/>
        <v>A+J=</v>
      </c>
      <c r="AA1489" s="108">
        <f t="shared" si="768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0"/>
        <v>45512</v>
      </c>
      <c r="B1490" s="103">
        <f t="shared" si="752"/>
        <v>491.48378969999999</v>
      </c>
      <c r="C1490" s="204">
        <f t="shared" si="751"/>
        <v>293.1541835803518</v>
      </c>
      <c r="D1490" s="104">
        <f t="shared" si="761"/>
        <v>6926.96</v>
      </c>
      <c r="E1490" s="105">
        <f t="shared" si="746"/>
        <v>6941.51</v>
      </c>
      <c r="F1490" s="106">
        <f t="shared" si="747"/>
        <v>45465</v>
      </c>
      <c r="G1490" s="107">
        <f t="shared" si="753"/>
        <v>2.1004885259912065E-3</v>
      </c>
      <c r="H1490" s="108">
        <f t="shared" si="766"/>
        <v>45524</v>
      </c>
      <c r="I1490" s="108">
        <f t="shared" si="754"/>
        <v>45524</v>
      </c>
      <c r="J1490" s="109">
        <f t="shared" si="762"/>
        <v>21</v>
      </c>
      <c r="K1490" s="109">
        <f t="shared" si="750"/>
        <v>13</v>
      </c>
      <c r="L1490" s="8">
        <f t="shared" si="763"/>
        <v>1.0012997800000001</v>
      </c>
      <c r="M1490" s="110">
        <f t="shared" si="749"/>
        <v>1.0046002700000001</v>
      </c>
      <c r="N1490" s="110">
        <f t="shared" si="744"/>
        <v>1.6673288217104167</v>
      </c>
      <c r="O1490" s="103">
        <f t="shared" si="748"/>
        <v>1.66949598</v>
      </c>
      <c r="P1490" s="103">
        <f t="shared" si="755"/>
        <v>489.41973100000001</v>
      </c>
      <c r="Q1490" s="11">
        <f t="shared" si="769"/>
        <v>0</v>
      </c>
      <c r="R1490" s="30">
        <f t="shared" si="764"/>
        <v>0</v>
      </c>
      <c r="S1490" s="103">
        <f t="shared" si="756"/>
        <v>0</v>
      </c>
      <c r="T1490" s="113">
        <f t="shared" si="765"/>
        <v>8.5000000000000006E-2</v>
      </c>
      <c r="U1490" s="111">
        <f t="shared" si="745"/>
        <v>13</v>
      </c>
      <c r="V1490" s="111">
        <v>252</v>
      </c>
      <c r="W1490" s="110">
        <f t="shared" si="757"/>
        <v>1.0042173590000001</v>
      </c>
      <c r="X1490" s="103">
        <f t="shared" si="758"/>
        <v>2.0640586999999999</v>
      </c>
      <c r="Y1490" s="103">
        <f t="shared" si="759"/>
        <v>0</v>
      </c>
      <c r="Z1490" s="114" t="str">
        <f t="shared" si="767"/>
        <v>A+J=</v>
      </c>
      <c r="AA1490" s="108">
        <f t="shared" si="768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0"/>
        <v>45513</v>
      </c>
      <c r="B1491" s="103">
        <f t="shared" si="752"/>
        <v>491.69204722000001</v>
      </c>
      <c r="C1491" s="204">
        <f t="shared" si="751"/>
        <v>293.1541835803518</v>
      </c>
      <c r="D1491" s="104">
        <f t="shared" si="761"/>
        <v>6926.96</v>
      </c>
      <c r="E1491" s="105">
        <f t="shared" si="746"/>
        <v>6941.51</v>
      </c>
      <c r="F1491" s="106">
        <f t="shared" si="747"/>
        <v>45465</v>
      </c>
      <c r="G1491" s="107">
        <f t="shared" si="753"/>
        <v>2.1004885259912065E-3</v>
      </c>
      <c r="H1491" s="108">
        <f t="shared" si="766"/>
        <v>45524</v>
      </c>
      <c r="I1491" s="108">
        <f t="shared" si="754"/>
        <v>45524</v>
      </c>
      <c r="J1491" s="109">
        <f t="shared" si="762"/>
        <v>21</v>
      </c>
      <c r="K1491" s="109">
        <f t="shared" si="750"/>
        <v>14</v>
      </c>
      <c r="L1491" s="8">
        <f t="shared" si="763"/>
        <v>1.00139983</v>
      </c>
      <c r="M1491" s="110">
        <f t="shared" si="749"/>
        <v>1.0046002700000001</v>
      </c>
      <c r="N1491" s="110">
        <f t="shared" si="744"/>
        <v>1.6673288217104167</v>
      </c>
      <c r="O1491" s="103">
        <f t="shared" si="748"/>
        <v>1.6696627900000001</v>
      </c>
      <c r="P1491" s="103">
        <f t="shared" si="755"/>
        <v>489.46863205</v>
      </c>
      <c r="Q1491" s="11">
        <f t="shared" si="769"/>
        <v>0</v>
      </c>
      <c r="R1491" s="30">
        <f t="shared" si="764"/>
        <v>0</v>
      </c>
      <c r="S1491" s="103">
        <f t="shared" si="756"/>
        <v>0</v>
      </c>
      <c r="T1491" s="113">
        <f t="shared" si="765"/>
        <v>8.5000000000000006E-2</v>
      </c>
      <c r="U1491" s="111">
        <f t="shared" si="745"/>
        <v>14</v>
      </c>
      <c r="V1491" s="111">
        <v>252</v>
      </c>
      <c r="W1491" s="110">
        <f t="shared" si="757"/>
        <v>1.0045425079999999</v>
      </c>
      <c r="X1491" s="103">
        <f t="shared" si="758"/>
        <v>2.22341517</v>
      </c>
      <c r="Y1491" s="103">
        <f t="shared" si="759"/>
        <v>0</v>
      </c>
      <c r="Z1491" s="114" t="str">
        <f t="shared" si="767"/>
        <v>A+J=</v>
      </c>
      <c r="AA1491" s="108">
        <f t="shared" si="768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0"/>
        <v>45514</v>
      </c>
      <c r="B1492" s="103">
        <f t="shared" si="752"/>
        <v>491.90039629</v>
      </c>
      <c r="C1492" s="204">
        <f t="shared" si="751"/>
        <v>293.1541835803518</v>
      </c>
      <c r="D1492" s="104">
        <f t="shared" si="761"/>
        <v>6926.96</v>
      </c>
      <c r="E1492" s="105">
        <f t="shared" si="746"/>
        <v>6941.51</v>
      </c>
      <c r="F1492" s="106">
        <f t="shared" si="747"/>
        <v>45465</v>
      </c>
      <c r="G1492" s="107">
        <f t="shared" si="753"/>
        <v>2.1004885259912065E-3</v>
      </c>
      <c r="H1492" s="108">
        <f t="shared" si="766"/>
        <v>45524</v>
      </c>
      <c r="I1492" s="108">
        <f t="shared" si="754"/>
        <v>45524</v>
      </c>
      <c r="J1492" s="109">
        <f t="shared" si="762"/>
        <v>21</v>
      </c>
      <c r="K1492" s="109">
        <f t="shared" si="750"/>
        <v>15</v>
      </c>
      <c r="L1492" s="8">
        <f t="shared" si="763"/>
        <v>1.0014998900000001</v>
      </c>
      <c r="M1492" s="110">
        <f t="shared" si="749"/>
        <v>1.0046002700000001</v>
      </c>
      <c r="N1492" s="110">
        <f t="shared" si="744"/>
        <v>1.6673288217104167</v>
      </c>
      <c r="O1492" s="103">
        <f t="shared" si="748"/>
        <v>1.66982963</v>
      </c>
      <c r="P1492" s="103">
        <f t="shared" si="755"/>
        <v>489.51754190000003</v>
      </c>
      <c r="Q1492" s="11">
        <f t="shared" si="769"/>
        <v>0</v>
      </c>
      <c r="R1492" s="30">
        <f t="shared" si="764"/>
        <v>0</v>
      </c>
      <c r="S1492" s="103">
        <f t="shared" si="756"/>
        <v>0</v>
      </c>
      <c r="T1492" s="113">
        <f t="shared" si="765"/>
        <v>8.5000000000000006E-2</v>
      </c>
      <c r="U1492" s="111">
        <f t="shared" si="745"/>
        <v>15</v>
      </c>
      <c r="V1492" s="111">
        <v>252</v>
      </c>
      <c r="W1492" s="110">
        <f t="shared" si="757"/>
        <v>1.0048677610000001</v>
      </c>
      <c r="X1492" s="103">
        <f t="shared" si="758"/>
        <v>2.3828543899999999</v>
      </c>
      <c r="Y1492" s="103">
        <f t="shared" si="759"/>
        <v>0</v>
      </c>
      <c r="Z1492" s="114" t="str">
        <f t="shared" si="767"/>
        <v>A+J=</v>
      </c>
      <c r="AA1492" s="108">
        <f t="shared" si="768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0"/>
        <v>45515</v>
      </c>
      <c r="B1493" s="103">
        <f t="shared" si="752"/>
        <v>491.90039629</v>
      </c>
      <c r="C1493" s="204">
        <f t="shared" si="751"/>
        <v>293.1541835803518</v>
      </c>
      <c r="D1493" s="104">
        <f t="shared" si="761"/>
        <v>6926.96</v>
      </c>
      <c r="E1493" s="105">
        <f t="shared" si="746"/>
        <v>6941.51</v>
      </c>
      <c r="F1493" s="106">
        <f t="shared" si="747"/>
        <v>45465</v>
      </c>
      <c r="G1493" s="107">
        <f t="shared" si="753"/>
        <v>2.1004885259912065E-3</v>
      </c>
      <c r="H1493" s="108">
        <f t="shared" si="766"/>
        <v>45524</v>
      </c>
      <c r="I1493" s="108">
        <f t="shared" si="754"/>
        <v>45524</v>
      </c>
      <c r="J1493" s="109">
        <f t="shared" si="762"/>
        <v>21</v>
      </c>
      <c r="K1493" s="109">
        <f t="shared" si="750"/>
        <v>15</v>
      </c>
      <c r="L1493" s="8">
        <f t="shared" si="763"/>
        <v>1.0014998900000001</v>
      </c>
      <c r="M1493" s="110">
        <f t="shared" si="749"/>
        <v>1.0046002700000001</v>
      </c>
      <c r="N1493" s="110">
        <f t="shared" si="744"/>
        <v>1.6673288217104167</v>
      </c>
      <c r="O1493" s="103">
        <f t="shared" si="748"/>
        <v>1.66982963</v>
      </c>
      <c r="P1493" s="103">
        <f t="shared" si="755"/>
        <v>489.51754190000003</v>
      </c>
      <c r="Q1493" s="11">
        <f t="shared" si="769"/>
        <v>0</v>
      </c>
      <c r="R1493" s="30">
        <f t="shared" si="764"/>
        <v>0</v>
      </c>
      <c r="S1493" s="103">
        <f t="shared" si="756"/>
        <v>0</v>
      </c>
      <c r="T1493" s="113">
        <f t="shared" si="765"/>
        <v>8.5000000000000006E-2</v>
      </c>
      <c r="U1493" s="111">
        <f t="shared" si="745"/>
        <v>15</v>
      </c>
      <c r="V1493" s="111">
        <v>252</v>
      </c>
      <c r="W1493" s="110">
        <f t="shared" si="757"/>
        <v>1.0048677610000001</v>
      </c>
      <c r="X1493" s="103">
        <f t="shared" si="758"/>
        <v>2.3828543899999999</v>
      </c>
      <c r="Y1493" s="103">
        <f t="shared" si="759"/>
        <v>0</v>
      </c>
      <c r="Z1493" s="114" t="str">
        <f t="shared" si="767"/>
        <v>A+J=</v>
      </c>
      <c r="AA1493" s="108">
        <f t="shared" si="768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0"/>
        <v>45516</v>
      </c>
      <c r="B1494" s="103">
        <f t="shared" si="752"/>
        <v>491.90039629</v>
      </c>
      <c r="C1494" s="204">
        <f t="shared" si="751"/>
        <v>293.1541835803518</v>
      </c>
      <c r="D1494" s="104">
        <f t="shared" si="761"/>
        <v>6926.96</v>
      </c>
      <c r="E1494" s="105">
        <f t="shared" si="746"/>
        <v>6941.51</v>
      </c>
      <c r="F1494" s="106">
        <f t="shared" si="747"/>
        <v>45465</v>
      </c>
      <c r="G1494" s="107">
        <f t="shared" si="753"/>
        <v>2.1004885259912065E-3</v>
      </c>
      <c r="H1494" s="108">
        <f t="shared" si="766"/>
        <v>45524</v>
      </c>
      <c r="I1494" s="108">
        <f t="shared" si="754"/>
        <v>45524</v>
      </c>
      <c r="J1494" s="109">
        <f t="shared" si="762"/>
        <v>21</v>
      </c>
      <c r="K1494" s="109">
        <f t="shared" si="750"/>
        <v>15</v>
      </c>
      <c r="L1494" s="8">
        <f t="shared" si="763"/>
        <v>1.0014998900000001</v>
      </c>
      <c r="M1494" s="110">
        <f t="shared" si="749"/>
        <v>1.0046002700000001</v>
      </c>
      <c r="N1494" s="110">
        <f t="shared" si="744"/>
        <v>1.6673288217104167</v>
      </c>
      <c r="O1494" s="103">
        <f t="shared" si="748"/>
        <v>1.66982963</v>
      </c>
      <c r="P1494" s="103">
        <f t="shared" si="755"/>
        <v>489.51754190000003</v>
      </c>
      <c r="Q1494" s="11">
        <f t="shared" si="769"/>
        <v>0</v>
      </c>
      <c r="R1494" s="30">
        <f t="shared" si="764"/>
        <v>0</v>
      </c>
      <c r="S1494" s="103">
        <f t="shared" si="756"/>
        <v>0</v>
      </c>
      <c r="T1494" s="113">
        <f t="shared" si="765"/>
        <v>8.5000000000000006E-2</v>
      </c>
      <c r="U1494" s="111">
        <f t="shared" si="745"/>
        <v>15</v>
      </c>
      <c r="V1494" s="111">
        <v>252</v>
      </c>
      <c r="W1494" s="110">
        <f t="shared" si="757"/>
        <v>1.0048677610000001</v>
      </c>
      <c r="X1494" s="103">
        <f t="shared" si="758"/>
        <v>2.3828543899999999</v>
      </c>
      <c r="Y1494" s="103">
        <f t="shared" si="759"/>
        <v>0</v>
      </c>
      <c r="Z1494" s="114" t="str">
        <f t="shared" si="767"/>
        <v>A+J=</v>
      </c>
      <c r="AA1494" s="108">
        <f t="shared" si="768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0"/>
        <v>45517</v>
      </c>
      <c r="B1495" s="103">
        <f t="shared" si="752"/>
        <v>492.10883446999998</v>
      </c>
      <c r="C1495" s="204">
        <f t="shared" si="751"/>
        <v>293.1541835803518</v>
      </c>
      <c r="D1495" s="104">
        <f t="shared" si="761"/>
        <v>6926.96</v>
      </c>
      <c r="E1495" s="105">
        <f t="shared" si="746"/>
        <v>6941.51</v>
      </c>
      <c r="F1495" s="106">
        <f t="shared" si="747"/>
        <v>45465</v>
      </c>
      <c r="G1495" s="107">
        <f t="shared" si="753"/>
        <v>2.1004885259912065E-3</v>
      </c>
      <c r="H1495" s="108">
        <f t="shared" si="766"/>
        <v>45524</v>
      </c>
      <c r="I1495" s="108">
        <f t="shared" si="754"/>
        <v>45524</v>
      </c>
      <c r="J1495" s="109">
        <f t="shared" si="762"/>
        <v>21</v>
      </c>
      <c r="K1495" s="109">
        <f t="shared" si="750"/>
        <v>16</v>
      </c>
      <c r="L1495" s="8">
        <f t="shared" si="763"/>
        <v>1.00159997</v>
      </c>
      <c r="M1495" s="110">
        <f t="shared" si="749"/>
        <v>1.0046002700000001</v>
      </c>
      <c r="N1495" s="110">
        <f t="shared" si="744"/>
        <v>1.6673288217104167</v>
      </c>
      <c r="O1495" s="103">
        <f t="shared" si="748"/>
        <v>1.6699964899999999</v>
      </c>
      <c r="P1495" s="103">
        <f t="shared" si="755"/>
        <v>489.56645759999998</v>
      </c>
      <c r="Q1495" s="11">
        <f t="shared" si="769"/>
        <v>0</v>
      </c>
      <c r="R1495" s="30">
        <f t="shared" si="764"/>
        <v>0</v>
      </c>
      <c r="S1495" s="103">
        <f t="shared" si="756"/>
        <v>0</v>
      </c>
      <c r="T1495" s="113">
        <f t="shared" si="765"/>
        <v>8.5000000000000006E-2</v>
      </c>
      <c r="U1495" s="111">
        <f t="shared" si="745"/>
        <v>16</v>
      </c>
      <c r="V1495" s="111">
        <v>252</v>
      </c>
      <c r="W1495" s="110">
        <f t="shared" si="757"/>
        <v>1.0051931190000001</v>
      </c>
      <c r="X1495" s="103">
        <f t="shared" si="758"/>
        <v>2.54237687</v>
      </c>
      <c r="Y1495" s="103">
        <f t="shared" si="759"/>
        <v>0</v>
      </c>
      <c r="Z1495" s="114" t="str">
        <f t="shared" si="767"/>
        <v>A+J=</v>
      </c>
      <c r="AA1495" s="108">
        <f t="shared" si="768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0"/>
        <v>45518</v>
      </c>
      <c r="B1496" s="103">
        <f t="shared" si="752"/>
        <v>492.31735932999999</v>
      </c>
      <c r="C1496" s="204">
        <f t="shared" si="751"/>
        <v>293.1541835803518</v>
      </c>
      <c r="D1496" s="104">
        <f t="shared" si="761"/>
        <v>6926.96</v>
      </c>
      <c r="E1496" s="105">
        <f t="shared" si="746"/>
        <v>6941.51</v>
      </c>
      <c r="F1496" s="106">
        <f t="shared" si="747"/>
        <v>45465</v>
      </c>
      <c r="G1496" s="107">
        <f t="shared" si="753"/>
        <v>2.1004885259912065E-3</v>
      </c>
      <c r="H1496" s="108">
        <f t="shared" si="766"/>
        <v>45524</v>
      </c>
      <c r="I1496" s="108">
        <f t="shared" si="754"/>
        <v>45524</v>
      </c>
      <c r="J1496" s="109">
        <f t="shared" si="762"/>
        <v>21</v>
      </c>
      <c r="K1496" s="109">
        <f t="shared" si="750"/>
        <v>17</v>
      </c>
      <c r="L1496" s="8">
        <f t="shared" si="763"/>
        <v>1.00170005</v>
      </c>
      <c r="M1496" s="110">
        <f t="shared" si="749"/>
        <v>1.0046002700000001</v>
      </c>
      <c r="N1496" s="110">
        <f t="shared" si="744"/>
        <v>1.6673288217104167</v>
      </c>
      <c r="O1496" s="103">
        <f t="shared" si="748"/>
        <v>1.6701633600000001</v>
      </c>
      <c r="P1496" s="103">
        <f t="shared" si="755"/>
        <v>489.61537623999999</v>
      </c>
      <c r="Q1496" s="11">
        <f t="shared" si="769"/>
        <v>0</v>
      </c>
      <c r="R1496" s="30">
        <f t="shared" si="764"/>
        <v>0</v>
      </c>
      <c r="S1496" s="103">
        <f t="shared" si="756"/>
        <v>0</v>
      </c>
      <c r="T1496" s="113">
        <f t="shared" si="765"/>
        <v>8.5000000000000006E-2</v>
      </c>
      <c r="U1496" s="111">
        <f t="shared" si="745"/>
        <v>17</v>
      </c>
      <c r="V1496" s="111">
        <v>252</v>
      </c>
      <c r="W1496" s="110">
        <f t="shared" si="757"/>
        <v>1.005518583</v>
      </c>
      <c r="X1496" s="103">
        <f t="shared" si="758"/>
        <v>2.7019830900000001</v>
      </c>
      <c r="Y1496" s="103">
        <f t="shared" si="759"/>
        <v>0</v>
      </c>
      <c r="Z1496" s="114" t="str">
        <f t="shared" si="767"/>
        <v>A+J=</v>
      </c>
      <c r="AA1496" s="108">
        <f t="shared" si="768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0"/>
        <v>45519</v>
      </c>
      <c r="B1497" s="103">
        <f t="shared" si="752"/>
        <v>492.52597087999999</v>
      </c>
      <c r="C1497" s="204">
        <f t="shared" si="751"/>
        <v>293.1541835803518</v>
      </c>
      <c r="D1497" s="104">
        <f t="shared" si="761"/>
        <v>6926.96</v>
      </c>
      <c r="E1497" s="105">
        <f t="shared" si="746"/>
        <v>6941.51</v>
      </c>
      <c r="F1497" s="106">
        <f t="shared" si="747"/>
        <v>45465</v>
      </c>
      <c r="G1497" s="107">
        <f t="shared" si="753"/>
        <v>2.1004885259912065E-3</v>
      </c>
      <c r="H1497" s="108">
        <f t="shared" si="766"/>
        <v>45524</v>
      </c>
      <c r="I1497" s="108">
        <f t="shared" si="754"/>
        <v>45524</v>
      </c>
      <c r="J1497" s="109">
        <f t="shared" si="762"/>
        <v>21</v>
      </c>
      <c r="K1497" s="109">
        <f t="shared" si="750"/>
        <v>18</v>
      </c>
      <c r="L1497" s="8">
        <f t="shared" si="763"/>
        <v>1.0018001400000001</v>
      </c>
      <c r="M1497" s="110">
        <f t="shared" si="749"/>
        <v>1.0046002700000001</v>
      </c>
      <c r="N1497" s="110">
        <f t="shared" si="744"/>
        <v>1.6673288217104167</v>
      </c>
      <c r="O1497" s="103">
        <f t="shared" si="748"/>
        <v>1.67033024</v>
      </c>
      <c r="P1497" s="103">
        <f t="shared" si="755"/>
        <v>489.66429780999999</v>
      </c>
      <c r="Q1497" s="11">
        <f t="shared" si="769"/>
        <v>0</v>
      </c>
      <c r="R1497" s="30">
        <f t="shared" si="764"/>
        <v>0</v>
      </c>
      <c r="S1497" s="103">
        <f t="shared" si="756"/>
        <v>0</v>
      </c>
      <c r="T1497" s="113">
        <f t="shared" si="765"/>
        <v>8.5000000000000006E-2</v>
      </c>
      <c r="U1497" s="111">
        <f t="shared" si="745"/>
        <v>18</v>
      </c>
      <c r="V1497" s="111">
        <v>252</v>
      </c>
      <c r="W1497" s="110">
        <f t="shared" si="757"/>
        <v>1.005844153</v>
      </c>
      <c r="X1497" s="103">
        <f t="shared" si="758"/>
        <v>2.8616730700000002</v>
      </c>
      <c r="Y1497" s="103">
        <f t="shared" si="759"/>
        <v>0</v>
      </c>
      <c r="Z1497" s="114" t="str">
        <f t="shared" si="767"/>
        <v>A+J=</v>
      </c>
      <c r="AA1497" s="108">
        <f t="shared" si="768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0"/>
        <v>45520</v>
      </c>
      <c r="B1498" s="103">
        <f t="shared" si="752"/>
        <v>492.73467701999999</v>
      </c>
      <c r="C1498" s="204">
        <f t="shared" si="751"/>
        <v>293.1541835803518</v>
      </c>
      <c r="D1498" s="104">
        <f t="shared" si="761"/>
        <v>6926.96</v>
      </c>
      <c r="E1498" s="105">
        <f t="shared" si="746"/>
        <v>6941.51</v>
      </c>
      <c r="F1498" s="106">
        <f t="shared" si="747"/>
        <v>45465</v>
      </c>
      <c r="G1498" s="107">
        <f t="shared" si="753"/>
        <v>2.1004885259912065E-3</v>
      </c>
      <c r="H1498" s="108">
        <f t="shared" si="766"/>
        <v>45524</v>
      </c>
      <c r="I1498" s="108">
        <f t="shared" si="754"/>
        <v>45524</v>
      </c>
      <c r="J1498" s="109">
        <f t="shared" si="762"/>
        <v>21</v>
      </c>
      <c r="K1498" s="109">
        <f t="shared" si="750"/>
        <v>19</v>
      </c>
      <c r="L1498" s="8">
        <f t="shared" si="763"/>
        <v>1.00190025</v>
      </c>
      <c r="M1498" s="110">
        <f t="shared" si="749"/>
        <v>1.0046002700000001</v>
      </c>
      <c r="N1498" s="110">
        <f t="shared" si="744"/>
        <v>1.6673288217104167</v>
      </c>
      <c r="O1498" s="103">
        <f t="shared" si="748"/>
        <v>1.67049716</v>
      </c>
      <c r="P1498" s="103">
        <f t="shared" si="755"/>
        <v>489.71323110999998</v>
      </c>
      <c r="Q1498" s="11">
        <f t="shared" si="769"/>
        <v>0</v>
      </c>
      <c r="R1498" s="30">
        <f t="shared" si="764"/>
        <v>0</v>
      </c>
      <c r="S1498" s="103">
        <f t="shared" si="756"/>
        <v>0</v>
      </c>
      <c r="T1498" s="113">
        <f t="shared" si="765"/>
        <v>8.5000000000000006E-2</v>
      </c>
      <c r="U1498" s="111">
        <f t="shared" si="745"/>
        <v>19</v>
      </c>
      <c r="V1498" s="111">
        <v>252</v>
      </c>
      <c r="W1498" s="110">
        <f t="shared" si="757"/>
        <v>1.0061698269999999</v>
      </c>
      <c r="X1498" s="103">
        <f t="shared" si="758"/>
        <v>3.0214459100000002</v>
      </c>
      <c r="Y1498" s="103">
        <f t="shared" si="759"/>
        <v>0</v>
      </c>
      <c r="Z1498" s="114" t="str">
        <f t="shared" si="767"/>
        <v>A+J=</v>
      </c>
      <c r="AA1498" s="108">
        <f t="shared" si="768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0"/>
        <v>45521</v>
      </c>
      <c r="B1499" s="103">
        <f t="shared" si="752"/>
        <v>492.94346448000005</v>
      </c>
      <c r="C1499" s="204">
        <f t="shared" si="751"/>
        <v>293.1541835803518</v>
      </c>
      <c r="D1499" s="104">
        <f t="shared" si="761"/>
        <v>6926.96</v>
      </c>
      <c r="E1499" s="105">
        <f t="shared" si="746"/>
        <v>6941.51</v>
      </c>
      <c r="F1499" s="106">
        <f t="shared" si="747"/>
        <v>45465</v>
      </c>
      <c r="G1499" s="107">
        <f t="shared" si="753"/>
        <v>2.1004885259912065E-3</v>
      </c>
      <c r="H1499" s="108">
        <f t="shared" si="766"/>
        <v>45524</v>
      </c>
      <c r="I1499" s="108">
        <f t="shared" si="754"/>
        <v>45524</v>
      </c>
      <c r="J1499" s="109">
        <f t="shared" si="762"/>
        <v>21</v>
      </c>
      <c r="K1499" s="109">
        <f t="shared" si="750"/>
        <v>20</v>
      </c>
      <c r="L1499" s="8">
        <f t="shared" si="763"/>
        <v>1.00200036</v>
      </c>
      <c r="M1499" s="110">
        <f t="shared" si="749"/>
        <v>1.0046002700000001</v>
      </c>
      <c r="N1499" s="110">
        <f t="shared" si="744"/>
        <v>1.6673288217104167</v>
      </c>
      <c r="O1499" s="103">
        <f t="shared" si="748"/>
        <v>1.6706640699999999</v>
      </c>
      <c r="P1499" s="103">
        <f t="shared" si="755"/>
        <v>489.76216147000002</v>
      </c>
      <c r="Q1499" s="11">
        <f t="shared" si="769"/>
        <v>0</v>
      </c>
      <c r="R1499" s="30">
        <f t="shared" si="764"/>
        <v>0</v>
      </c>
      <c r="S1499" s="103">
        <f t="shared" si="756"/>
        <v>0</v>
      </c>
      <c r="T1499" s="113">
        <f t="shared" si="765"/>
        <v>8.5000000000000006E-2</v>
      </c>
      <c r="U1499" s="111">
        <f t="shared" si="745"/>
        <v>20</v>
      </c>
      <c r="V1499" s="111">
        <v>252</v>
      </c>
      <c r="W1499" s="110">
        <f t="shared" si="757"/>
        <v>1.006495608</v>
      </c>
      <c r="X1499" s="103">
        <f t="shared" si="758"/>
        <v>3.1813030100000002</v>
      </c>
      <c r="Y1499" s="103">
        <f t="shared" si="759"/>
        <v>0</v>
      </c>
      <c r="Z1499" s="114" t="str">
        <f t="shared" si="767"/>
        <v>A+J=</v>
      </c>
      <c r="AA1499" s="108">
        <f t="shared" si="768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0"/>
        <v>45522</v>
      </c>
      <c r="B1500" s="103">
        <f t="shared" si="752"/>
        <v>492.94346448000005</v>
      </c>
      <c r="C1500" s="204">
        <f t="shared" si="751"/>
        <v>293.1541835803518</v>
      </c>
      <c r="D1500" s="104">
        <f t="shared" si="761"/>
        <v>6926.96</v>
      </c>
      <c r="E1500" s="105">
        <f t="shared" si="746"/>
        <v>6941.51</v>
      </c>
      <c r="F1500" s="106">
        <f t="shared" si="747"/>
        <v>45465</v>
      </c>
      <c r="G1500" s="107">
        <f t="shared" si="753"/>
        <v>2.1004885259912065E-3</v>
      </c>
      <c r="H1500" s="108">
        <f t="shared" si="766"/>
        <v>45524</v>
      </c>
      <c r="I1500" s="108">
        <f t="shared" si="754"/>
        <v>45524</v>
      </c>
      <c r="J1500" s="109">
        <f t="shared" si="762"/>
        <v>21</v>
      </c>
      <c r="K1500" s="109">
        <f t="shared" si="750"/>
        <v>20</v>
      </c>
      <c r="L1500" s="8">
        <f t="shared" si="763"/>
        <v>1.00200036</v>
      </c>
      <c r="M1500" s="110">
        <f t="shared" si="749"/>
        <v>1.0046002700000001</v>
      </c>
      <c r="N1500" s="110">
        <f t="shared" si="744"/>
        <v>1.6673288217104167</v>
      </c>
      <c r="O1500" s="103">
        <f t="shared" si="748"/>
        <v>1.6706640699999999</v>
      </c>
      <c r="P1500" s="103">
        <f t="shared" si="755"/>
        <v>489.76216147000002</v>
      </c>
      <c r="Q1500" s="11">
        <f t="shared" si="769"/>
        <v>0</v>
      </c>
      <c r="R1500" s="30">
        <f t="shared" si="764"/>
        <v>0</v>
      </c>
      <c r="S1500" s="103">
        <f t="shared" si="756"/>
        <v>0</v>
      </c>
      <c r="T1500" s="113">
        <f t="shared" si="765"/>
        <v>8.5000000000000006E-2</v>
      </c>
      <c r="U1500" s="111">
        <f t="shared" si="745"/>
        <v>20</v>
      </c>
      <c r="V1500" s="111">
        <v>252</v>
      </c>
      <c r="W1500" s="110">
        <f t="shared" si="757"/>
        <v>1.006495608</v>
      </c>
      <c r="X1500" s="103">
        <f t="shared" si="758"/>
        <v>3.1813030100000002</v>
      </c>
      <c r="Y1500" s="103">
        <f t="shared" si="759"/>
        <v>0</v>
      </c>
      <c r="Z1500" s="114" t="str">
        <f t="shared" si="767"/>
        <v>A+J=</v>
      </c>
      <c r="AA1500" s="108">
        <f t="shared" si="768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0"/>
        <v>45523</v>
      </c>
      <c r="B1501" s="103">
        <f t="shared" si="752"/>
        <v>492.94346448000005</v>
      </c>
      <c r="C1501" s="204">
        <f t="shared" si="751"/>
        <v>293.1541835803518</v>
      </c>
      <c r="D1501" s="104">
        <f t="shared" si="761"/>
        <v>6926.96</v>
      </c>
      <c r="E1501" s="105">
        <f t="shared" si="746"/>
        <v>6941.51</v>
      </c>
      <c r="F1501" s="106">
        <f t="shared" si="747"/>
        <v>45465</v>
      </c>
      <c r="G1501" s="107">
        <f t="shared" si="753"/>
        <v>2.1004885259912065E-3</v>
      </c>
      <c r="H1501" s="108">
        <f t="shared" si="766"/>
        <v>45524</v>
      </c>
      <c r="I1501" s="108">
        <f t="shared" si="754"/>
        <v>45524</v>
      </c>
      <c r="J1501" s="109">
        <f t="shared" si="762"/>
        <v>21</v>
      </c>
      <c r="K1501" s="109">
        <f t="shared" si="750"/>
        <v>20</v>
      </c>
      <c r="L1501" s="8">
        <f t="shared" si="763"/>
        <v>1.00200036</v>
      </c>
      <c r="M1501" s="110">
        <f t="shared" si="749"/>
        <v>1.0046002700000001</v>
      </c>
      <c r="N1501" s="110">
        <f t="shared" si="744"/>
        <v>1.6673288217104167</v>
      </c>
      <c r="O1501" s="103">
        <f t="shared" si="748"/>
        <v>1.6706640699999999</v>
      </c>
      <c r="P1501" s="103">
        <f t="shared" si="755"/>
        <v>489.76216147000002</v>
      </c>
      <c r="Q1501" s="11">
        <f t="shared" si="769"/>
        <v>0</v>
      </c>
      <c r="R1501" s="30">
        <f t="shared" si="764"/>
        <v>0</v>
      </c>
      <c r="S1501" s="103">
        <f t="shared" si="756"/>
        <v>0</v>
      </c>
      <c r="T1501" s="113">
        <f t="shared" si="765"/>
        <v>8.5000000000000006E-2</v>
      </c>
      <c r="U1501" s="111">
        <f t="shared" si="745"/>
        <v>20</v>
      </c>
      <c r="V1501" s="111">
        <v>252</v>
      </c>
      <c r="W1501" s="110">
        <f t="shared" si="757"/>
        <v>1.006495608</v>
      </c>
      <c r="X1501" s="103">
        <f t="shared" si="758"/>
        <v>3.1813030100000002</v>
      </c>
      <c r="Y1501" s="103">
        <f t="shared" si="759"/>
        <v>0</v>
      </c>
      <c r="Z1501" s="114" t="str">
        <f t="shared" si="767"/>
        <v>A+J=</v>
      </c>
      <c r="AA1501" s="108">
        <f t="shared" si="768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0"/>
        <v>45524</v>
      </c>
      <c r="B1502" s="103">
        <f t="shared" si="752"/>
        <v>493.15234362000001</v>
      </c>
      <c r="C1502" s="204">
        <f t="shared" si="751"/>
        <v>293.1541835803518</v>
      </c>
      <c r="D1502" s="104">
        <f t="shared" si="761"/>
        <v>6926.96</v>
      </c>
      <c r="E1502" s="105">
        <f t="shared" si="746"/>
        <v>6941.51</v>
      </c>
      <c r="F1502" s="106">
        <f t="shared" si="747"/>
        <v>45465</v>
      </c>
      <c r="G1502" s="107">
        <f t="shared" si="753"/>
        <v>2.1004885259912065E-3</v>
      </c>
      <c r="H1502" s="108">
        <f t="shared" si="766"/>
        <v>45555</v>
      </c>
      <c r="I1502" s="108">
        <f t="shared" si="754"/>
        <v>45524</v>
      </c>
      <c r="J1502" s="109">
        <f t="shared" si="762"/>
        <v>21</v>
      </c>
      <c r="K1502" s="109">
        <f t="shared" si="750"/>
        <v>21</v>
      </c>
      <c r="L1502" s="8">
        <f t="shared" si="763"/>
        <v>1.00210048</v>
      </c>
      <c r="M1502" s="110">
        <f t="shared" si="749"/>
        <v>1.0046002700000001</v>
      </c>
      <c r="N1502" s="110">
        <f t="shared" si="744"/>
        <v>1.6673288217104167</v>
      </c>
      <c r="O1502" s="103">
        <f t="shared" si="748"/>
        <v>1.6708310099999999</v>
      </c>
      <c r="P1502" s="103">
        <f t="shared" si="755"/>
        <v>489.81110063</v>
      </c>
      <c r="Q1502" s="11">
        <f t="shared" si="769"/>
        <v>49</v>
      </c>
      <c r="R1502" s="30">
        <f>S1502/P1502</f>
        <v>1.8214015012165241E-2</v>
      </c>
      <c r="S1502" s="103">
        <f>8.31111468+0.61031206</f>
        <v>8.9214267399999994</v>
      </c>
      <c r="T1502" s="113">
        <f t="shared" si="765"/>
        <v>8.5000000000000006E-2</v>
      </c>
      <c r="U1502" s="111">
        <f t="shared" si="745"/>
        <v>21</v>
      </c>
      <c r="V1502" s="111">
        <v>252</v>
      </c>
      <c r="W1502" s="110">
        <f t="shared" si="757"/>
        <v>1.0068214929999999</v>
      </c>
      <c r="X1502" s="103">
        <f t="shared" si="758"/>
        <v>3.34124299</v>
      </c>
      <c r="Y1502" s="103">
        <f t="shared" si="759"/>
        <v>12.262669729999999</v>
      </c>
      <c r="Z1502" s="114" t="str">
        <f t="shared" si="767"/>
        <v>A+J=</v>
      </c>
      <c r="AA1502" s="108">
        <f t="shared" si="768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0"/>
        <v>45525</v>
      </c>
      <c r="B1503" s="103">
        <f t="shared" si="752"/>
        <v>481.12471607999998</v>
      </c>
      <c r="C1503" s="204">
        <f t="shared" si="751"/>
        <v>287.81466887981964</v>
      </c>
      <c r="D1503" s="104">
        <f t="shared" si="761"/>
        <v>6941.51</v>
      </c>
      <c r="E1503" s="105">
        <f t="shared" si="746"/>
        <v>6967.89</v>
      </c>
      <c r="F1503" s="106">
        <f t="shared" si="747"/>
        <v>45493</v>
      </c>
      <c r="G1503" s="107">
        <f t="shared" si="753"/>
        <v>3.8003258656977845E-3</v>
      </c>
      <c r="H1503" s="108">
        <f t="shared" si="766"/>
        <v>45555</v>
      </c>
      <c r="I1503" s="108">
        <f t="shared" si="754"/>
        <v>45555</v>
      </c>
      <c r="J1503" s="109">
        <f t="shared" si="762"/>
        <v>23</v>
      </c>
      <c r="K1503" s="109">
        <f t="shared" si="750"/>
        <v>1</v>
      </c>
      <c r="L1503" s="8">
        <f t="shared" si="763"/>
        <v>1.00016493</v>
      </c>
      <c r="M1503" s="110">
        <f t="shared" si="749"/>
        <v>1.00210048</v>
      </c>
      <c r="N1503" s="110">
        <f t="shared" ref="N1503:N1566" si="770">IF(I1503&gt;I1502,N1502*M1503,N1502)</f>
        <v>1.670831012553843</v>
      </c>
      <c r="O1503" s="103">
        <f t="shared" si="748"/>
        <v>1.67110658</v>
      </c>
      <c r="P1503" s="103">
        <f t="shared" si="755"/>
        <v>480.96898698000001</v>
      </c>
      <c r="Q1503" s="11">
        <f t="shared" si="769"/>
        <v>0</v>
      </c>
      <c r="R1503" s="30">
        <f t="shared" si="764"/>
        <v>0</v>
      </c>
      <c r="S1503" s="103">
        <f t="shared" si="756"/>
        <v>0</v>
      </c>
      <c r="T1503" s="113">
        <f t="shared" si="765"/>
        <v>8.5000000000000006E-2</v>
      </c>
      <c r="U1503" s="111">
        <f t="shared" si="745"/>
        <v>1</v>
      </c>
      <c r="V1503" s="111">
        <v>252</v>
      </c>
      <c r="W1503" s="110">
        <f t="shared" si="757"/>
        <v>1.0003237819999999</v>
      </c>
      <c r="X1503" s="103">
        <f t="shared" si="758"/>
        <v>0.15572910000000001</v>
      </c>
      <c r="Y1503" s="103">
        <f t="shared" si="759"/>
        <v>0</v>
      </c>
      <c r="Z1503" s="114" t="str">
        <f t="shared" si="767"/>
        <v>A+J=</v>
      </c>
      <c r="AA1503" s="108">
        <f t="shared" si="768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0"/>
        <v>45526</v>
      </c>
      <c r="B1504" s="103">
        <f t="shared" si="752"/>
        <v>481.35987501999995</v>
      </c>
      <c r="C1504" s="204">
        <f t="shared" si="751"/>
        <v>287.81466887981964</v>
      </c>
      <c r="D1504" s="104">
        <f t="shared" si="761"/>
        <v>6941.51</v>
      </c>
      <c r="E1504" s="105">
        <f t="shared" si="746"/>
        <v>6967.89</v>
      </c>
      <c r="F1504" s="106">
        <f t="shared" si="747"/>
        <v>45493</v>
      </c>
      <c r="G1504" s="107">
        <f t="shared" si="753"/>
        <v>3.8003258656977845E-3</v>
      </c>
      <c r="H1504" s="108">
        <f t="shared" si="766"/>
        <v>45555</v>
      </c>
      <c r="I1504" s="108">
        <f t="shared" si="754"/>
        <v>45555</v>
      </c>
      <c r="J1504" s="109">
        <f t="shared" si="762"/>
        <v>23</v>
      </c>
      <c r="K1504" s="109">
        <f t="shared" si="750"/>
        <v>2</v>
      </c>
      <c r="L1504" s="8">
        <f t="shared" si="763"/>
        <v>1.0003298899999999</v>
      </c>
      <c r="M1504" s="110">
        <f t="shared" si="749"/>
        <v>1.00210048</v>
      </c>
      <c r="N1504" s="110">
        <f t="shared" si="770"/>
        <v>1.670831012553843</v>
      </c>
      <c r="O1504" s="103">
        <f t="shared" si="748"/>
        <v>1.6713822</v>
      </c>
      <c r="P1504" s="103">
        <f t="shared" si="755"/>
        <v>481.04831445999997</v>
      </c>
      <c r="Q1504" s="11">
        <f t="shared" si="769"/>
        <v>0</v>
      </c>
      <c r="R1504" s="30">
        <f t="shared" si="764"/>
        <v>0</v>
      </c>
      <c r="S1504" s="103">
        <f t="shared" si="756"/>
        <v>0</v>
      </c>
      <c r="T1504" s="113">
        <f t="shared" si="765"/>
        <v>8.5000000000000006E-2</v>
      </c>
      <c r="U1504" s="111">
        <f t="shared" si="745"/>
        <v>2</v>
      </c>
      <c r="V1504" s="111">
        <v>252</v>
      </c>
      <c r="W1504" s="110">
        <f t="shared" si="757"/>
        <v>1.00064767</v>
      </c>
      <c r="X1504" s="103">
        <f t="shared" si="758"/>
        <v>0.31156055999999999</v>
      </c>
      <c r="Y1504" s="103">
        <f t="shared" si="759"/>
        <v>0</v>
      </c>
      <c r="Z1504" s="114" t="str">
        <f t="shared" si="767"/>
        <v>A+J=</v>
      </c>
      <c r="AA1504" s="108">
        <f t="shared" si="768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0"/>
        <v>45527</v>
      </c>
      <c r="B1505" s="103">
        <f t="shared" si="752"/>
        <v>481.59514402000002</v>
      </c>
      <c r="C1505" s="204">
        <f t="shared" si="751"/>
        <v>287.81466887981964</v>
      </c>
      <c r="D1505" s="104">
        <f t="shared" si="761"/>
        <v>6941.51</v>
      </c>
      <c r="E1505" s="105">
        <f t="shared" si="746"/>
        <v>6967.89</v>
      </c>
      <c r="F1505" s="106">
        <f t="shared" si="747"/>
        <v>45493</v>
      </c>
      <c r="G1505" s="107">
        <f t="shared" si="753"/>
        <v>3.8003258656977845E-3</v>
      </c>
      <c r="H1505" s="108">
        <f t="shared" si="766"/>
        <v>45555</v>
      </c>
      <c r="I1505" s="108">
        <f t="shared" si="754"/>
        <v>45555</v>
      </c>
      <c r="J1505" s="109">
        <f t="shared" si="762"/>
        <v>23</v>
      </c>
      <c r="K1505" s="109">
        <f t="shared" si="750"/>
        <v>3</v>
      </c>
      <c r="L1505" s="8">
        <f t="shared" si="763"/>
        <v>1.00049487</v>
      </c>
      <c r="M1505" s="110">
        <f t="shared" si="749"/>
        <v>1.00210048</v>
      </c>
      <c r="N1505" s="110">
        <f t="shared" si="770"/>
        <v>1.670831012553843</v>
      </c>
      <c r="O1505" s="103">
        <f t="shared" si="748"/>
        <v>1.6716578499999999</v>
      </c>
      <c r="P1505" s="103">
        <f t="shared" si="755"/>
        <v>481.12765057000001</v>
      </c>
      <c r="Q1505" s="11">
        <f t="shared" si="769"/>
        <v>0</v>
      </c>
      <c r="R1505" s="30">
        <f t="shared" si="764"/>
        <v>0</v>
      </c>
      <c r="S1505" s="103">
        <f t="shared" si="756"/>
        <v>0</v>
      </c>
      <c r="T1505" s="113">
        <f t="shared" si="765"/>
        <v>8.5000000000000006E-2</v>
      </c>
      <c r="U1505" s="111">
        <f t="shared" si="745"/>
        <v>3</v>
      </c>
      <c r="V1505" s="111">
        <v>252</v>
      </c>
      <c r="W1505" s="110">
        <f t="shared" si="757"/>
        <v>1.000971662</v>
      </c>
      <c r="X1505" s="103">
        <f t="shared" si="758"/>
        <v>0.46749344999999998</v>
      </c>
      <c r="Y1505" s="103">
        <f t="shared" si="759"/>
        <v>0</v>
      </c>
      <c r="Z1505" s="114" t="str">
        <f t="shared" si="767"/>
        <v>A+J=</v>
      </c>
      <c r="AA1505" s="108">
        <f t="shared" si="768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0"/>
        <v>45528</v>
      </c>
      <c r="B1506" s="103">
        <f t="shared" si="752"/>
        <v>481.83053512999999</v>
      </c>
      <c r="C1506" s="204">
        <f t="shared" si="751"/>
        <v>287.81466887981964</v>
      </c>
      <c r="D1506" s="104">
        <f t="shared" si="761"/>
        <v>6941.51</v>
      </c>
      <c r="E1506" s="105">
        <f t="shared" si="746"/>
        <v>6967.89</v>
      </c>
      <c r="F1506" s="106">
        <f t="shared" si="747"/>
        <v>45493</v>
      </c>
      <c r="G1506" s="107">
        <f t="shared" si="753"/>
        <v>3.8003258656977845E-3</v>
      </c>
      <c r="H1506" s="108">
        <f t="shared" si="766"/>
        <v>45555</v>
      </c>
      <c r="I1506" s="108">
        <f t="shared" si="754"/>
        <v>45555</v>
      </c>
      <c r="J1506" s="109">
        <f t="shared" si="762"/>
        <v>23</v>
      </c>
      <c r="K1506" s="109">
        <f t="shared" si="750"/>
        <v>4</v>
      </c>
      <c r="L1506" s="8">
        <f t="shared" si="763"/>
        <v>1.0006598900000001</v>
      </c>
      <c r="M1506" s="110">
        <f t="shared" si="749"/>
        <v>1.00210048</v>
      </c>
      <c r="N1506" s="110">
        <f t="shared" si="770"/>
        <v>1.670831012553843</v>
      </c>
      <c r="O1506" s="103">
        <f t="shared" si="748"/>
        <v>1.67193357</v>
      </c>
      <c r="P1506" s="103">
        <f t="shared" si="755"/>
        <v>481.20700683000001</v>
      </c>
      <c r="Q1506" s="11">
        <f t="shared" si="769"/>
        <v>0</v>
      </c>
      <c r="R1506" s="30">
        <f t="shared" si="764"/>
        <v>0</v>
      </c>
      <c r="S1506" s="103">
        <f t="shared" si="756"/>
        <v>0</v>
      </c>
      <c r="T1506" s="113">
        <f t="shared" si="765"/>
        <v>8.5000000000000006E-2</v>
      </c>
      <c r="U1506" s="111">
        <f t="shared" si="745"/>
        <v>4</v>
      </c>
      <c r="V1506" s="111">
        <v>252</v>
      </c>
      <c r="W1506" s="110">
        <f t="shared" si="757"/>
        <v>1.001295759</v>
      </c>
      <c r="X1506" s="103">
        <f t="shared" si="758"/>
        <v>0.62352830000000004</v>
      </c>
      <c r="Y1506" s="103">
        <f t="shared" si="759"/>
        <v>0</v>
      </c>
      <c r="Z1506" s="114" t="str">
        <f t="shared" si="767"/>
        <v>A+J=</v>
      </c>
      <c r="AA1506" s="108">
        <f t="shared" si="768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0"/>
        <v>45529</v>
      </c>
      <c r="B1507" s="103">
        <f t="shared" si="752"/>
        <v>481.83053512999999</v>
      </c>
      <c r="C1507" s="204">
        <f t="shared" si="751"/>
        <v>287.81466887981964</v>
      </c>
      <c r="D1507" s="104">
        <f t="shared" si="761"/>
        <v>6941.51</v>
      </c>
      <c r="E1507" s="105">
        <f t="shared" si="746"/>
        <v>6967.89</v>
      </c>
      <c r="F1507" s="106">
        <f t="shared" si="747"/>
        <v>45493</v>
      </c>
      <c r="G1507" s="107">
        <f t="shared" si="753"/>
        <v>3.8003258656977845E-3</v>
      </c>
      <c r="H1507" s="108">
        <f t="shared" si="766"/>
        <v>45555</v>
      </c>
      <c r="I1507" s="108">
        <f t="shared" si="754"/>
        <v>45555</v>
      </c>
      <c r="J1507" s="109">
        <f t="shared" si="762"/>
        <v>23</v>
      </c>
      <c r="K1507" s="109">
        <f t="shared" si="750"/>
        <v>4</v>
      </c>
      <c r="L1507" s="8">
        <f t="shared" si="763"/>
        <v>1.0006598900000001</v>
      </c>
      <c r="M1507" s="110">
        <f t="shared" si="749"/>
        <v>1.00210048</v>
      </c>
      <c r="N1507" s="110">
        <f t="shared" si="770"/>
        <v>1.670831012553843</v>
      </c>
      <c r="O1507" s="103">
        <f t="shared" si="748"/>
        <v>1.67193357</v>
      </c>
      <c r="P1507" s="103">
        <f t="shared" si="755"/>
        <v>481.20700683000001</v>
      </c>
      <c r="Q1507" s="11">
        <f t="shared" si="769"/>
        <v>0</v>
      </c>
      <c r="R1507" s="30">
        <f t="shared" si="764"/>
        <v>0</v>
      </c>
      <c r="S1507" s="103">
        <f t="shared" si="756"/>
        <v>0</v>
      </c>
      <c r="T1507" s="113">
        <f t="shared" si="765"/>
        <v>8.5000000000000006E-2</v>
      </c>
      <c r="U1507" s="111">
        <f t="shared" si="745"/>
        <v>4</v>
      </c>
      <c r="V1507" s="111">
        <v>252</v>
      </c>
      <c r="W1507" s="110">
        <f t="shared" si="757"/>
        <v>1.001295759</v>
      </c>
      <c r="X1507" s="103">
        <f t="shared" si="758"/>
        <v>0.62352830000000004</v>
      </c>
      <c r="Y1507" s="103">
        <f t="shared" si="759"/>
        <v>0</v>
      </c>
      <c r="Z1507" s="114" t="str">
        <f t="shared" si="767"/>
        <v>A+J=</v>
      </c>
      <c r="AA1507" s="108">
        <f t="shared" si="768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0"/>
        <v>45530</v>
      </c>
      <c r="B1508" s="103">
        <f t="shared" si="752"/>
        <v>481.83053512999999</v>
      </c>
      <c r="C1508" s="204">
        <f t="shared" si="751"/>
        <v>287.81466887981964</v>
      </c>
      <c r="D1508" s="104">
        <f t="shared" si="761"/>
        <v>6941.51</v>
      </c>
      <c r="E1508" s="105">
        <f t="shared" si="746"/>
        <v>6967.89</v>
      </c>
      <c r="F1508" s="106">
        <f t="shared" si="747"/>
        <v>45493</v>
      </c>
      <c r="G1508" s="107">
        <f t="shared" si="753"/>
        <v>3.8003258656977845E-3</v>
      </c>
      <c r="H1508" s="108">
        <f t="shared" si="766"/>
        <v>45555</v>
      </c>
      <c r="I1508" s="108">
        <f t="shared" si="754"/>
        <v>45555</v>
      </c>
      <c r="J1508" s="109">
        <f t="shared" si="762"/>
        <v>23</v>
      </c>
      <c r="K1508" s="109">
        <f t="shared" si="750"/>
        <v>4</v>
      </c>
      <c r="L1508" s="8">
        <f t="shared" si="763"/>
        <v>1.0006598900000001</v>
      </c>
      <c r="M1508" s="110">
        <f t="shared" si="749"/>
        <v>1.00210048</v>
      </c>
      <c r="N1508" s="110">
        <f t="shared" si="770"/>
        <v>1.670831012553843</v>
      </c>
      <c r="O1508" s="103">
        <f t="shared" si="748"/>
        <v>1.67193357</v>
      </c>
      <c r="P1508" s="103">
        <f t="shared" si="755"/>
        <v>481.20700683000001</v>
      </c>
      <c r="Q1508" s="11">
        <f t="shared" si="769"/>
        <v>0</v>
      </c>
      <c r="R1508" s="30">
        <f t="shared" si="764"/>
        <v>0</v>
      </c>
      <c r="S1508" s="103">
        <f t="shared" si="756"/>
        <v>0</v>
      </c>
      <c r="T1508" s="113">
        <f t="shared" si="765"/>
        <v>8.5000000000000006E-2</v>
      </c>
      <c r="U1508" s="111">
        <f t="shared" si="745"/>
        <v>4</v>
      </c>
      <c r="V1508" s="111">
        <v>252</v>
      </c>
      <c r="W1508" s="110">
        <f t="shared" si="757"/>
        <v>1.001295759</v>
      </c>
      <c r="X1508" s="103">
        <f t="shared" si="758"/>
        <v>0.62352830000000004</v>
      </c>
      <c r="Y1508" s="103">
        <f t="shared" si="759"/>
        <v>0</v>
      </c>
      <c r="Z1508" s="114" t="str">
        <f t="shared" si="767"/>
        <v>A+J=</v>
      </c>
      <c r="AA1508" s="108">
        <f t="shared" si="768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0"/>
        <v>45531</v>
      </c>
      <c r="B1509" s="103">
        <f t="shared" si="752"/>
        <v>482.06603976000002</v>
      </c>
      <c r="C1509" s="204">
        <f t="shared" si="751"/>
        <v>287.81466887981964</v>
      </c>
      <c r="D1509" s="104">
        <f t="shared" si="761"/>
        <v>6941.51</v>
      </c>
      <c r="E1509" s="105">
        <f t="shared" si="746"/>
        <v>6967.89</v>
      </c>
      <c r="F1509" s="106">
        <f t="shared" si="747"/>
        <v>45493</v>
      </c>
      <c r="G1509" s="107">
        <f t="shared" si="753"/>
        <v>3.8003258656977845E-3</v>
      </c>
      <c r="H1509" s="108">
        <f t="shared" si="766"/>
        <v>45555</v>
      </c>
      <c r="I1509" s="108">
        <f t="shared" si="754"/>
        <v>45555</v>
      </c>
      <c r="J1509" s="109">
        <f t="shared" si="762"/>
        <v>23</v>
      </c>
      <c r="K1509" s="109">
        <f t="shared" si="750"/>
        <v>5</v>
      </c>
      <c r="L1509" s="8">
        <f t="shared" si="763"/>
        <v>1.0008249300000001</v>
      </c>
      <c r="M1509" s="110">
        <f t="shared" si="749"/>
        <v>1.00210048</v>
      </c>
      <c r="N1509" s="110">
        <f t="shared" si="770"/>
        <v>1.670831012553843</v>
      </c>
      <c r="O1509" s="103">
        <f t="shared" si="748"/>
        <v>1.67220933</v>
      </c>
      <c r="P1509" s="103">
        <f t="shared" si="755"/>
        <v>481.28637461</v>
      </c>
      <c r="Q1509" s="11">
        <f t="shared" si="769"/>
        <v>0</v>
      </c>
      <c r="R1509" s="30">
        <f t="shared" si="764"/>
        <v>0</v>
      </c>
      <c r="S1509" s="103">
        <f t="shared" si="756"/>
        <v>0</v>
      </c>
      <c r="T1509" s="113">
        <f t="shared" si="765"/>
        <v>8.5000000000000006E-2</v>
      </c>
      <c r="U1509" s="111">
        <f t="shared" ref="U1509:U1572" si="771">IF(Q1508&gt;0,1,IF(K1509=K1508,U1508,U1508+1))</f>
        <v>5</v>
      </c>
      <c r="V1509" s="111">
        <v>252</v>
      </c>
      <c r="W1509" s="110">
        <f t="shared" si="757"/>
        <v>1.0016199610000001</v>
      </c>
      <c r="X1509" s="103">
        <f t="shared" si="758"/>
        <v>0.77966515000000003</v>
      </c>
      <c r="Y1509" s="103">
        <f t="shared" si="759"/>
        <v>0</v>
      </c>
      <c r="Z1509" s="114" t="str">
        <f t="shared" si="767"/>
        <v>A+J=</v>
      </c>
      <c r="AA1509" s="108">
        <f t="shared" si="768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0"/>
        <v>45532</v>
      </c>
      <c r="B1510" s="103">
        <f t="shared" si="752"/>
        <v>482.30165792000003</v>
      </c>
      <c r="C1510" s="204">
        <f t="shared" si="751"/>
        <v>287.81466887981964</v>
      </c>
      <c r="D1510" s="104">
        <f t="shared" si="761"/>
        <v>6941.51</v>
      </c>
      <c r="E1510" s="105">
        <f t="shared" si="746"/>
        <v>6967.89</v>
      </c>
      <c r="F1510" s="106">
        <f t="shared" si="747"/>
        <v>45493</v>
      </c>
      <c r="G1510" s="107">
        <f t="shared" si="753"/>
        <v>3.8003258656977845E-3</v>
      </c>
      <c r="H1510" s="108">
        <f t="shared" si="766"/>
        <v>45555</v>
      </c>
      <c r="I1510" s="108">
        <f t="shared" si="754"/>
        <v>45555</v>
      </c>
      <c r="J1510" s="109">
        <f t="shared" si="762"/>
        <v>23</v>
      </c>
      <c r="K1510" s="109">
        <f t="shared" si="750"/>
        <v>6</v>
      </c>
      <c r="L1510" s="8">
        <f t="shared" si="763"/>
        <v>1.00099</v>
      </c>
      <c r="M1510" s="110">
        <f t="shared" si="749"/>
        <v>1.00210048</v>
      </c>
      <c r="N1510" s="110">
        <f t="shared" si="770"/>
        <v>1.670831012553843</v>
      </c>
      <c r="O1510" s="103">
        <f t="shared" si="748"/>
        <v>1.6724851300000001</v>
      </c>
      <c r="P1510" s="103">
        <f t="shared" si="755"/>
        <v>481.36575389000001</v>
      </c>
      <c r="Q1510" s="11">
        <f t="shared" si="769"/>
        <v>0</v>
      </c>
      <c r="R1510" s="30">
        <f t="shared" si="764"/>
        <v>0</v>
      </c>
      <c r="S1510" s="103">
        <f t="shared" si="756"/>
        <v>0</v>
      </c>
      <c r="T1510" s="113">
        <f t="shared" si="765"/>
        <v>8.5000000000000006E-2</v>
      </c>
      <c r="U1510" s="111">
        <f t="shared" si="771"/>
        <v>6</v>
      </c>
      <c r="V1510" s="111">
        <v>252</v>
      </c>
      <c r="W1510" s="110">
        <f t="shared" si="757"/>
        <v>1.0019442679999999</v>
      </c>
      <c r="X1510" s="103">
        <f t="shared" si="758"/>
        <v>0.93590403</v>
      </c>
      <c r="Y1510" s="103">
        <f t="shared" si="759"/>
        <v>0</v>
      </c>
      <c r="Z1510" s="114" t="str">
        <f t="shared" si="767"/>
        <v>A+J=</v>
      </c>
      <c r="AA1510" s="108">
        <f t="shared" si="768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0"/>
        <v>45533</v>
      </c>
      <c r="B1511" s="103">
        <f t="shared" si="752"/>
        <v>482.53738966000003</v>
      </c>
      <c r="C1511" s="204">
        <f t="shared" si="751"/>
        <v>287.81466887981964</v>
      </c>
      <c r="D1511" s="104">
        <f t="shared" si="761"/>
        <v>6941.51</v>
      </c>
      <c r="E1511" s="105">
        <f t="shared" si="746"/>
        <v>6967.89</v>
      </c>
      <c r="F1511" s="106">
        <f t="shared" si="747"/>
        <v>45493</v>
      </c>
      <c r="G1511" s="107">
        <f t="shared" si="753"/>
        <v>3.8003258656977845E-3</v>
      </c>
      <c r="H1511" s="108">
        <f t="shared" si="766"/>
        <v>45555</v>
      </c>
      <c r="I1511" s="108">
        <f t="shared" si="754"/>
        <v>45555</v>
      </c>
      <c r="J1511" s="109">
        <f t="shared" si="762"/>
        <v>23</v>
      </c>
      <c r="K1511" s="109">
        <f t="shared" si="750"/>
        <v>7</v>
      </c>
      <c r="L1511" s="8">
        <f t="shared" si="763"/>
        <v>1.0011550899999999</v>
      </c>
      <c r="M1511" s="110">
        <f t="shared" si="749"/>
        <v>1.00210048</v>
      </c>
      <c r="N1511" s="110">
        <f t="shared" si="770"/>
        <v>1.670831012553843</v>
      </c>
      <c r="O1511" s="103">
        <f t="shared" si="748"/>
        <v>1.6727609699999999</v>
      </c>
      <c r="P1511" s="103">
        <f t="shared" si="755"/>
        <v>481.44514469000001</v>
      </c>
      <c r="Q1511" s="11">
        <f t="shared" si="769"/>
        <v>0</v>
      </c>
      <c r="R1511" s="30">
        <f t="shared" si="764"/>
        <v>0</v>
      </c>
      <c r="S1511" s="103">
        <f t="shared" si="756"/>
        <v>0</v>
      </c>
      <c r="T1511" s="113">
        <f t="shared" si="765"/>
        <v>8.5000000000000006E-2</v>
      </c>
      <c r="U1511" s="111">
        <f t="shared" si="771"/>
        <v>7</v>
      </c>
      <c r="V1511" s="111">
        <v>252</v>
      </c>
      <c r="W1511" s="110">
        <f t="shared" si="757"/>
        <v>1.00226868</v>
      </c>
      <c r="X1511" s="103">
        <f t="shared" si="758"/>
        <v>1.0922449700000001</v>
      </c>
      <c r="Y1511" s="103">
        <f t="shared" si="759"/>
        <v>0</v>
      </c>
      <c r="Z1511" s="114" t="str">
        <f t="shared" si="767"/>
        <v>A+J=</v>
      </c>
      <c r="AA1511" s="108">
        <f t="shared" si="768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0"/>
        <v>45534</v>
      </c>
      <c r="B1512" s="103">
        <f t="shared" si="752"/>
        <v>482.77323789000002</v>
      </c>
      <c r="C1512" s="204">
        <f t="shared" si="751"/>
        <v>287.81466887981964</v>
      </c>
      <c r="D1512" s="104">
        <f t="shared" si="761"/>
        <v>6941.51</v>
      </c>
      <c r="E1512" s="105">
        <f t="shared" ref="E1512:E1575" si="772">IF($K1512=1,VLOOKUP($A1511,$AO$10:$AS$165,4),E1511)</f>
        <v>6967.89</v>
      </c>
      <c r="F1512" s="106">
        <f t="shared" ref="F1512:F1575" si="773">IF($K1512=1,VLOOKUP($A1511,$AO$10:$AS$165,5),F1511)</f>
        <v>45493</v>
      </c>
      <c r="G1512" s="107">
        <f t="shared" si="753"/>
        <v>3.8003258656977845E-3</v>
      </c>
      <c r="H1512" s="108">
        <f t="shared" si="766"/>
        <v>45555</v>
      </c>
      <c r="I1512" s="108">
        <f t="shared" si="754"/>
        <v>45555</v>
      </c>
      <c r="J1512" s="109">
        <f t="shared" si="762"/>
        <v>23</v>
      </c>
      <c r="K1512" s="109">
        <f t="shared" si="750"/>
        <v>8</v>
      </c>
      <c r="L1512" s="8">
        <f t="shared" si="763"/>
        <v>1.00132021</v>
      </c>
      <c r="M1512" s="110">
        <f t="shared" si="749"/>
        <v>1.00210048</v>
      </c>
      <c r="N1512" s="110">
        <f t="shared" si="770"/>
        <v>1.670831012553843</v>
      </c>
      <c r="O1512" s="103">
        <f t="shared" si="748"/>
        <v>1.6730368600000001</v>
      </c>
      <c r="P1512" s="103">
        <f t="shared" si="755"/>
        <v>481.52454988</v>
      </c>
      <c r="Q1512" s="11">
        <f t="shared" si="769"/>
        <v>0</v>
      </c>
      <c r="R1512" s="30">
        <f t="shared" si="764"/>
        <v>0</v>
      </c>
      <c r="S1512" s="103">
        <f t="shared" si="756"/>
        <v>0</v>
      </c>
      <c r="T1512" s="113">
        <f t="shared" si="765"/>
        <v>8.5000000000000006E-2</v>
      </c>
      <c r="U1512" s="111">
        <f t="shared" si="771"/>
        <v>8</v>
      </c>
      <c r="V1512" s="111">
        <v>252</v>
      </c>
      <c r="W1512" s="110">
        <f t="shared" si="757"/>
        <v>1.0025931969999999</v>
      </c>
      <c r="X1512" s="103">
        <f t="shared" si="758"/>
        <v>1.24868801</v>
      </c>
      <c r="Y1512" s="103">
        <f t="shared" si="759"/>
        <v>0</v>
      </c>
      <c r="Z1512" s="114" t="str">
        <f t="shared" si="767"/>
        <v>A+J=</v>
      </c>
      <c r="AA1512" s="108">
        <f t="shared" si="768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0"/>
        <v>45535</v>
      </c>
      <c r="B1513" s="103">
        <f t="shared" si="752"/>
        <v>483.00919978000002</v>
      </c>
      <c r="C1513" s="204">
        <f t="shared" si="751"/>
        <v>287.81466887981964</v>
      </c>
      <c r="D1513" s="104">
        <f t="shared" si="761"/>
        <v>6941.51</v>
      </c>
      <c r="E1513" s="105">
        <f t="shared" si="772"/>
        <v>6967.89</v>
      </c>
      <c r="F1513" s="106">
        <f t="shared" si="773"/>
        <v>45493</v>
      </c>
      <c r="G1513" s="107">
        <f t="shared" si="753"/>
        <v>3.8003258656977845E-3</v>
      </c>
      <c r="H1513" s="108">
        <f t="shared" si="766"/>
        <v>45555</v>
      </c>
      <c r="I1513" s="108">
        <f t="shared" si="754"/>
        <v>45555</v>
      </c>
      <c r="J1513" s="109">
        <f t="shared" si="762"/>
        <v>23</v>
      </c>
      <c r="K1513" s="109">
        <f t="shared" si="750"/>
        <v>9</v>
      </c>
      <c r="L1513" s="8">
        <f t="shared" si="763"/>
        <v>1.00148536</v>
      </c>
      <c r="M1513" s="110">
        <f t="shared" si="749"/>
        <v>1.00210048</v>
      </c>
      <c r="N1513" s="110">
        <f t="shared" si="770"/>
        <v>1.670831012553843</v>
      </c>
      <c r="O1513" s="103">
        <f t="shared" ref="O1513:O1576" si="774">TRUNC(TRUNC((L1513*N1513),15),8)</f>
        <v>1.67331279</v>
      </c>
      <c r="P1513" s="103">
        <f t="shared" si="755"/>
        <v>481.60396658000002</v>
      </c>
      <c r="Q1513" s="11">
        <f t="shared" si="769"/>
        <v>0</v>
      </c>
      <c r="R1513" s="30">
        <f t="shared" si="764"/>
        <v>0</v>
      </c>
      <c r="S1513" s="103">
        <f t="shared" si="756"/>
        <v>0</v>
      </c>
      <c r="T1513" s="113">
        <f t="shared" si="765"/>
        <v>8.5000000000000006E-2</v>
      </c>
      <c r="U1513" s="111">
        <f t="shared" si="771"/>
        <v>9</v>
      </c>
      <c r="V1513" s="111">
        <v>252</v>
      </c>
      <c r="W1513" s="110">
        <f t="shared" si="757"/>
        <v>1.0029178190000001</v>
      </c>
      <c r="X1513" s="103">
        <f t="shared" si="758"/>
        <v>1.4052332000000001</v>
      </c>
      <c r="Y1513" s="103">
        <f t="shared" si="759"/>
        <v>0</v>
      </c>
      <c r="Z1513" s="114" t="str">
        <f t="shared" si="767"/>
        <v>A+J=</v>
      </c>
      <c r="AA1513" s="108">
        <f t="shared" si="768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0"/>
        <v>45536</v>
      </c>
      <c r="B1514" s="103">
        <f t="shared" si="752"/>
        <v>483.00919978000002</v>
      </c>
      <c r="C1514" s="204">
        <f t="shared" si="751"/>
        <v>287.81466887981964</v>
      </c>
      <c r="D1514" s="104">
        <f t="shared" si="761"/>
        <v>6941.51</v>
      </c>
      <c r="E1514" s="105">
        <f t="shared" si="772"/>
        <v>6967.89</v>
      </c>
      <c r="F1514" s="106">
        <f t="shared" si="773"/>
        <v>45493</v>
      </c>
      <c r="G1514" s="107">
        <f t="shared" si="753"/>
        <v>3.8003258656977845E-3</v>
      </c>
      <c r="H1514" s="108">
        <f t="shared" si="766"/>
        <v>45555</v>
      </c>
      <c r="I1514" s="108">
        <f t="shared" si="754"/>
        <v>45555</v>
      </c>
      <c r="J1514" s="109">
        <f t="shared" si="762"/>
        <v>23</v>
      </c>
      <c r="K1514" s="109">
        <f t="shared" si="750"/>
        <v>9</v>
      </c>
      <c r="L1514" s="8">
        <f t="shared" si="763"/>
        <v>1.00148536</v>
      </c>
      <c r="M1514" s="110">
        <f t="shared" ref="M1514:M1577" si="775">IF(I1514&gt;I1513,L1513,M1513)</f>
        <v>1.00210048</v>
      </c>
      <c r="N1514" s="110">
        <f t="shared" si="770"/>
        <v>1.670831012553843</v>
      </c>
      <c r="O1514" s="103">
        <f t="shared" si="774"/>
        <v>1.67331279</v>
      </c>
      <c r="P1514" s="103">
        <f t="shared" si="755"/>
        <v>481.60396658000002</v>
      </c>
      <c r="Q1514" s="11">
        <f t="shared" si="769"/>
        <v>0</v>
      </c>
      <c r="R1514" s="30">
        <f t="shared" si="764"/>
        <v>0</v>
      </c>
      <c r="S1514" s="103">
        <f t="shared" si="756"/>
        <v>0</v>
      </c>
      <c r="T1514" s="113">
        <f t="shared" si="765"/>
        <v>8.5000000000000006E-2</v>
      </c>
      <c r="U1514" s="111">
        <f t="shared" si="771"/>
        <v>9</v>
      </c>
      <c r="V1514" s="111">
        <v>252</v>
      </c>
      <c r="W1514" s="110">
        <f t="shared" si="757"/>
        <v>1.0029178190000001</v>
      </c>
      <c r="X1514" s="103">
        <f t="shared" si="758"/>
        <v>1.4052332000000001</v>
      </c>
      <c r="Y1514" s="103">
        <f t="shared" si="759"/>
        <v>0</v>
      </c>
      <c r="Z1514" s="114" t="str">
        <f t="shared" si="767"/>
        <v>A+J=</v>
      </c>
      <c r="AA1514" s="108">
        <f t="shared" si="768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0"/>
        <v>45537</v>
      </c>
      <c r="B1515" s="103">
        <f t="shared" si="752"/>
        <v>483.00919978000002</v>
      </c>
      <c r="C1515" s="204">
        <f t="shared" si="751"/>
        <v>287.81466887981964</v>
      </c>
      <c r="D1515" s="104">
        <f t="shared" si="761"/>
        <v>6941.51</v>
      </c>
      <c r="E1515" s="105">
        <f t="shared" si="772"/>
        <v>6967.89</v>
      </c>
      <c r="F1515" s="106">
        <f t="shared" si="773"/>
        <v>45493</v>
      </c>
      <c r="G1515" s="107">
        <f t="shared" si="753"/>
        <v>3.8003258656977845E-3</v>
      </c>
      <c r="H1515" s="108">
        <f t="shared" si="766"/>
        <v>45555</v>
      </c>
      <c r="I1515" s="108">
        <f t="shared" si="754"/>
        <v>45555</v>
      </c>
      <c r="J1515" s="109">
        <f t="shared" si="762"/>
        <v>23</v>
      </c>
      <c r="K1515" s="109">
        <f t="shared" si="750"/>
        <v>9</v>
      </c>
      <c r="L1515" s="8">
        <f t="shared" si="763"/>
        <v>1.00148536</v>
      </c>
      <c r="M1515" s="110">
        <f t="shared" si="775"/>
        <v>1.00210048</v>
      </c>
      <c r="N1515" s="110">
        <f t="shared" si="770"/>
        <v>1.670831012553843</v>
      </c>
      <c r="O1515" s="103">
        <f t="shared" si="774"/>
        <v>1.67331279</v>
      </c>
      <c r="P1515" s="103">
        <f t="shared" si="755"/>
        <v>481.60396658000002</v>
      </c>
      <c r="Q1515" s="11">
        <f t="shared" si="769"/>
        <v>0</v>
      </c>
      <c r="R1515" s="30">
        <f t="shared" si="764"/>
        <v>0</v>
      </c>
      <c r="S1515" s="103">
        <f t="shared" si="756"/>
        <v>0</v>
      </c>
      <c r="T1515" s="113">
        <f t="shared" si="765"/>
        <v>8.5000000000000006E-2</v>
      </c>
      <c r="U1515" s="111">
        <f t="shared" si="771"/>
        <v>9</v>
      </c>
      <c r="V1515" s="111">
        <v>252</v>
      </c>
      <c r="W1515" s="110">
        <f t="shared" si="757"/>
        <v>1.0029178190000001</v>
      </c>
      <c r="X1515" s="103">
        <f t="shared" si="758"/>
        <v>1.4052332000000001</v>
      </c>
      <c r="Y1515" s="103">
        <f t="shared" si="759"/>
        <v>0</v>
      </c>
      <c r="Z1515" s="114" t="str">
        <f t="shared" si="767"/>
        <v>A+J=</v>
      </c>
      <c r="AA1515" s="108">
        <f t="shared" si="768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0"/>
        <v>45538</v>
      </c>
      <c r="B1516" s="103">
        <f t="shared" si="752"/>
        <v>483.24528161000001</v>
      </c>
      <c r="C1516" s="204">
        <f t="shared" si="751"/>
        <v>287.81466887981964</v>
      </c>
      <c r="D1516" s="104">
        <f t="shared" si="761"/>
        <v>6941.51</v>
      </c>
      <c r="E1516" s="105">
        <f t="shared" si="772"/>
        <v>6967.89</v>
      </c>
      <c r="F1516" s="106">
        <f t="shared" si="773"/>
        <v>45493</v>
      </c>
      <c r="G1516" s="107">
        <f t="shared" si="753"/>
        <v>3.8003258656977845E-3</v>
      </c>
      <c r="H1516" s="108">
        <f t="shared" si="766"/>
        <v>45555</v>
      </c>
      <c r="I1516" s="108">
        <f t="shared" si="754"/>
        <v>45555</v>
      </c>
      <c r="J1516" s="109">
        <f t="shared" si="762"/>
        <v>23</v>
      </c>
      <c r="K1516" s="109">
        <f t="shared" ref="K1516:K1579" si="776">(J1516-(NETWORKDAYS(A1516,I1516,AD$171:AD$502)-1))</f>
        <v>10</v>
      </c>
      <c r="L1516" s="8">
        <f t="shared" si="763"/>
        <v>1.00165054</v>
      </c>
      <c r="M1516" s="110">
        <f t="shared" si="775"/>
        <v>1.00210048</v>
      </c>
      <c r="N1516" s="110">
        <f t="shared" si="770"/>
        <v>1.670831012553843</v>
      </c>
      <c r="O1516" s="103">
        <f t="shared" si="774"/>
        <v>1.67358878</v>
      </c>
      <c r="P1516" s="103">
        <f t="shared" si="755"/>
        <v>481.68340054999999</v>
      </c>
      <c r="Q1516" s="11">
        <f t="shared" si="769"/>
        <v>0</v>
      </c>
      <c r="R1516" s="30">
        <f t="shared" si="764"/>
        <v>0</v>
      </c>
      <c r="S1516" s="103">
        <f t="shared" si="756"/>
        <v>0</v>
      </c>
      <c r="T1516" s="113">
        <f t="shared" si="765"/>
        <v>8.5000000000000006E-2</v>
      </c>
      <c r="U1516" s="111">
        <f t="shared" si="771"/>
        <v>10</v>
      </c>
      <c r="V1516" s="111">
        <v>252</v>
      </c>
      <c r="W1516" s="110">
        <f t="shared" si="757"/>
        <v>1.0032425469999999</v>
      </c>
      <c r="X1516" s="103">
        <f t="shared" si="758"/>
        <v>1.5618810599999999</v>
      </c>
      <c r="Y1516" s="103">
        <f t="shared" si="759"/>
        <v>0</v>
      </c>
      <c r="Z1516" s="114" t="str">
        <f t="shared" si="767"/>
        <v>A+J=</v>
      </c>
      <c r="AA1516" s="108">
        <f t="shared" si="768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0"/>
        <v>45539</v>
      </c>
      <c r="B1517" s="103">
        <f t="shared" si="752"/>
        <v>483.4814738</v>
      </c>
      <c r="C1517" s="204">
        <f t="shared" si="751"/>
        <v>287.81466887981964</v>
      </c>
      <c r="D1517" s="104">
        <f t="shared" si="761"/>
        <v>6941.51</v>
      </c>
      <c r="E1517" s="105">
        <f t="shared" si="772"/>
        <v>6967.89</v>
      </c>
      <c r="F1517" s="106">
        <f t="shared" si="773"/>
        <v>45493</v>
      </c>
      <c r="G1517" s="107">
        <f t="shared" si="753"/>
        <v>3.8003258656977845E-3</v>
      </c>
      <c r="H1517" s="108">
        <f t="shared" si="766"/>
        <v>45555</v>
      </c>
      <c r="I1517" s="108">
        <f t="shared" si="754"/>
        <v>45555</v>
      </c>
      <c r="J1517" s="109">
        <f t="shared" si="762"/>
        <v>23</v>
      </c>
      <c r="K1517" s="109">
        <f t="shared" si="776"/>
        <v>11</v>
      </c>
      <c r="L1517" s="8">
        <f t="shared" si="763"/>
        <v>1.0018157400000001</v>
      </c>
      <c r="M1517" s="110">
        <f t="shared" si="775"/>
        <v>1.00210048</v>
      </c>
      <c r="N1517" s="110">
        <f t="shared" si="770"/>
        <v>1.670831012553843</v>
      </c>
      <c r="O1517" s="103">
        <f t="shared" si="774"/>
        <v>1.6738648</v>
      </c>
      <c r="P1517" s="103">
        <f t="shared" si="755"/>
        <v>481.76284315999999</v>
      </c>
      <c r="Q1517" s="11">
        <f t="shared" si="769"/>
        <v>0</v>
      </c>
      <c r="R1517" s="30">
        <f t="shared" si="764"/>
        <v>0</v>
      </c>
      <c r="S1517" s="103">
        <f t="shared" si="756"/>
        <v>0</v>
      </c>
      <c r="T1517" s="113">
        <f t="shared" si="765"/>
        <v>8.5000000000000006E-2</v>
      </c>
      <c r="U1517" s="111">
        <f t="shared" si="771"/>
        <v>11</v>
      </c>
      <c r="V1517" s="111">
        <v>252</v>
      </c>
      <c r="W1517" s="110">
        <f t="shared" si="757"/>
        <v>1.0035673789999999</v>
      </c>
      <c r="X1517" s="103">
        <f t="shared" si="758"/>
        <v>1.71863064</v>
      </c>
      <c r="Y1517" s="103">
        <f t="shared" si="759"/>
        <v>0</v>
      </c>
      <c r="Z1517" s="114" t="str">
        <f t="shared" si="767"/>
        <v>A+J=</v>
      </c>
      <c r="AA1517" s="108">
        <f t="shared" si="768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0"/>
        <v>45540</v>
      </c>
      <c r="B1518" s="103">
        <f t="shared" si="752"/>
        <v>483.71778890000002</v>
      </c>
      <c r="C1518" s="204">
        <f t="shared" si="751"/>
        <v>287.81466887981964</v>
      </c>
      <c r="D1518" s="104">
        <f t="shared" si="761"/>
        <v>6941.51</v>
      </c>
      <c r="E1518" s="105">
        <f t="shared" si="772"/>
        <v>6967.89</v>
      </c>
      <c r="F1518" s="106">
        <f t="shared" si="773"/>
        <v>45493</v>
      </c>
      <c r="G1518" s="107">
        <f t="shared" si="753"/>
        <v>3.8003258656977845E-3</v>
      </c>
      <c r="H1518" s="108">
        <f t="shared" si="766"/>
        <v>45555</v>
      </c>
      <c r="I1518" s="108">
        <f t="shared" si="754"/>
        <v>45555</v>
      </c>
      <c r="J1518" s="109">
        <f t="shared" si="762"/>
        <v>23</v>
      </c>
      <c r="K1518" s="109">
        <f t="shared" si="776"/>
        <v>12</v>
      </c>
      <c r="L1518" s="8">
        <f t="shared" si="763"/>
        <v>1.0019809799999999</v>
      </c>
      <c r="M1518" s="110">
        <f t="shared" si="775"/>
        <v>1.00210048</v>
      </c>
      <c r="N1518" s="110">
        <f t="shared" si="770"/>
        <v>1.670831012553843</v>
      </c>
      <c r="O1518" s="103">
        <f t="shared" si="774"/>
        <v>1.6741408900000001</v>
      </c>
      <c r="P1518" s="103">
        <f t="shared" si="755"/>
        <v>481.84230590999999</v>
      </c>
      <c r="Q1518" s="11">
        <f t="shared" si="769"/>
        <v>0</v>
      </c>
      <c r="R1518" s="30">
        <f t="shared" si="764"/>
        <v>0</v>
      </c>
      <c r="S1518" s="103">
        <f t="shared" si="756"/>
        <v>0</v>
      </c>
      <c r="T1518" s="113">
        <f t="shared" si="765"/>
        <v>8.5000000000000006E-2</v>
      </c>
      <c r="U1518" s="111">
        <f t="shared" si="771"/>
        <v>12</v>
      </c>
      <c r="V1518" s="111">
        <v>252</v>
      </c>
      <c r="W1518" s="110">
        <f t="shared" si="757"/>
        <v>1.003892317</v>
      </c>
      <c r="X1518" s="103">
        <f t="shared" si="758"/>
        <v>1.8754829900000001</v>
      </c>
      <c r="Y1518" s="103">
        <f t="shared" si="759"/>
        <v>0</v>
      </c>
      <c r="Z1518" s="114" t="str">
        <f t="shared" si="767"/>
        <v>A+J=</v>
      </c>
      <c r="AA1518" s="108">
        <f t="shared" si="768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0"/>
        <v>45541</v>
      </c>
      <c r="B1519" s="103">
        <f t="shared" si="752"/>
        <v>483.95421155000002</v>
      </c>
      <c r="C1519" s="204">
        <f t="shared" si="751"/>
        <v>287.81466887981964</v>
      </c>
      <c r="D1519" s="104">
        <f t="shared" si="761"/>
        <v>6941.51</v>
      </c>
      <c r="E1519" s="105">
        <f t="shared" si="772"/>
        <v>6967.89</v>
      </c>
      <c r="F1519" s="106">
        <f t="shared" si="773"/>
        <v>45493</v>
      </c>
      <c r="G1519" s="107">
        <f t="shared" si="753"/>
        <v>3.8003258656977845E-3</v>
      </c>
      <c r="H1519" s="108">
        <f t="shared" si="766"/>
        <v>45555</v>
      </c>
      <c r="I1519" s="108">
        <f t="shared" si="754"/>
        <v>45555</v>
      </c>
      <c r="J1519" s="109">
        <f t="shared" si="762"/>
        <v>23</v>
      </c>
      <c r="K1519" s="109">
        <f t="shared" si="776"/>
        <v>13</v>
      </c>
      <c r="L1519" s="8">
        <f t="shared" si="763"/>
        <v>1.0021462299999999</v>
      </c>
      <c r="M1519" s="110">
        <f t="shared" si="775"/>
        <v>1.00210048</v>
      </c>
      <c r="N1519" s="110">
        <f t="shared" si="770"/>
        <v>1.670831012553843</v>
      </c>
      <c r="O1519" s="103">
        <f t="shared" si="774"/>
        <v>1.674417</v>
      </c>
      <c r="P1519" s="103">
        <f t="shared" si="755"/>
        <v>481.92177442000002</v>
      </c>
      <c r="Q1519" s="11">
        <f t="shared" si="769"/>
        <v>0</v>
      </c>
      <c r="R1519" s="30">
        <f t="shared" si="764"/>
        <v>0</v>
      </c>
      <c r="S1519" s="103">
        <f t="shared" si="756"/>
        <v>0</v>
      </c>
      <c r="T1519" s="113">
        <f t="shared" si="765"/>
        <v>8.5000000000000006E-2</v>
      </c>
      <c r="U1519" s="111">
        <f t="shared" si="771"/>
        <v>13</v>
      </c>
      <c r="V1519" s="111">
        <v>252</v>
      </c>
      <c r="W1519" s="110">
        <f t="shared" si="757"/>
        <v>1.0042173590000001</v>
      </c>
      <c r="X1519" s="103">
        <f t="shared" si="758"/>
        <v>2.0324371299999999</v>
      </c>
      <c r="Y1519" s="103">
        <f t="shared" si="759"/>
        <v>0</v>
      </c>
      <c r="Z1519" s="114" t="str">
        <f t="shared" si="767"/>
        <v>A+J=</v>
      </c>
      <c r="AA1519" s="108">
        <f t="shared" si="768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0"/>
        <v>45542</v>
      </c>
      <c r="B1520" s="103">
        <f t="shared" si="752"/>
        <v>484.19075476999996</v>
      </c>
      <c r="C1520" s="204">
        <f t="shared" si="751"/>
        <v>287.81466887981964</v>
      </c>
      <c r="D1520" s="104">
        <f t="shared" si="761"/>
        <v>6941.51</v>
      </c>
      <c r="E1520" s="105">
        <f t="shared" si="772"/>
        <v>6967.89</v>
      </c>
      <c r="F1520" s="106">
        <f t="shared" si="773"/>
        <v>45493</v>
      </c>
      <c r="G1520" s="107">
        <f t="shared" si="753"/>
        <v>3.8003258656977845E-3</v>
      </c>
      <c r="H1520" s="108">
        <f t="shared" si="766"/>
        <v>45555</v>
      </c>
      <c r="I1520" s="108">
        <f t="shared" si="754"/>
        <v>45555</v>
      </c>
      <c r="J1520" s="109">
        <f t="shared" si="762"/>
        <v>23</v>
      </c>
      <c r="K1520" s="109">
        <f t="shared" si="776"/>
        <v>14</v>
      </c>
      <c r="L1520" s="8">
        <f t="shared" si="763"/>
        <v>1.0023115199999999</v>
      </c>
      <c r="M1520" s="110">
        <f t="shared" si="775"/>
        <v>1.00210048</v>
      </c>
      <c r="N1520" s="110">
        <f t="shared" si="770"/>
        <v>1.670831012553843</v>
      </c>
      <c r="O1520" s="103">
        <f t="shared" si="774"/>
        <v>1.6746931700000001</v>
      </c>
      <c r="P1520" s="103">
        <f t="shared" si="755"/>
        <v>482.00126018999998</v>
      </c>
      <c r="Q1520" s="11">
        <f t="shared" si="769"/>
        <v>0</v>
      </c>
      <c r="R1520" s="30">
        <f t="shared" si="764"/>
        <v>0</v>
      </c>
      <c r="S1520" s="103">
        <f t="shared" si="756"/>
        <v>0</v>
      </c>
      <c r="T1520" s="113">
        <f t="shared" si="765"/>
        <v>8.5000000000000006E-2</v>
      </c>
      <c r="U1520" s="111">
        <f t="shared" si="771"/>
        <v>14</v>
      </c>
      <c r="V1520" s="111">
        <v>252</v>
      </c>
      <c r="W1520" s="110">
        <f t="shared" si="757"/>
        <v>1.0045425079999999</v>
      </c>
      <c r="X1520" s="103">
        <f t="shared" si="758"/>
        <v>2.1894945799999999</v>
      </c>
      <c r="Y1520" s="103">
        <f t="shared" si="759"/>
        <v>0</v>
      </c>
      <c r="Z1520" s="114" t="str">
        <f t="shared" si="767"/>
        <v>A+J=</v>
      </c>
      <c r="AA1520" s="108">
        <f t="shared" si="768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0"/>
        <v>45543</v>
      </c>
      <c r="B1521" s="103">
        <f t="shared" si="752"/>
        <v>484.19075476999996</v>
      </c>
      <c r="C1521" s="204">
        <f t="shared" si="751"/>
        <v>287.81466887981964</v>
      </c>
      <c r="D1521" s="104">
        <f t="shared" si="761"/>
        <v>6941.51</v>
      </c>
      <c r="E1521" s="105">
        <f t="shared" si="772"/>
        <v>6967.89</v>
      </c>
      <c r="F1521" s="106">
        <f t="shared" si="773"/>
        <v>45493</v>
      </c>
      <c r="G1521" s="107">
        <f t="shared" si="753"/>
        <v>3.8003258656977845E-3</v>
      </c>
      <c r="H1521" s="108">
        <f t="shared" si="766"/>
        <v>45555</v>
      </c>
      <c r="I1521" s="108">
        <f t="shared" si="754"/>
        <v>45555</v>
      </c>
      <c r="J1521" s="109">
        <f t="shared" si="762"/>
        <v>23</v>
      </c>
      <c r="K1521" s="109">
        <f t="shared" si="776"/>
        <v>14</v>
      </c>
      <c r="L1521" s="8">
        <f t="shared" si="763"/>
        <v>1.0023115199999999</v>
      </c>
      <c r="M1521" s="110">
        <f t="shared" si="775"/>
        <v>1.00210048</v>
      </c>
      <c r="N1521" s="110">
        <f t="shared" si="770"/>
        <v>1.670831012553843</v>
      </c>
      <c r="O1521" s="103">
        <f t="shared" si="774"/>
        <v>1.6746931700000001</v>
      </c>
      <c r="P1521" s="103">
        <f t="shared" si="755"/>
        <v>482.00126018999998</v>
      </c>
      <c r="Q1521" s="11">
        <f t="shared" si="769"/>
        <v>0</v>
      </c>
      <c r="R1521" s="30">
        <f t="shared" si="764"/>
        <v>0</v>
      </c>
      <c r="S1521" s="103">
        <f t="shared" si="756"/>
        <v>0</v>
      </c>
      <c r="T1521" s="113">
        <f t="shared" si="765"/>
        <v>8.5000000000000006E-2</v>
      </c>
      <c r="U1521" s="111">
        <f t="shared" si="771"/>
        <v>14</v>
      </c>
      <c r="V1521" s="111">
        <v>252</v>
      </c>
      <c r="W1521" s="110">
        <f t="shared" si="757"/>
        <v>1.0045425079999999</v>
      </c>
      <c r="X1521" s="103">
        <f t="shared" si="758"/>
        <v>2.1894945799999999</v>
      </c>
      <c r="Y1521" s="103">
        <f t="shared" si="759"/>
        <v>0</v>
      </c>
      <c r="Z1521" s="114" t="str">
        <f t="shared" si="767"/>
        <v>A+J=</v>
      </c>
      <c r="AA1521" s="108">
        <f t="shared" si="768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0"/>
        <v>45544</v>
      </c>
      <c r="B1522" s="103">
        <f t="shared" si="752"/>
        <v>484.19075476999996</v>
      </c>
      <c r="C1522" s="204">
        <f t="shared" si="751"/>
        <v>287.81466887981964</v>
      </c>
      <c r="D1522" s="104">
        <f t="shared" si="761"/>
        <v>6941.51</v>
      </c>
      <c r="E1522" s="105">
        <f t="shared" si="772"/>
        <v>6967.89</v>
      </c>
      <c r="F1522" s="106">
        <f t="shared" si="773"/>
        <v>45493</v>
      </c>
      <c r="G1522" s="107">
        <f t="shared" si="753"/>
        <v>3.8003258656977845E-3</v>
      </c>
      <c r="H1522" s="108">
        <f t="shared" si="766"/>
        <v>45555</v>
      </c>
      <c r="I1522" s="108">
        <f t="shared" si="754"/>
        <v>45555</v>
      </c>
      <c r="J1522" s="109">
        <f t="shared" si="762"/>
        <v>23</v>
      </c>
      <c r="K1522" s="109">
        <f t="shared" si="776"/>
        <v>14</v>
      </c>
      <c r="L1522" s="8">
        <f t="shared" si="763"/>
        <v>1.0023115199999999</v>
      </c>
      <c r="M1522" s="110">
        <f t="shared" si="775"/>
        <v>1.00210048</v>
      </c>
      <c r="N1522" s="110">
        <f t="shared" si="770"/>
        <v>1.670831012553843</v>
      </c>
      <c r="O1522" s="103">
        <f t="shared" si="774"/>
        <v>1.6746931700000001</v>
      </c>
      <c r="P1522" s="103">
        <f t="shared" si="755"/>
        <v>482.00126018999998</v>
      </c>
      <c r="Q1522" s="11">
        <f t="shared" si="769"/>
        <v>0</v>
      </c>
      <c r="R1522" s="30">
        <f t="shared" si="764"/>
        <v>0</v>
      </c>
      <c r="S1522" s="103">
        <f t="shared" si="756"/>
        <v>0</v>
      </c>
      <c r="T1522" s="113">
        <f t="shared" si="765"/>
        <v>8.5000000000000006E-2</v>
      </c>
      <c r="U1522" s="111">
        <f t="shared" si="771"/>
        <v>14</v>
      </c>
      <c r="V1522" s="111">
        <v>252</v>
      </c>
      <c r="W1522" s="110">
        <f t="shared" si="757"/>
        <v>1.0045425079999999</v>
      </c>
      <c r="X1522" s="103">
        <f t="shared" si="758"/>
        <v>2.1894945799999999</v>
      </c>
      <c r="Y1522" s="103">
        <f t="shared" si="759"/>
        <v>0</v>
      </c>
      <c r="Z1522" s="114" t="str">
        <f t="shared" si="767"/>
        <v>A+J=</v>
      </c>
      <c r="AA1522" s="108">
        <f t="shared" si="768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0"/>
        <v>45545</v>
      </c>
      <c r="B1523" s="103">
        <f t="shared" si="752"/>
        <v>484.42740850000001</v>
      </c>
      <c r="C1523" s="204">
        <f t="shared" si="751"/>
        <v>287.81466887981964</v>
      </c>
      <c r="D1523" s="104">
        <f t="shared" si="761"/>
        <v>6941.51</v>
      </c>
      <c r="E1523" s="105">
        <f t="shared" si="772"/>
        <v>6967.89</v>
      </c>
      <c r="F1523" s="106">
        <f t="shared" si="773"/>
        <v>45493</v>
      </c>
      <c r="G1523" s="107">
        <f t="shared" si="753"/>
        <v>3.8003258656977845E-3</v>
      </c>
      <c r="H1523" s="108">
        <f t="shared" si="766"/>
        <v>45555</v>
      </c>
      <c r="I1523" s="108">
        <f t="shared" si="754"/>
        <v>45555</v>
      </c>
      <c r="J1523" s="109">
        <f t="shared" si="762"/>
        <v>23</v>
      </c>
      <c r="K1523" s="109">
        <f t="shared" si="776"/>
        <v>15</v>
      </c>
      <c r="L1523" s="8">
        <f t="shared" si="763"/>
        <v>1.00247683</v>
      </c>
      <c r="M1523" s="110">
        <f t="shared" si="775"/>
        <v>1.00210048</v>
      </c>
      <c r="N1523" s="110">
        <f t="shared" si="770"/>
        <v>1.670831012553843</v>
      </c>
      <c r="O1523" s="103">
        <f t="shared" si="774"/>
        <v>1.6749693699999999</v>
      </c>
      <c r="P1523" s="103">
        <f t="shared" si="755"/>
        <v>482.08075460999999</v>
      </c>
      <c r="Q1523" s="11">
        <f t="shared" si="769"/>
        <v>0</v>
      </c>
      <c r="R1523" s="30">
        <f t="shared" si="764"/>
        <v>0</v>
      </c>
      <c r="S1523" s="103">
        <f t="shared" si="756"/>
        <v>0</v>
      </c>
      <c r="T1523" s="113">
        <f t="shared" si="765"/>
        <v>8.5000000000000006E-2</v>
      </c>
      <c r="U1523" s="111">
        <f t="shared" si="771"/>
        <v>15</v>
      </c>
      <c r="V1523" s="111">
        <v>252</v>
      </c>
      <c r="W1523" s="110">
        <f t="shared" si="757"/>
        <v>1.0048677610000001</v>
      </c>
      <c r="X1523" s="103">
        <f t="shared" si="758"/>
        <v>2.3466538899999998</v>
      </c>
      <c r="Y1523" s="103">
        <f t="shared" si="759"/>
        <v>0</v>
      </c>
      <c r="Z1523" s="114" t="str">
        <f t="shared" si="767"/>
        <v>A+J=</v>
      </c>
      <c r="AA1523" s="108">
        <f t="shared" si="768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0"/>
        <v>45546</v>
      </c>
      <c r="B1524" s="103">
        <f t="shared" si="752"/>
        <v>484.66418191999998</v>
      </c>
      <c r="C1524" s="204">
        <f t="shared" si="751"/>
        <v>287.81466887981964</v>
      </c>
      <c r="D1524" s="104">
        <f t="shared" si="761"/>
        <v>6941.51</v>
      </c>
      <c r="E1524" s="105">
        <f t="shared" si="772"/>
        <v>6967.89</v>
      </c>
      <c r="F1524" s="106">
        <f t="shared" si="773"/>
        <v>45493</v>
      </c>
      <c r="G1524" s="107">
        <f t="shared" si="753"/>
        <v>3.8003258656977845E-3</v>
      </c>
      <c r="H1524" s="108">
        <f t="shared" si="766"/>
        <v>45555</v>
      </c>
      <c r="I1524" s="108">
        <f t="shared" si="754"/>
        <v>45555</v>
      </c>
      <c r="J1524" s="109">
        <f t="shared" si="762"/>
        <v>23</v>
      </c>
      <c r="K1524" s="109">
        <f t="shared" si="776"/>
        <v>16</v>
      </c>
      <c r="L1524" s="8">
        <f t="shared" si="763"/>
        <v>1.0026421700000001</v>
      </c>
      <c r="M1524" s="110">
        <f t="shared" si="775"/>
        <v>1.00210048</v>
      </c>
      <c r="N1524" s="110">
        <f t="shared" si="770"/>
        <v>1.670831012553843</v>
      </c>
      <c r="O1524" s="103">
        <f t="shared" si="774"/>
        <v>1.67524563</v>
      </c>
      <c r="P1524" s="103">
        <f t="shared" si="755"/>
        <v>482.16026628999998</v>
      </c>
      <c r="Q1524" s="11">
        <f t="shared" si="769"/>
        <v>0</v>
      </c>
      <c r="R1524" s="30">
        <f t="shared" si="764"/>
        <v>0</v>
      </c>
      <c r="S1524" s="103">
        <f t="shared" si="756"/>
        <v>0</v>
      </c>
      <c r="T1524" s="113">
        <f t="shared" si="765"/>
        <v>8.5000000000000006E-2</v>
      </c>
      <c r="U1524" s="111">
        <f t="shared" si="771"/>
        <v>16</v>
      </c>
      <c r="V1524" s="111">
        <v>252</v>
      </c>
      <c r="W1524" s="110">
        <f t="shared" si="757"/>
        <v>1.0051931190000001</v>
      </c>
      <c r="X1524" s="103">
        <f t="shared" si="758"/>
        <v>2.5039156299999998</v>
      </c>
      <c r="Y1524" s="103">
        <f t="shared" si="759"/>
        <v>0</v>
      </c>
      <c r="Z1524" s="114" t="str">
        <f t="shared" si="767"/>
        <v>A+J=</v>
      </c>
      <c r="AA1524" s="108">
        <f t="shared" si="768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0"/>
        <v>45547</v>
      </c>
      <c r="B1525" s="103">
        <f t="shared" si="752"/>
        <v>484.90106978</v>
      </c>
      <c r="C1525" s="204">
        <f t="shared" si="751"/>
        <v>287.81466887981964</v>
      </c>
      <c r="D1525" s="104">
        <f t="shared" si="761"/>
        <v>6941.51</v>
      </c>
      <c r="E1525" s="105">
        <f t="shared" si="772"/>
        <v>6967.89</v>
      </c>
      <c r="F1525" s="106">
        <f t="shared" si="773"/>
        <v>45493</v>
      </c>
      <c r="G1525" s="107">
        <f t="shared" si="753"/>
        <v>3.8003258656977845E-3</v>
      </c>
      <c r="H1525" s="108">
        <f t="shared" si="766"/>
        <v>45555</v>
      </c>
      <c r="I1525" s="108">
        <f t="shared" si="754"/>
        <v>45555</v>
      </c>
      <c r="J1525" s="109">
        <f t="shared" si="762"/>
        <v>23</v>
      </c>
      <c r="K1525" s="109">
        <f t="shared" si="776"/>
        <v>17</v>
      </c>
      <c r="L1525" s="8">
        <f t="shared" si="763"/>
        <v>1.0028075400000001</v>
      </c>
      <c r="M1525" s="110">
        <f t="shared" si="775"/>
        <v>1.00210048</v>
      </c>
      <c r="N1525" s="110">
        <f t="shared" si="770"/>
        <v>1.670831012553843</v>
      </c>
      <c r="O1525" s="103">
        <f t="shared" si="774"/>
        <v>1.6755219299999999</v>
      </c>
      <c r="P1525" s="103">
        <f t="shared" si="755"/>
        <v>482.23978948000001</v>
      </c>
      <c r="Q1525" s="11">
        <f t="shared" si="769"/>
        <v>0</v>
      </c>
      <c r="R1525" s="30">
        <f t="shared" si="764"/>
        <v>0</v>
      </c>
      <c r="S1525" s="103">
        <f t="shared" si="756"/>
        <v>0</v>
      </c>
      <c r="T1525" s="113">
        <f t="shared" si="765"/>
        <v>8.5000000000000006E-2</v>
      </c>
      <c r="U1525" s="111">
        <f t="shared" si="771"/>
        <v>17</v>
      </c>
      <c r="V1525" s="111">
        <v>252</v>
      </c>
      <c r="W1525" s="110">
        <f t="shared" si="757"/>
        <v>1.005518583</v>
      </c>
      <c r="X1525" s="103">
        <f t="shared" si="758"/>
        <v>2.6612803</v>
      </c>
      <c r="Y1525" s="103">
        <f t="shared" si="759"/>
        <v>0</v>
      </c>
      <c r="Z1525" s="114" t="str">
        <f t="shared" si="767"/>
        <v>A+J=</v>
      </c>
      <c r="AA1525" s="108">
        <f t="shared" si="768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0"/>
        <v>45548</v>
      </c>
      <c r="B1526" s="103">
        <f t="shared" si="752"/>
        <v>485.13807788999998</v>
      </c>
      <c r="C1526" s="204">
        <f t="shared" si="751"/>
        <v>287.81466887981964</v>
      </c>
      <c r="D1526" s="104">
        <f t="shared" si="761"/>
        <v>6941.51</v>
      </c>
      <c r="E1526" s="105">
        <f t="shared" si="772"/>
        <v>6967.89</v>
      </c>
      <c r="F1526" s="106">
        <f t="shared" si="773"/>
        <v>45493</v>
      </c>
      <c r="G1526" s="107">
        <f t="shared" si="753"/>
        <v>3.8003258656977845E-3</v>
      </c>
      <c r="H1526" s="108">
        <f t="shared" si="766"/>
        <v>45555</v>
      </c>
      <c r="I1526" s="108">
        <f t="shared" si="754"/>
        <v>45555</v>
      </c>
      <c r="J1526" s="109">
        <f t="shared" si="762"/>
        <v>23</v>
      </c>
      <c r="K1526" s="109">
        <f t="shared" si="776"/>
        <v>18</v>
      </c>
      <c r="L1526" s="8">
        <f t="shared" si="763"/>
        <v>1.00297294</v>
      </c>
      <c r="M1526" s="110">
        <f t="shared" si="775"/>
        <v>1.00210048</v>
      </c>
      <c r="N1526" s="110">
        <f t="shared" si="770"/>
        <v>1.670831012553843</v>
      </c>
      <c r="O1526" s="103">
        <f t="shared" si="774"/>
        <v>1.6757982899999999</v>
      </c>
      <c r="P1526" s="103">
        <f t="shared" si="755"/>
        <v>482.31932993999999</v>
      </c>
      <c r="Q1526" s="11">
        <f t="shared" si="769"/>
        <v>0</v>
      </c>
      <c r="R1526" s="30">
        <f t="shared" si="764"/>
        <v>0</v>
      </c>
      <c r="S1526" s="103">
        <f t="shared" si="756"/>
        <v>0</v>
      </c>
      <c r="T1526" s="113">
        <f t="shared" si="765"/>
        <v>8.5000000000000006E-2</v>
      </c>
      <c r="U1526" s="111">
        <f t="shared" si="771"/>
        <v>18</v>
      </c>
      <c r="V1526" s="111">
        <v>252</v>
      </c>
      <c r="W1526" s="110">
        <f t="shared" si="757"/>
        <v>1.005844153</v>
      </c>
      <c r="X1526" s="103">
        <f t="shared" si="758"/>
        <v>2.8187479500000001</v>
      </c>
      <c r="Y1526" s="103">
        <f t="shared" si="759"/>
        <v>0</v>
      </c>
      <c r="Z1526" s="114" t="str">
        <f t="shared" si="767"/>
        <v>A+J=</v>
      </c>
      <c r="AA1526" s="108">
        <f t="shared" si="768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0"/>
        <v>45549</v>
      </c>
      <c r="B1527" s="103">
        <f t="shared" si="752"/>
        <v>485.37519665999997</v>
      </c>
      <c r="C1527" s="204">
        <f t="shared" si="751"/>
        <v>287.81466887981964</v>
      </c>
      <c r="D1527" s="104">
        <f t="shared" si="761"/>
        <v>6941.51</v>
      </c>
      <c r="E1527" s="105">
        <f t="shared" si="772"/>
        <v>6967.89</v>
      </c>
      <c r="F1527" s="106">
        <f t="shared" si="773"/>
        <v>45493</v>
      </c>
      <c r="G1527" s="107">
        <f t="shared" si="753"/>
        <v>3.8003258656977845E-3</v>
      </c>
      <c r="H1527" s="108">
        <f t="shared" si="766"/>
        <v>45555</v>
      </c>
      <c r="I1527" s="108">
        <f t="shared" si="754"/>
        <v>45555</v>
      </c>
      <c r="J1527" s="109">
        <f t="shared" si="762"/>
        <v>23</v>
      </c>
      <c r="K1527" s="109">
        <f t="shared" si="776"/>
        <v>19</v>
      </c>
      <c r="L1527" s="8">
        <f t="shared" si="763"/>
        <v>1.0031383599999999</v>
      </c>
      <c r="M1527" s="110">
        <f t="shared" si="775"/>
        <v>1.00210048</v>
      </c>
      <c r="N1527" s="110">
        <f t="shared" si="770"/>
        <v>1.670831012553843</v>
      </c>
      <c r="O1527" s="103">
        <f t="shared" si="774"/>
        <v>1.6760746799999999</v>
      </c>
      <c r="P1527" s="103">
        <f t="shared" si="755"/>
        <v>482.39887904</v>
      </c>
      <c r="Q1527" s="11">
        <f t="shared" si="769"/>
        <v>0</v>
      </c>
      <c r="R1527" s="30">
        <f t="shared" si="764"/>
        <v>0</v>
      </c>
      <c r="S1527" s="103">
        <f t="shared" si="756"/>
        <v>0</v>
      </c>
      <c r="T1527" s="113">
        <f t="shared" si="765"/>
        <v>8.5000000000000006E-2</v>
      </c>
      <c r="U1527" s="111">
        <f t="shared" si="771"/>
        <v>19</v>
      </c>
      <c r="V1527" s="111">
        <v>252</v>
      </c>
      <c r="W1527" s="110">
        <f t="shared" si="757"/>
        <v>1.0061698269999999</v>
      </c>
      <c r="X1527" s="103">
        <f t="shared" si="758"/>
        <v>2.9763176200000001</v>
      </c>
      <c r="Y1527" s="103">
        <f t="shared" si="759"/>
        <v>0</v>
      </c>
      <c r="Z1527" s="114" t="str">
        <f t="shared" si="767"/>
        <v>A+J=</v>
      </c>
      <c r="AA1527" s="108">
        <f t="shared" si="768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0"/>
        <v>45550</v>
      </c>
      <c r="B1528" s="103">
        <f t="shared" si="752"/>
        <v>485.37519665999997</v>
      </c>
      <c r="C1528" s="204">
        <f t="shared" si="751"/>
        <v>287.81466887981964</v>
      </c>
      <c r="D1528" s="104">
        <f t="shared" si="761"/>
        <v>6941.51</v>
      </c>
      <c r="E1528" s="105">
        <f t="shared" si="772"/>
        <v>6967.89</v>
      </c>
      <c r="F1528" s="106">
        <f t="shared" si="773"/>
        <v>45493</v>
      </c>
      <c r="G1528" s="107">
        <f t="shared" si="753"/>
        <v>3.8003258656977845E-3</v>
      </c>
      <c r="H1528" s="108">
        <f t="shared" si="766"/>
        <v>45555</v>
      </c>
      <c r="I1528" s="108">
        <f t="shared" si="754"/>
        <v>45555</v>
      </c>
      <c r="J1528" s="109">
        <f t="shared" si="762"/>
        <v>23</v>
      </c>
      <c r="K1528" s="109">
        <f t="shared" si="776"/>
        <v>19</v>
      </c>
      <c r="L1528" s="8">
        <f t="shared" si="763"/>
        <v>1.0031383599999999</v>
      </c>
      <c r="M1528" s="110">
        <f t="shared" si="775"/>
        <v>1.00210048</v>
      </c>
      <c r="N1528" s="110">
        <f t="shared" si="770"/>
        <v>1.670831012553843</v>
      </c>
      <c r="O1528" s="103">
        <f t="shared" si="774"/>
        <v>1.6760746799999999</v>
      </c>
      <c r="P1528" s="103">
        <f t="shared" si="755"/>
        <v>482.39887904</v>
      </c>
      <c r="Q1528" s="11">
        <f t="shared" si="769"/>
        <v>0</v>
      </c>
      <c r="R1528" s="30">
        <f t="shared" si="764"/>
        <v>0</v>
      </c>
      <c r="S1528" s="103">
        <f t="shared" si="756"/>
        <v>0</v>
      </c>
      <c r="T1528" s="113">
        <f t="shared" si="765"/>
        <v>8.5000000000000006E-2</v>
      </c>
      <c r="U1528" s="111">
        <f t="shared" si="771"/>
        <v>19</v>
      </c>
      <c r="V1528" s="111">
        <v>252</v>
      </c>
      <c r="W1528" s="110">
        <f t="shared" si="757"/>
        <v>1.0061698269999999</v>
      </c>
      <c r="X1528" s="103">
        <f t="shared" si="758"/>
        <v>2.9763176200000001</v>
      </c>
      <c r="Y1528" s="103">
        <f t="shared" si="759"/>
        <v>0</v>
      </c>
      <c r="Z1528" s="114" t="str">
        <f t="shared" si="767"/>
        <v>A+J=</v>
      </c>
      <c r="AA1528" s="108">
        <f t="shared" si="768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0"/>
        <v>45551</v>
      </c>
      <c r="B1529" s="103">
        <f t="shared" si="752"/>
        <v>485.37519665999997</v>
      </c>
      <c r="C1529" s="204">
        <f t="shared" si="751"/>
        <v>287.81466887981964</v>
      </c>
      <c r="D1529" s="104">
        <f t="shared" si="761"/>
        <v>6941.51</v>
      </c>
      <c r="E1529" s="105">
        <f t="shared" si="772"/>
        <v>6967.89</v>
      </c>
      <c r="F1529" s="106">
        <f t="shared" si="773"/>
        <v>45493</v>
      </c>
      <c r="G1529" s="107">
        <f t="shared" si="753"/>
        <v>3.8003258656977845E-3</v>
      </c>
      <c r="H1529" s="108">
        <f t="shared" si="766"/>
        <v>45555</v>
      </c>
      <c r="I1529" s="108">
        <f t="shared" si="754"/>
        <v>45555</v>
      </c>
      <c r="J1529" s="109">
        <f t="shared" si="762"/>
        <v>23</v>
      </c>
      <c r="K1529" s="109">
        <f t="shared" si="776"/>
        <v>19</v>
      </c>
      <c r="L1529" s="8">
        <f t="shared" si="763"/>
        <v>1.0031383599999999</v>
      </c>
      <c r="M1529" s="110">
        <f t="shared" si="775"/>
        <v>1.00210048</v>
      </c>
      <c r="N1529" s="110">
        <f t="shared" si="770"/>
        <v>1.670831012553843</v>
      </c>
      <c r="O1529" s="103">
        <f t="shared" si="774"/>
        <v>1.6760746799999999</v>
      </c>
      <c r="P1529" s="103">
        <f t="shared" si="755"/>
        <v>482.39887904</v>
      </c>
      <c r="Q1529" s="11">
        <f t="shared" si="769"/>
        <v>0</v>
      </c>
      <c r="R1529" s="30">
        <f t="shared" si="764"/>
        <v>0</v>
      </c>
      <c r="S1529" s="103">
        <f t="shared" si="756"/>
        <v>0</v>
      </c>
      <c r="T1529" s="113">
        <f t="shared" si="765"/>
        <v>8.5000000000000006E-2</v>
      </c>
      <c r="U1529" s="111">
        <f t="shared" si="771"/>
        <v>19</v>
      </c>
      <c r="V1529" s="111">
        <v>252</v>
      </c>
      <c r="W1529" s="110">
        <f t="shared" si="757"/>
        <v>1.0061698269999999</v>
      </c>
      <c r="X1529" s="103">
        <f t="shared" si="758"/>
        <v>2.9763176200000001</v>
      </c>
      <c r="Y1529" s="103">
        <f t="shared" si="759"/>
        <v>0</v>
      </c>
      <c r="Z1529" s="114" t="str">
        <f t="shared" si="767"/>
        <v>A+J=</v>
      </c>
      <c r="AA1529" s="108">
        <f t="shared" si="768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0"/>
        <v>45552</v>
      </c>
      <c r="B1530" s="103">
        <f t="shared" si="752"/>
        <v>485.61243335</v>
      </c>
      <c r="C1530" s="204">
        <f t="shared" si="751"/>
        <v>287.81466887981964</v>
      </c>
      <c r="D1530" s="104">
        <f t="shared" si="761"/>
        <v>6941.51</v>
      </c>
      <c r="E1530" s="105">
        <f t="shared" si="772"/>
        <v>6967.89</v>
      </c>
      <c r="F1530" s="106">
        <f t="shared" si="773"/>
        <v>45493</v>
      </c>
      <c r="G1530" s="107">
        <f t="shared" si="753"/>
        <v>3.8003258656977845E-3</v>
      </c>
      <c r="H1530" s="108">
        <f t="shared" si="766"/>
        <v>45555</v>
      </c>
      <c r="I1530" s="108">
        <f t="shared" si="754"/>
        <v>45555</v>
      </c>
      <c r="J1530" s="109">
        <f t="shared" si="762"/>
        <v>23</v>
      </c>
      <c r="K1530" s="109">
        <f t="shared" si="776"/>
        <v>20</v>
      </c>
      <c r="L1530" s="8">
        <f t="shared" si="763"/>
        <v>1.00330381</v>
      </c>
      <c r="M1530" s="110">
        <f t="shared" si="775"/>
        <v>1.00210048</v>
      </c>
      <c r="N1530" s="110">
        <f t="shared" si="770"/>
        <v>1.670831012553843</v>
      </c>
      <c r="O1530" s="103">
        <f t="shared" si="774"/>
        <v>1.6763511200000001</v>
      </c>
      <c r="P1530" s="103">
        <f t="shared" si="755"/>
        <v>482.47844251999999</v>
      </c>
      <c r="Q1530" s="11">
        <f t="shared" si="769"/>
        <v>0</v>
      </c>
      <c r="R1530" s="30">
        <f t="shared" si="764"/>
        <v>0</v>
      </c>
      <c r="S1530" s="103">
        <f t="shared" si="756"/>
        <v>0</v>
      </c>
      <c r="T1530" s="113">
        <f t="shared" si="765"/>
        <v>8.5000000000000006E-2</v>
      </c>
      <c r="U1530" s="111">
        <f t="shared" si="771"/>
        <v>20</v>
      </c>
      <c r="V1530" s="111">
        <v>252</v>
      </c>
      <c r="W1530" s="110">
        <f t="shared" si="757"/>
        <v>1.006495608</v>
      </c>
      <c r="X1530" s="103">
        <f t="shared" si="758"/>
        <v>3.1339908300000001</v>
      </c>
      <c r="Y1530" s="103">
        <f t="shared" si="759"/>
        <v>0</v>
      </c>
      <c r="Z1530" s="114" t="str">
        <f t="shared" si="767"/>
        <v>A+J=</v>
      </c>
      <c r="AA1530" s="108">
        <f t="shared" si="768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0"/>
        <v>45553</v>
      </c>
      <c r="B1531" s="103">
        <f t="shared" si="752"/>
        <v>485.84978365000001</v>
      </c>
      <c r="C1531" s="204">
        <f t="shared" si="751"/>
        <v>287.81466887981964</v>
      </c>
      <c r="D1531" s="104">
        <f t="shared" si="761"/>
        <v>6941.51</v>
      </c>
      <c r="E1531" s="105">
        <f t="shared" si="772"/>
        <v>6967.89</v>
      </c>
      <c r="F1531" s="106">
        <f t="shared" si="773"/>
        <v>45493</v>
      </c>
      <c r="G1531" s="107">
        <f t="shared" si="753"/>
        <v>3.8003258656977845E-3</v>
      </c>
      <c r="H1531" s="108">
        <f t="shared" si="766"/>
        <v>45555</v>
      </c>
      <c r="I1531" s="108">
        <f t="shared" si="754"/>
        <v>45555</v>
      </c>
      <c r="J1531" s="109">
        <f t="shared" si="762"/>
        <v>23</v>
      </c>
      <c r="K1531" s="109">
        <f t="shared" si="776"/>
        <v>21</v>
      </c>
      <c r="L1531" s="8">
        <f t="shared" si="763"/>
        <v>1.00346929</v>
      </c>
      <c r="M1531" s="110">
        <f t="shared" si="775"/>
        <v>1.00210048</v>
      </c>
      <c r="N1531" s="110">
        <f t="shared" si="770"/>
        <v>1.670831012553843</v>
      </c>
      <c r="O1531" s="103">
        <f t="shared" si="774"/>
        <v>1.6766276</v>
      </c>
      <c r="P1531" s="103">
        <f t="shared" si="755"/>
        <v>482.55801752000002</v>
      </c>
      <c r="Q1531" s="11">
        <f t="shared" si="769"/>
        <v>0</v>
      </c>
      <c r="R1531" s="30">
        <f t="shared" si="764"/>
        <v>0</v>
      </c>
      <c r="S1531" s="103">
        <f t="shared" si="756"/>
        <v>0</v>
      </c>
      <c r="T1531" s="113">
        <f t="shared" si="765"/>
        <v>8.5000000000000006E-2</v>
      </c>
      <c r="U1531" s="111">
        <f t="shared" si="771"/>
        <v>21</v>
      </c>
      <c r="V1531" s="111">
        <v>252</v>
      </c>
      <c r="W1531" s="110">
        <f t="shared" si="757"/>
        <v>1.0068214929999999</v>
      </c>
      <c r="X1531" s="103">
        <f t="shared" si="758"/>
        <v>3.2917661300000001</v>
      </c>
      <c r="Y1531" s="103">
        <f t="shared" si="759"/>
        <v>0</v>
      </c>
      <c r="Z1531" s="114" t="str">
        <f t="shared" si="767"/>
        <v>A+J=</v>
      </c>
      <c r="AA1531" s="108">
        <f t="shared" si="768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0"/>
        <v>45554</v>
      </c>
      <c r="B1532" s="103">
        <f t="shared" si="752"/>
        <v>486.08725196</v>
      </c>
      <c r="C1532" s="204">
        <f t="shared" si="751"/>
        <v>287.81466887981964</v>
      </c>
      <c r="D1532" s="104">
        <f t="shared" si="761"/>
        <v>6941.51</v>
      </c>
      <c r="E1532" s="105">
        <f t="shared" si="772"/>
        <v>6967.89</v>
      </c>
      <c r="F1532" s="106">
        <f t="shared" si="773"/>
        <v>45493</v>
      </c>
      <c r="G1532" s="107">
        <f t="shared" si="753"/>
        <v>3.8003258656977845E-3</v>
      </c>
      <c r="H1532" s="108">
        <f t="shared" si="766"/>
        <v>45555</v>
      </c>
      <c r="I1532" s="108">
        <f t="shared" si="754"/>
        <v>45555</v>
      </c>
      <c r="J1532" s="109">
        <f t="shared" si="762"/>
        <v>23</v>
      </c>
      <c r="K1532" s="109">
        <f t="shared" si="776"/>
        <v>22</v>
      </c>
      <c r="L1532" s="8">
        <f t="shared" si="763"/>
        <v>1.00363479</v>
      </c>
      <c r="M1532" s="110">
        <f t="shared" si="775"/>
        <v>1.00210048</v>
      </c>
      <c r="N1532" s="110">
        <f t="shared" si="770"/>
        <v>1.670831012553843</v>
      </c>
      <c r="O1532" s="103">
        <f t="shared" si="774"/>
        <v>1.67690413</v>
      </c>
      <c r="P1532" s="103">
        <f t="shared" si="755"/>
        <v>482.63760690999999</v>
      </c>
      <c r="Q1532" s="11">
        <f t="shared" si="769"/>
        <v>0</v>
      </c>
      <c r="R1532" s="30">
        <f t="shared" si="764"/>
        <v>0</v>
      </c>
      <c r="S1532" s="103">
        <f t="shared" si="756"/>
        <v>0</v>
      </c>
      <c r="T1532" s="113">
        <f t="shared" si="765"/>
        <v>8.5000000000000006E-2</v>
      </c>
      <c r="U1532" s="111">
        <f t="shared" si="771"/>
        <v>22</v>
      </c>
      <c r="V1532" s="111">
        <v>252</v>
      </c>
      <c r="W1532" s="110">
        <f t="shared" si="757"/>
        <v>1.007147485</v>
      </c>
      <c r="X1532" s="103">
        <f t="shared" si="758"/>
        <v>3.44964505</v>
      </c>
      <c r="Y1532" s="103">
        <f t="shared" si="759"/>
        <v>0</v>
      </c>
      <c r="Z1532" s="114" t="str">
        <f t="shared" si="767"/>
        <v>A+J=</v>
      </c>
      <c r="AA1532" s="108">
        <f t="shared" si="768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0"/>
        <v>45555</v>
      </c>
      <c r="B1533" s="103">
        <f t="shared" si="752"/>
        <v>486.32483396999999</v>
      </c>
      <c r="C1533" s="204">
        <f t="shared" si="751"/>
        <v>287.81466887981964</v>
      </c>
      <c r="D1533" s="104">
        <f t="shared" si="761"/>
        <v>6941.51</v>
      </c>
      <c r="E1533" s="105">
        <f t="shared" si="772"/>
        <v>6967.89</v>
      </c>
      <c r="F1533" s="106">
        <f t="shared" si="773"/>
        <v>45493</v>
      </c>
      <c r="G1533" s="107">
        <f t="shared" si="753"/>
        <v>3.8003258656977845E-3</v>
      </c>
      <c r="H1533" s="108">
        <f t="shared" si="766"/>
        <v>45586</v>
      </c>
      <c r="I1533" s="108">
        <f t="shared" si="754"/>
        <v>45555</v>
      </c>
      <c r="J1533" s="109">
        <f t="shared" si="762"/>
        <v>23</v>
      </c>
      <c r="K1533" s="109">
        <f t="shared" si="776"/>
        <v>23</v>
      </c>
      <c r="L1533" s="8">
        <f t="shared" si="763"/>
        <v>1.0038003200000001</v>
      </c>
      <c r="M1533" s="110">
        <f t="shared" si="775"/>
        <v>1.00210048</v>
      </c>
      <c r="N1533" s="110">
        <f t="shared" si="770"/>
        <v>1.670831012553843</v>
      </c>
      <c r="O1533" s="103">
        <f t="shared" si="774"/>
        <v>1.6771807000000001</v>
      </c>
      <c r="P1533" s="103">
        <f t="shared" si="755"/>
        <v>482.71720782</v>
      </c>
      <c r="Q1533" s="11">
        <f t="shared" si="769"/>
        <v>50</v>
      </c>
      <c r="R1533" s="30">
        <f t="shared" si="764"/>
        <v>2.1507613177675178E-2</v>
      </c>
      <c r="S1533" s="103">
        <f t="shared" si="756"/>
        <v>10.38209498</v>
      </c>
      <c r="T1533" s="113">
        <f t="shared" si="765"/>
        <v>8.5000000000000006E-2</v>
      </c>
      <c r="U1533" s="111">
        <f t="shared" si="771"/>
        <v>23</v>
      </c>
      <c r="V1533" s="111">
        <v>252</v>
      </c>
      <c r="W1533" s="110">
        <f t="shared" si="757"/>
        <v>1.007473581</v>
      </c>
      <c r="X1533" s="103">
        <f t="shared" si="758"/>
        <v>3.6076261500000002</v>
      </c>
      <c r="Y1533" s="103">
        <f t="shared" si="759"/>
        <v>13.98972113</v>
      </c>
      <c r="Z1533" s="114" t="str">
        <f t="shared" si="767"/>
        <v>A+J=</v>
      </c>
      <c r="AA1533" s="108">
        <f t="shared" si="768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0"/>
        <v>45556</v>
      </c>
      <c r="B1534" s="103">
        <f t="shared" si="752"/>
        <v>472.48804644000001</v>
      </c>
      <c r="C1534" s="204">
        <f t="shared" si="751"/>
        <v>281.62446231471904</v>
      </c>
      <c r="D1534" s="104">
        <f t="shared" si="761"/>
        <v>6967.89</v>
      </c>
      <c r="E1534" s="105">
        <f t="shared" si="772"/>
        <v>6966.5</v>
      </c>
      <c r="F1534" s="106">
        <f t="shared" si="773"/>
        <v>45524</v>
      </c>
      <c r="G1534" s="107">
        <f t="shared" si="753"/>
        <v>-1.9948650165257931E-4</v>
      </c>
      <c r="H1534" s="108">
        <f t="shared" si="766"/>
        <v>45586</v>
      </c>
      <c r="I1534" s="108">
        <f t="shared" si="754"/>
        <v>45586</v>
      </c>
      <c r="J1534" s="109">
        <f t="shared" si="762"/>
        <v>21</v>
      </c>
      <c r="K1534" s="109">
        <f t="shared" si="776"/>
        <v>1</v>
      </c>
      <c r="L1534" s="8">
        <f t="shared" si="763"/>
        <v>1</v>
      </c>
      <c r="M1534" s="110">
        <f t="shared" si="775"/>
        <v>1.0038003200000001</v>
      </c>
      <c r="N1534" s="110">
        <f t="shared" si="770"/>
        <v>1.6771807050674719</v>
      </c>
      <c r="O1534" s="103">
        <f t="shared" si="774"/>
        <v>1.6771807000000001</v>
      </c>
      <c r="P1534" s="103">
        <f t="shared" si="755"/>
        <v>472.33511284000002</v>
      </c>
      <c r="Q1534" s="11">
        <f t="shared" si="769"/>
        <v>0</v>
      </c>
      <c r="R1534" s="30">
        <f t="shared" si="764"/>
        <v>0</v>
      </c>
      <c r="S1534" s="103">
        <f t="shared" si="756"/>
        <v>0</v>
      </c>
      <c r="T1534" s="113">
        <f t="shared" si="765"/>
        <v>8.5000000000000006E-2</v>
      </c>
      <c r="U1534" s="111">
        <f t="shared" si="771"/>
        <v>1</v>
      </c>
      <c r="V1534" s="111">
        <v>252</v>
      </c>
      <c r="W1534" s="110">
        <f t="shared" si="757"/>
        <v>1.0003237819999999</v>
      </c>
      <c r="X1534" s="103">
        <f t="shared" si="758"/>
        <v>0.1529336</v>
      </c>
      <c r="Y1534" s="103">
        <f t="shared" si="759"/>
        <v>0</v>
      </c>
      <c r="Z1534" s="114" t="str">
        <f t="shared" si="767"/>
        <v>A+J=</v>
      </c>
      <c r="AA1534" s="108">
        <f t="shared" si="768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0"/>
        <v>45557</v>
      </c>
      <c r="B1535" s="103">
        <f t="shared" si="752"/>
        <v>472.48804644000001</v>
      </c>
      <c r="C1535" s="204">
        <f t="shared" si="751"/>
        <v>281.62446231471904</v>
      </c>
      <c r="D1535" s="104">
        <f t="shared" si="761"/>
        <v>6967.89</v>
      </c>
      <c r="E1535" s="105">
        <f t="shared" si="772"/>
        <v>6966.5</v>
      </c>
      <c r="F1535" s="106">
        <f t="shared" si="773"/>
        <v>45524</v>
      </c>
      <c r="G1535" s="107">
        <f t="shared" si="753"/>
        <v>-1.9948650165257931E-4</v>
      </c>
      <c r="H1535" s="108">
        <f t="shared" si="766"/>
        <v>45586</v>
      </c>
      <c r="I1535" s="108">
        <f t="shared" si="754"/>
        <v>45586</v>
      </c>
      <c r="J1535" s="109">
        <f t="shared" si="762"/>
        <v>21</v>
      </c>
      <c r="K1535" s="109">
        <f t="shared" si="776"/>
        <v>1</v>
      </c>
      <c r="L1535" s="8">
        <f t="shared" si="763"/>
        <v>1</v>
      </c>
      <c r="M1535" s="110">
        <f t="shared" si="775"/>
        <v>1.0038003200000001</v>
      </c>
      <c r="N1535" s="110">
        <f t="shared" si="770"/>
        <v>1.6771807050674719</v>
      </c>
      <c r="O1535" s="103">
        <f t="shared" si="774"/>
        <v>1.6771807000000001</v>
      </c>
      <c r="P1535" s="103">
        <f t="shared" si="755"/>
        <v>472.33511284000002</v>
      </c>
      <c r="Q1535" s="11">
        <f t="shared" si="769"/>
        <v>0</v>
      </c>
      <c r="R1535" s="30">
        <f t="shared" si="764"/>
        <v>0</v>
      </c>
      <c r="S1535" s="103">
        <f t="shared" si="756"/>
        <v>0</v>
      </c>
      <c r="T1535" s="113">
        <f t="shared" si="765"/>
        <v>8.5000000000000006E-2</v>
      </c>
      <c r="U1535" s="111">
        <f t="shared" si="771"/>
        <v>1</v>
      </c>
      <c r="V1535" s="111">
        <v>252</v>
      </c>
      <c r="W1535" s="110">
        <f t="shared" si="757"/>
        <v>1.0003237819999999</v>
      </c>
      <c r="X1535" s="103">
        <f t="shared" si="758"/>
        <v>0.1529336</v>
      </c>
      <c r="Y1535" s="103">
        <f t="shared" si="759"/>
        <v>0</v>
      </c>
      <c r="Z1535" s="114" t="str">
        <f t="shared" si="767"/>
        <v>A+J=</v>
      </c>
      <c r="AA1535" s="108">
        <f t="shared" si="768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0"/>
        <v>45558</v>
      </c>
      <c r="B1536" s="103">
        <f t="shared" si="752"/>
        <v>472.48804644000001</v>
      </c>
      <c r="C1536" s="204">
        <f t="shared" si="751"/>
        <v>281.62446231471904</v>
      </c>
      <c r="D1536" s="104">
        <f t="shared" si="761"/>
        <v>6967.89</v>
      </c>
      <c r="E1536" s="105">
        <f t="shared" si="772"/>
        <v>6966.5</v>
      </c>
      <c r="F1536" s="106">
        <f t="shared" si="773"/>
        <v>45524</v>
      </c>
      <c r="G1536" s="107">
        <f t="shared" si="753"/>
        <v>-1.9948650165257931E-4</v>
      </c>
      <c r="H1536" s="108">
        <f t="shared" si="766"/>
        <v>45586</v>
      </c>
      <c r="I1536" s="108">
        <f t="shared" si="754"/>
        <v>45586</v>
      </c>
      <c r="J1536" s="109">
        <f t="shared" si="762"/>
        <v>21</v>
      </c>
      <c r="K1536" s="109">
        <f t="shared" si="776"/>
        <v>1</v>
      </c>
      <c r="L1536" s="8">
        <f t="shared" si="763"/>
        <v>1</v>
      </c>
      <c r="M1536" s="110">
        <f t="shared" si="775"/>
        <v>1.0038003200000001</v>
      </c>
      <c r="N1536" s="110">
        <f t="shared" si="770"/>
        <v>1.6771807050674719</v>
      </c>
      <c r="O1536" s="103">
        <f t="shared" si="774"/>
        <v>1.6771807000000001</v>
      </c>
      <c r="P1536" s="103">
        <f t="shared" si="755"/>
        <v>472.33511284000002</v>
      </c>
      <c r="Q1536" s="11">
        <f t="shared" si="769"/>
        <v>0</v>
      </c>
      <c r="R1536" s="30">
        <f t="shared" si="764"/>
        <v>0</v>
      </c>
      <c r="S1536" s="103">
        <f t="shared" si="756"/>
        <v>0</v>
      </c>
      <c r="T1536" s="113">
        <f t="shared" si="765"/>
        <v>8.5000000000000006E-2</v>
      </c>
      <c r="U1536" s="111">
        <f t="shared" si="771"/>
        <v>1</v>
      </c>
      <c r="V1536" s="111">
        <v>252</v>
      </c>
      <c r="W1536" s="110">
        <f t="shared" si="757"/>
        <v>1.0003237819999999</v>
      </c>
      <c r="X1536" s="103">
        <f t="shared" si="758"/>
        <v>0.1529336</v>
      </c>
      <c r="Y1536" s="103">
        <f t="shared" si="759"/>
        <v>0</v>
      </c>
      <c r="Z1536" s="114" t="str">
        <f t="shared" si="767"/>
        <v>A+J=</v>
      </c>
      <c r="AA1536" s="108">
        <f t="shared" si="768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0"/>
        <v>45559</v>
      </c>
      <c r="B1537" s="103">
        <f t="shared" si="752"/>
        <v>472.64103012000004</v>
      </c>
      <c r="C1537" s="204">
        <f t="shared" si="751"/>
        <v>281.62446231471904</v>
      </c>
      <c r="D1537" s="104">
        <f t="shared" si="761"/>
        <v>6967.89</v>
      </c>
      <c r="E1537" s="105">
        <f t="shared" si="772"/>
        <v>6966.5</v>
      </c>
      <c r="F1537" s="106">
        <f t="shared" si="773"/>
        <v>45524</v>
      </c>
      <c r="G1537" s="107">
        <f t="shared" si="753"/>
        <v>-1.9948650165257931E-4</v>
      </c>
      <c r="H1537" s="108">
        <f t="shared" si="766"/>
        <v>45586</v>
      </c>
      <c r="I1537" s="108">
        <f t="shared" si="754"/>
        <v>45586</v>
      </c>
      <c r="J1537" s="109">
        <f t="shared" si="762"/>
        <v>21</v>
      </c>
      <c r="K1537" s="109">
        <f t="shared" si="776"/>
        <v>2</v>
      </c>
      <c r="L1537" s="8">
        <f t="shared" si="763"/>
        <v>1</v>
      </c>
      <c r="M1537" s="110">
        <f t="shared" si="775"/>
        <v>1.0038003200000001</v>
      </c>
      <c r="N1537" s="110">
        <f t="shared" si="770"/>
        <v>1.6771807050674719</v>
      </c>
      <c r="O1537" s="103">
        <f t="shared" si="774"/>
        <v>1.6771807000000001</v>
      </c>
      <c r="P1537" s="103">
        <f t="shared" si="755"/>
        <v>472.33511284000002</v>
      </c>
      <c r="Q1537" s="11">
        <f t="shared" si="769"/>
        <v>0</v>
      </c>
      <c r="R1537" s="30">
        <f t="shared" si="764"/>
        <v>0</v>
      </c>
      <c r="S1537" s="103">
        <f t="shared" si="756"/>
        <v>0</v>
      </c>
      <c r="T1537" s="113">
        <f t="shared" si="765"/>
        <v>8.5000000000000006E-2</v>
      </c>
      <c r="U1537" s="111">
        <f t="shared" si="771"/>
        <v>2</v>
      </c>
      <c r="V1537" s="111">
        <v>252</v>
      </c>
      <c r="W1537" s="110">
        <f t="shared" si="757"/>
        <v>1.00064767</v>
      </c>
      <c r="X1537" s="103">
        <f t="shared" si="758"/>
        <v>0.30591728000000001</v>
      </c>
      <c r="Y1537" s="103">
        <f t="shared" si="759"/>
        <v>0</v>
      </c>
      <c r="Z1537" s="114" t="str">
        <f t="shared" si="767"/>
        <v>A+J=</v>
      </c>
      <c r="AA1537" s="108">
        <f t="shared" si="768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0"/>
        <v>45560</v>
      </c>
      <c r="B1538" s="103">
        <f t="shared" si="752"/>
        <v>472.79406292000004</v>
      </c>
      <c r="C1538" s="204">
        <f t="shared" si="751"/>
        <v>281.62446231471904</v>
      </c>
      <c r="D1538" s="104">
        <f t="shared" si="761"/>
        <v>6967.89</v>
      </c>
      <c r="E1538" s="105">
        <f t="shared" si="772"/>
        <v>6966.5</v>
      </c>
      <c r="F1538" s="106">
        <f t="shared" si="773"/>
        <v>45524</v>
      </c>
      <c r="G1538" s="107">
        <f t="shared" si="753"/>
        <v>-1.9948650165257931E-4</v>
      </c>
      <c r="H1538" s="108">
        <f t="shared" si="766"/>
        <v>45586</v>
      </c>
      <c r="I1538" s="108">
        <f t="shared" si="754"/>
        <v>45586</v>
      </c>
      <c r="J1538" s="109">
        <f t="shared" si="762"/>
        <v>21</v>
      </c>
      <c r="K1538" s="109">
        <f t="shared" si="776"/>
        <v>3</v>
      </c>
      <c r="L1538" s="8">
        <f t="shared" si="763"/>
        <v>1</v>
      </c>
      <c r="M1538" s="110">
        <f t="shared" si="775"/>
        <v>1.0038003200000001</v>
      </c>
      <c r="N1538" s="110">
        <f t="shared" si="770"/>
        <v>1.6771807050674719</v>
      </c>
      <c r="O1538" s="103">
        <f t="shared" si="774"/>
        <v>1.6771807000000001</v>
      </c>
      <c r="P1538" s="103">
        <f t="shared" si="755"/>
        <v>472.33511284000002</v>
      </c>
      <c r="Q1538" s="11">
        <f t="shared" si="769"/>
        <v>0</v>
      </c>
      <c r="R1538" s="30">
        <f t="shared" si="764"/>
        <v>0</v>
      </c>
      <c r="S1538" s="103">
        <f t="shared" si="756"/>
        <v>0</v>
      </c>
      <c r="T1538" s="113">
        <f t="shared" si="765"/>
        <v>8.5000000000000006E-2</v>
      </c>
      <c r="U1538" s="111">
        <f t="shared" si="771"/>
        <v>3</v>
      </c>
      <c r="V1538" s="111">
        <v>252</v>
      </c>
      <c r="W1538" s="110">
        <f t="shared" si="757"/>
        <v>1.000971662</v>
      </c>
      <c r="X1538" s="103">
        <f t="shared" si="758"/>
        <v>0.45895007999999998</v>
      </c>
      <c r="Y1538" s="103">
        <f t="shared" si="759"/>
        <v>0</v>
      </c>
      <c r="Z1538" s="114" t="str">
        <f t="shared" si="767"/>
        <v>A+J=</v>
      </c>
      <c r="AA1538" s="108">
        <f t="shared" si="768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0"/>
        <v>45561</v>
      </c>
      <c r="B1539" s="103">
        <f t="shared" si="752"/>
        <v>472.94714531</v>
      </c>
      <c r="C1539" s="204">
        <f t="shared" si="751"/>
        <v>281.62446231471904</v>
      </c>
      <c r="D1539" s="104">
        <f t="shared" si="761"/>
        <v>6967.89</v>
      </c>
      <c r="E1539" s="105">
        <f t="shared" si="772"/>
        <v>6966.5</v>
      </c>
      <c r="F1539" s="106">
        <f t="shared" si="773"/>
        <v>45524</v>
      </c>
      <c r="G1539" s="107">
        <f t="shared" si="753"/>
        <v>-1.9948650165257931E-4</v>
      </c>
      <c r="H1539" s="108">
        <f t="shared" si="766"/>
        <v>45586</v>
      </c>
      <c r="I1539" s="108">
        <f t="shared" si="754"/>
        <v>45586</v>
      </c>
      <c r="J1539" s="109">
        <f t="shared" si="762"/>
        <v>21</v>
      </c>
      <c r="K1539" s="109">
        <f t="shared" si="776"/>
        <v>4</v>
      </c>
      <c r="L1539" s="8">
        <f t="shared" si="763"/>
        <v>1</v>
      </c>
      <c r="M1539" s="110">
        <f t="shared" si="775"/>
        <v>1.0038003200000001</v>
      </c>
      <c r="N1539" s="110">
        <f t="shared" si="770"/>
        <v>1.6771807050674719</v>
      </c>
      <c r="O1539" s="103">
        <f t="shared" si="774"/>
        <v>1.6771807000000001</v>
      </c>
      <c r="P1539" s="103">
        <f t="shared" si="755"/>
        <v>472.33511284000002</v>
      </c>
      <c r="Q1539" s="11">
        <f t="shared" si="769"/>
        <v>0</v>
      </c>
      <c r="R1539" s="30">
        <f t="shared" si="764"/>
        <v>0</v>
      </c>
      <c r="S1539" s="103">
        <f t="shared" si="756"/>
        <v>0</v>
      </c>
      <c r="T1539" s="113">
        <f t="shared" si="765"/>
        <v>8.5000000000000006E-2</v>
      </c>
      <c r="U1539" s="111">
        <f t="shared" si="771"/>
        <v>4</v>
      </c>
      <c r="V1539" s="111">
        <v>252</v>
      </c>
      <c r="W1539" s="110">
        <f t="shared" si="757"/>
        <v>1.001295759</v>
      </c>
      <c r="X1539" s="103">
        <f t="shared" si="758"/>
        <v>0.61203247000000005</v>
      </c>
      <c r="Y1539" s="103">
        <f t="shared" si="759"/>
        <v>0</v>
      </c>
      <c r="Z1539" s="114" t="str">
        <f t="shared" si="767"/>
        <v>A+J=</v>
      </c>
      <c r="AA1539" s="108">
        <f t="shared" si="768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0"/>
        <v>45562</v>
      </c>
      <c r="B1540" s="103">
        <f t="shared" si="752"/>
        <v>473.10027730000002</v>
      </c>
      <c r="C1540" s="204">
        <f t="shared" si="751"/>
        <v>281.62446231471904</v>
      </c>
      <c r="D1540" s="104">
        <f t="shared" si="761"/>
        <v>6967.89</v>
      </c>
      <c r="E1540" s="105">
        <f t="shared" si="772"/>
        <v>6966.5</v>
      </c>
      <c r="F1540" s="106">
        <f t="shared" si="773"/>
        <v>45524</v>
      </c>
      <c r="G1540" s="107">
        <f t="shared" si="753"/>
        <v>-1.9948650165257931E-4</v>
      </c>
      <c r="H1540" s="108">
        <f t="shared" si="766"/>
        <v>45586</v>
      </c>
      <c r="I1540" s="108">
        <f t="shared" si="754"/>
        <v>45586</v>
      </c>
      <c r="J1540" s="109">
        <f t="shared" si="762"/>
        <v>21</v>
      </c>
      <c r="K1540" s="109">
        <f t="shared" si="776"/>
        <v>5</v>
      </c>
      <c r="L1540" s="8">
        <f t="shared" si="763"/>
        <v>1</v>
      </c>
      <c r="M1540" s="110">
        <f t="shared" si="775"/>
        <v>1.0038003200000001</v>
      </c>
      <c r="N1540" s="110">
        <f t="shared" si="770"/>
        <v>1.6771807050674719</v>
      </c>
      <c r="O1540" s="103">
        <f t="shared" si="774"/>
        <v>1.6771807000000001</v>
      </c>
      <c r="P1540" s="103">
        <f t="shared" si="755"/>
        <v>472.33511284000002</v>
      </c>
      <c r="Q1540" s="11">
        <f t="shared" si="769"/>
        <v>0</v>
      </c>
      <c r="R1540" s="30">
        <f t="shared" si="764"/>
        <v>0</v>
      </c>
      <c r="S1540" s="103">
        <f t="shared" si="756"/>
        <v>0</v>
      </c>
      <c r="T1540" s="113">
        <f t="shared" si="765"/>
        <v>8.5000000000000006E-2</v>
      </c>
      <c r="U1540" s="111">
        <f t="shared" si="771"/>
        <v>5</v>
      </c>
      <c r="V1540" s="111">
        <v>252</v>
      </c>
      <c r="W1540" s="110">
        <f t="shared" si="757"/>
        <v>1.0016199610000001</v>
      </c>
      <c r="X1540" s="103">
        <f t="shared" si="758"/>
        <v>0.76516446000000005</v>
      </c>
      <c r="Y1540" s="103">
        <f t="shared" si="759"/>
        <v>0</v>
      </c>
      <c r="Z1540" s="114" t="str">
        <f t="shared" si="767"/>
        <v>A+J=</v>
      </c>
      <c r="AA1540" s="108">
        <f t="shared" si="768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0"/>
        <v>45563</v>
      </c>
      <c r="B1541" s="103">
        <f t="shared" si="752"/>
        <v>473.25345888000004</v>
      </c>
      <c r="C1541" s="204">
        <f t="shared" si="751"/>
        <v>281.62446231471904</v>
      </c>
      <c r="D1541" s="104">
        <f t="shared" si="761"/>
        <v>6967.89</v>
      </c>
      <c r="E1541" s="105">
        <f t="shared" si="772"/>
        <v>6966.5</v>
      </c>
      <c r="F1541" s="106">
        <f t="shared" si="773"/>
        <v>45524</v>
      </c>
      <c r="G1541" s="107">
        <f t="shared" si="753"/>
        <v>-1.9948650165257931E-4</v>
      </c>
      <c r="H1541" s="108">
        <f t="shared" si="766"/>
        <v>45586</v>
      </c>
      <c r="I1541" s="108">
        <f t="shared" si="754"/>
        <v>45586</v>
      </c>
      <c r="J1541" s="109">
        <f t="shared" si="762"/>
        <v>21</v>
      </c>
      <c r="K1541" s="109">
        <f t="shared" si="776"/>
        <v>6</v>
      </c>
      <c r="L1541" s="8">
        <f t="shared" si="763"/>
        <v>1</v>
      </c>
      <c r="M1541" s="110">
        <f t="shared" si="775"/>
        <v>1.0038003200000001</v>
      </c>
      <c r="N1541" s="110">
        <f t="shared" si="770"/>
        <v>1.6771807050674719</v>
      </c>
      <c r="O1541" s="103">
        <f t="shared" si="774"/>
        <v>1.6771807000000001</v>
      </c>
      <c r="P1541" s="103">
        <f t="shared" si="755"/>
        <v>472.33511284000002</v>
      </c>
      <c r="Q1541" s="11">
        <f t="shared" si="769"/>
        <v>0</v>
      </c>
      <c r="R1541" s="30">
        <f t="shared" si="764"/>
        <v>0</v>
      </c>
      <c r="S1541" s="103">
        <f t="shared" si="756"/>
        <v>0</v>
      </c>
      <c r="T1541" s="113">
        <f t="shared" si="765"/>
        <v>8.5000000000000006E-2</v>
      </c>
      <c r="U1541" s="111">
        <f t="shared" si="771"/>
        <v>6</v>
      </c>
      <c r="V1541" s="111">
        <v>252</v>
      </c>
      <c r="W1541" s="110">
        <f t="shared" si="757"/>
        <v>1.0019442679999999</v>
      </c>
      <c r="X1541" s="103">
        <f t="shared" si="758"/>
        <v>0.91834603999999997</v>
      </c>
      <c r="Y1541" s="103">
        <f t="shared" si="759"/>
        <v>0</v>
      </c>
      <c r="Z1541" s="114" t="str">
        <f t="shared" si="767"/>
        <v>A+J=</v>
      </c>
      <c r="AA1541" s="108">
        <f t="shared" si="768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0"/>
        <v>45564</v>
      </c>
      <c r="B1542" s="103">
        <f t="shared" si="752"/>
        <v>473.25345888000004</v>
      </c>
      <c r="C1542" s="204">
        <f t="shared" ref="C1542:C1605" si="777">(C1541-(S1541/O1541))</f>
        <v>281.62446231471904</v>
      </c>
      <c r="D1542" s="104">
        <f t="shared" si="761"/>
        <v>6967.89</v>
      </c>
      <c r="E1542" s="105">
        <f t="shared" si="772"/>
        <v>6966.5</v>
      </c>
      <c r="F1542" s="106">
        <f t="shared" si="773"/>
        <v>45524</v>
      </c>
      <c r="G1542" s="107">
        <f t="shared" si="753"/>
        <v>-1.9948650165257931E-4</v>
      </c>
      <c r="H1542" s="108">
        <f t="shared" si="766"/>
        <v>45586</v>
      </c>
      <c r="I1542" s="108">
        <f t="shared" si="754"/>
        <v>45586</v>
      </c>
      <c r="J1542" s="109">
        <f t="shared" si="762"/>
        <v>21</v>
      </c>
      <c r="K1542" s="109">
        <f t="shared" si="776"/>
        <v>6</v>
      </c>
      <c r="L1542" s="8">
        <f t="shared" si="763"/>
        <v>1</v>
      </c>
      <c r="M1542" s="110">
        <f t="shared" si="775"/>
        <v>1.0038003200000001</v>
      </c>
      <c r="N1542" s="110">
        <f t="shared" si="770"/>
        <v>1.6771807050674719</v>
      </c>
      <c r="O1542" s="103">
        <f t="shared" si="774"/>
        <v>1.6771807000000001</v>
      </c>
      <c r="P1542" s="103">
        <f t="shared" si="755"/>
        <v>472.33511284000002</v>
      </c>
      <c r="Q1542" s="11">
        <f t="shared" si="769"/>
        <v>0</v>
      </c>
      <c r="R1542" s="30">
        <f t="shared" si="764"/>
        <v>0</v>
      </c>
      <c r="S1542" s="103">
        <f t="shared" si="756"/>
        <v>0</v>
      </c>
      <c r="T1542" s="113">
        <f t="shared" si="765"/>
        <v>8.5000000000000006E-2</v>
      </c>
      <c r="U1542" s="111">
        <f t="shared" si="771"/>
        <v>6</v>
      </c>
      <c r="V1542" s="111">
        <v>252</v>
      </c>
      <c r="W1542" s="110">
        <f t="shared" si="757"/>
        <v>1.0019442679999999</v>
      </c>
      <c r="X1542" s="103">
        <f t="shared" si="758"/>
        <v>0.91834603999999997</v>
      </c>
      <c r="Y1542" s="103">
        <f t="shared" si="759"/>
        <v>0</v>
      </c>
      <c r="Z1542" s="114" t="str">
        <f t="shared" si="767"/>
        <v>A+J=</v>
      </c>
      <c r="AA1542" s="108">
        <f t="shared" si="768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0"/>
        <v>45565</v>
      </c>
      <c r="B1543" s="103">
        <f t="shared" si="752"/>
        <v>473.25345888000004</v>
      </c>
      <c r="C1543" s="204">
        <f t="shared" si="777"/>
        <v>281.62446231471904</v>
      </c>
      <c r="D1543" s="104">
        <f t="shared" si="761"/>
        <v>6967.89</v>
      </c>
      <c r="E1543" s="105">
        <f t="shared" si="772"/>
        <v>6966.5</v>
      </c>
      <c r="F1543" s="106">
        <f t="shared" si="773"/>
        <v>45524</v>
      </c>
      <c r="G1543" s="107">
        <f t="shared" si="753"/>
        <v>-1.9948650165257931E-4</v>
      </c>
      <c r="H1543" s="108">
        <f t="shared" si="766"/>
        <v>45586</v>
      </c>
      <c r="I1543" s="108">
        <f t="shared" si="754"/>
        <v>45586</v>
      </c>
      <c r="J1543" s="109">
        <f t="shared" si="762"/>
        <v>21</v>
      </c>
      <c r="K1543" s="109">
        <f t="shared" si="776"/>
        <v>6</v>
      </c>
      <c r="L1543" s="8">
        <f t="shared" si="763"/>
        <v>1</v>
      </c>
      <c r="M1543" s="110">
        <f t="shared" si="775"/>
        <v>1.0038003200000001</v>
      </c>
      <c r="N1543" s="110">
        <f t="shared" si="770"/>
        <v>1.6771807050674719</v>
      </c>
      <c r="O1543" s="103">
        <f t="shared" si="774"/>
        <v>1.6771807000000001</v>
      </c>
      <c r="P1543" s="103">
        <f t="shared" si="755"/>
        <v>472.33511284000002</v>
      </c>
      <c r="Q1543" s="11">
        <f t="shared" si="769"/>
        <v>0</v>
      </c>
      <c r="R1543" s="30">
        <f t="shared" si="764"/>
        <v>0</v>
      </c>
      <c r="S1543" s="103">
        <f t="shared" si="756"/>
        <v>0</v>
      </c>
      <c r="T1543" s="113">
        <f t="shared" si="765"/>
        <v>8.5000000000000006E-2</v>
      </c>
      <c r="U1543" s="111">
        <f t="shared" si="771"/>
        <v>6</v>
      </c>
      <c r="V1543" s="111">
        <v>252</v>
      </c>
      <c r="W1543" s="110">
        <f t="shared" si="757"/>
        <v>1.0019442679999999</v>
      </c>
      <c r="X1543" s="103">
        <f t="shared" si="758"/>
        <v>0.91834603999999997</v>
      </c>
      <c r="Y1543" s="103">
        <f t="shared" si="759"/>
        <v>0</v>
      </c>
      <c r="Z1543" s="114" t="str">
        <f t="shared" si="767"/>
        <v>A+J=</v>
      </c>
      <c r="AA1543" s="108">
        <f t="shared" si="768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0"/>
        <v>45566</v>
      </c>
      <c r="B1544" s="103">
        <f t="shared" si="752"/>
        <v>473.40669006000002</v>
      </c>
      <c r="C1544" s="204">
        <f t="shared" si="777"/>
        <v>281.62446231471904</v>
      </c>
      <c r="D1544" s="104">
        <f t="shared" si="761"/>
        <v>6967.89</v>
      </c>
      <c r="E1544" s="105">
        <f t="shared" si="772"/>
        <v>6966.5</v>
      </c>
      <c r="F1544" s="106">
        <f t="shared" si="773"/>
        <v>45524</v>
      </c>
      <c r="G1544" s="107">
        <f t="shared" si="753"/>
        <v>-1.9948650165257931E-4</v>
      </c>
      <c r="H1544" s="108">
        <f t="shared" si="766"/>
        <v>45586</v>
      </c>
      <c r="I1544" s="108">
        <f t="shared" si="754"/>
        <v>45586</v>
      </c>
      <c r="J1544" s="109">
        <f t="shared" si="762"/>
        <v>21</v>
      </c>
      <c r="K1544" s="109">
        <f t="shared" si="776"/>
        <v>7</v>
      </c>
      <c r="L1544" s="8">
        <f t="shared" si="763"/>
        <v>1</v>
      </c>
      <c r="M1544" s="110">
        <f t="shared" si="775"/>
        <v>1.0038003200000001</v>
      </c>
      <c r="N1544" s="110">
        <f t="shared" si="770"/>
        <v>1.6771807050674719</v>
      </c>
      <c r="O1544" s="103">
        <f t="shared" si="774"/>
        <v>1.6771807000000001</v>
      </c>
      <c r="P1544" s="103">
        <f t="shared" si="755"/>
        <v>472.33511284000002</v>
      </c>
      <c r="Q1544" s="11">
        <f t="shared" si="769"/>
        <v>0</v>
      </c>
      <c r="R1544" s="30">
        <f t="shared" si="764"/>
        <v>0</v>
      </c>
      <c r="S1544" s="103">
        <f t="shared" si="756"/>
        <v>0</v>
      </c>
      <c r="T1544" s="113">
        <f t="shared" si="765"/>
        <v>8.5000000000000006E-2</v>
      </c>
      <c r="U1544" s="111">
        <f t="shared" si="771"/>
        <v>7</v>
      </c>
      <c r="V1544" s="111">
        <v>252</v>
      </c>
      <c r="W1544" s="110">
        <f t="shared" si="757"/>
        <v>1.00226868</v>
      </c>
      <c r="X1544" s="103">
        <f t="shared" si="758"/>
        <v>1.07157722</v>
      </c>
      <c r="Y1544" s="103">
        <f t="shared" si="759"/>
        <v>0</v>
      </c>
      <c r="Z1544" s="114" t="str">
        <f t="shared" si="767"/>
        <v>A+J=</v>
      </c>
      <c r="AA1544" s="108">
        <f t="shared" si="768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0"/>
        <v>45567</v>
      </c>
      <c r="B1545" s="103">
        <f t="shared" si="752"/>
        <v>473.55997083</v>
      </c>
      <c r="C1545" s="204">
        <f t="shared" si="777"/>
        <v>281.62446231471904</v>
      </c>
      <c r="D1545" s="104">
        <f t="shared" si="761"/>
        <v>6967.89</v>
      </c>
      <c r="E1545" s="105">
        <f t="shared" si="772"/>
        <v>6966.5</v>
      </c>
      <c r="F1545" s="106">
        <f t="shared" si="773"/>
        <v>45524</v>
      </c>
      <c r="G1545" s="107">
        <f t="shared" si="753"/>
        <v>-1.9948650165257931E-4</v>
      </c>
      <c r="H1545" s="108">
        <f t="shared" si="766"/>
        <v>45586</v>
      </c>
      <c r="I1545" s="108">
        <f t="shared" si="754"/>
        <v>45586</v>
      </c>
      <c r="J1545" s="109">
        <f t="shared" si="762"/>
        <v>21</v>
      </c>
      <c r="K1545" s="109">
        <f t="shared" si="776"/>
        <v>8</v>
      </c>
      <c r="L1545" s="8">
        <f t="shared" si="763"/>
        <v>1</v>
      </c>
      <c r="M1545" s="110">
        <f t="shared" si="775"/>
        <v>1.0038003200000001</v>
      </c>
      <c r="N1545" s="110">
        <f t="shared" si="770"/>
        <v>1.6771807050674719</v>
      </c>
      <c r="O1545" s="103">
        <f t="shared" si="774"/>
        <v>1.6771807000000001</v>
      </c>
      <c r="P1545" s="103">
        <f t="shared" si="755"/>
        <v>472.33511284000002</v>
      </c>
      <c r="Q1545" s="11">
        <f t="shared" si="769"/>
        <v>0</v>
      </c>
      <c r="R1545" s="30">
        <f t="shared" si="764"/>
        <v>0</v>
      </c>
      <c r="S1545" s="103">
        <f t="shared" si="756"/>
        <v>0</v>
      </c>
      <c r="T1545" s="113">
        <f t="shared" si="765"/>
        <v>8.5000000000000006E-2</v>
      </c>
      <c r="U1545" s="111">
        <f t="shared" si="771"/>
        <v>8</v>
      </c>
      <c r="V1545" s="111">
        <v>252</v>
      </c>
      <c r="W1545" s="110">
        <f t="shared" si="757"/>
        <v>1.0025931969999999</v>
      </c>
      <c r="X1545" s="103">
        <f t="shared" si="758"/>
        <v>1.2248579900000001</v>
      </c>
      <c r="Y1545" s="103">
        <f t="shared" si="759"/>
        <v>0</v>
      </c>
      <c r="Z1545" s="114" t="str">
        <f t="shared" si="767"/>
        <v>A+J=</v>
      </c>
      <c r="AA1545" s="108">
        <f t="shared" si="768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0"/>
        <v>45568</v>
      </c>
      <c r="B1546" s="103">
        <f t="shared" ref="B1546:B1609" si="778">(P1546+X1546)</f>
        <v>473.71330120000005</v>
      </c>
      <c r="C1546" s="204">
        <f t="shared" si="777"/>
        <v>281.62446231471904</v>
      </c>
      <c r="D1546" s="104">
        <f t="shared" si="761"/>
        <v>6967.89</v>
      </c>
      <c r="E1546" s="105">
        <f t="shared" si="772"/>
        <v>6966.5</v>
      </c>
      <c r="F1546" s="106">
        <f t="shared" si="773"/>
        <v>45524</v>
      </c>
      <c r="G1546" s="107">
        <f t="shared" ref="G1546:G1609" si="779">(E1546/D1546)-1</f>
        <v>-1.9948650165257931E-4</v>
      </c>
      <c r="H1546" s="108">
        <f t="shared" si="766"/>
        <v>45586</v>
      </c>
      <c r="I1546" s="108">
        <f t="shared" ref="I1546:I1609" si="780">IF(A1546&gt;I1545,H1546,I1545)</f>
        <v>45586</v>
      </c>
      <c r="J1546" s="109">
        <f t="shared" si="762"/>
        <v>21</v>
      </c>
      <c r="K1546" s="109">
        <f t="shared" si="776"/>
        <v>9</v>
      </c>
      <c r="L1546" s="8">
        <f t="shared" si="763"/>
        <v>1</v>
      </c>
      <c r="M1546" s="110">
        <f t="shared" si="775"/>
        <v>1.0038003200000001</v>
      </c>
      <c r="N1546" s="110">
        <f t="shared" si="770"/>
        <v>1.6771807050674719</v>
      </c>
      <c r="O1546" s="103">
        <f t="shared" si="774"/>
        <v>1.6771807000000001</v>
      </c>
      <c r="P1546" s="103">
        <f t="shared" ref="P1546:P1609" si="781">TRUNC(C1546*O1546,8)</f>
        <v>472.33511284000002</v>
      </c>
      <c r="Q1546" s="11">
        <f t="shared" si="769"/>
        <v>0</v>
      </c>
      <c r="R1546" s="30">
        <f t="shared" si="764"/>
        <v>0</v>
      </c>
      <c r="S1546" s="103">
        <f t="shared" ref="S1546:S1609" si="782">IF(R1546&gt;0,TRUNC(R1546*P1546,8),0)</f>
        <v>0</v>
      </c>
      <c r="T1546" s="113">
        <f t="shared" si="765"/>
        <v>8.5000000000000006E-2</v>
      </c>
      <c r="U1546" s="111">
        <f t="shared" si="771"/>
        <v>9</v>
      </c>
      <c r="V1546" s="111">
        <v>252</v>
      </c>
      <c r="W1546" s="110">
        <f t="shared" ref="W1546:W1609" si="783">ROUND((1+T1546)^TRUNC((U1546/V1546),9),9)</f>
        <v>1.0029178190000001</v>
      </c>
      <c r="X1546" s="103">
        <f t="shared" ref="X1546:X1609" si="784">TRUNC((P1546*(W1546-1)),8)</f>
        <v>1.37818836</v>
      </c>
      <c r="Y1546" s="103">
        <f t="shared" ref="Y1546:Y1609" si="785">IF(Q1546&gt;0,S1546+X1546,0)</f>
        <v>0</v>
      </c>
      <c r="Z1546" s="114" t="str">
        <f t="shared" si="767"/>
        <v>A+J=</v>
      </c>
      <c r="AA1546" s="108">
        <f t="shared" si="768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86">(A1546+1)</f>
        <v>45569</v>
      </c>
      <c r="B1547" s="103">
        <f t="shared" si="778"/>
        <v>473.86668164000002</v>
      </c>
      <c r="C1547" s="204">
        <f t="shared" si="777"/>
        <v>281.62446231471904</v>
      </c>
      <c r="D1547" s="104">
        <f t="shared" ref="D1547:D1610" si="787">IF(E1547=E1546,D1546,E1546)</f>
        <v>6967.89</v>
      </c>
      <c r="E1547" s="105">
        <f t="shared" si="772"/>
        <v>6966.5</v>
      </c>
      <c r="F1547" s="106">
        <f t="shared" si="773"/>
        <v>45524</v>
      </c>
      <c r="G1547" s="107">
        <f t="shared" si="779"/>
        <v>-1.9948650165257931E-4</v>
      </c>
      <c r="H1547" s="108">
        <f t="shared" si="766"/>
        <v>45586</v>
      </c>
      <c r="I1547" s="108">
        <f t="shared" si="780"/>
        <v>45586</v>
      </c>
      <c r="J1547" s="109">
        <f t="shared" ref="J1547:J1610" si="788">IF(I1547=I1546,J1546,NETWORKDAYS(I1546,I1547,$AD$171:$AD$502)-1)</f>
        <v>21</v>
      </c>
      <c r="K1547" s="109">
        <f t="shared" si="776"/>
        <v>10</v>
      </c>
      <c r="L1547" s="8">
        <f t="shared" ref="L1547:L1610" si="789">IF(E1547&lt;D1547,1,TRUNC((E1547/D1547)^TRUNC((K1547/J1547),9),8))</f>
        <v>1</v>
      </c>
      <c r="M1547" s="110">
        <f t="shared" si="775"/>
        <v>1.0038003200000001</v>
      </c>
      <c r="N1547" s="110">
        <f t="shared" si="770"/>
        <v>1.6771807050674719</v>
      </c>
      <c r="O1547" s="103">
        <f t="shared" si="774"/>
        <v>1.6771807000000001</v>
      </c>
      <c r="P1547" s="103">
        <f t="shared" si="781"/>
        <v>472.33511284000002</v>
      </c>
      <c r="Q1547" s="11">
        <f t="shared" si="769"/>
        <v>0</v>
      </c>
      <c r="R1547" s="30">
        <f t="shared" ref="R1547:R1610" si="790">IF(Q1547&gt;0,VLOOKUP($A1547,$AD$10:$AI$165,6),0)</f>
        <v>0</v>
      </c>
      <c r="S1547" s="103">
        <f t="shared" si="782"/>
        <v>0</v>
      </c>
      <c r="T1547" s="113">
        <f t="shared" ref="T1547:T1610" si="791">(T1546)</f>
        <v>8.5000000000000006E-2</v>
      </c>
      <c r="U1547" s="111">
        <f t="shared" si="771"/>
        <v>10</v>
      </c>
      <c r="V1547" s="111">
        <v>252</v>
      </c>
      <c r="W1547" s="110">
        <f t="shared" si="783"/>
        <v>1.0032425469999999</v>
      </c>
      <c r="X1547" s="103">
        <f t="shared" si="784"/>
        <v>1.5315688000000001</v>
      </c>
      <c r="Y1547" s="103">
        <f t="shared" si="785"/>
        <v>0</v>
      </c>
      <c r="Z1547" s="114" t="str">
        <f t="shared" si="767"/>
        <v>A+J=</v>
      </c>
      <c r="AA1547" s="108">
        <f t="shared" si="768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86"/>
        <v>45570</v>
      </c>
      <c r="B1548" s="103">
        <f t="shared" si="778"/>
        <v>474.02011120000003</v>
      </c>
      <c r="C1548" s="204">
        <f t="shared" si="777"/>
        <v>281.62446231471904</v>
      </c>
      <c r="D1548" s="104">
        <f t="shared" si="787"/>
        <v>6967.89</v>
      </c>
      <c r="E1548" s="105">
        <f t="shared" si="772"/>
        <v>6966.5</v>
      </c>
      <c r="F1548" s="106">
        <f t="shared" si="773"/>
        <v>45524</v>
      </c>
      <c r="G1548" s="107">
        <f t="shared" si="779"/>
        <v>-1.9948650165257931E-4</v>
      </c>
      <c r="H1548" s="108">
        <f t="shared" ref="H1548:H1611" si="792">IF(DAY(A1548)=H$9,VLOOKUP(A1548,AH$118:AN$450,4),H1547)</f>
        <v>45586</v>
      </c>
      <c r="I1548" s="108">
        <f t="shared" si="780"/>
        <v>45586</v>
      </c>
      <c r="J1548" s="109">
        <f t="shared" si="788"/>
        <v>21</v>
      </c>
      <c r="K1548" s="109">
        <f t="shared" si="776"/>
        <v>11</v>
      </c>
      <c r="L1548" s="8">
        <f t="shared" si="789"/>
        <v>1</v>
      </c>
      <c r="M1548" s="110">
        <f t="shared" si="775"/>
        <v>1.0038003200000001</v>
      </c>
      <c r="N1548" s="110">
        <f t="shared" si="770"/>
        <v>1.6771807050674719</v>
      </c>
      <c r="O1548" s="103">
        <f t="shared" si="774"/>
        <v>1.6771807000000001</v>
      </c>
      <c r="P1548" s="103">
        <f t="shared" si="781"/>
        <v>472.33511284000002</v>
      </c>
      <c r="Q1548" s="11">
        <f t="shared" si="769"/>
        <v>0</v>
      </c>
      <c r="R1548" s="30">
        <f t="shared" si="790"/>
        <v>0</v>
      </c>
      <c r="S1548" s="103">
        <f t="shared" si="782"/>
        <v>0</v>
      </c>
      <c r="T1548" s="113">
        <f t="shared" si="791"/>
        <v>8.5000000000000006E-2</v>
      </c>
      <c r="U1548" s="111">
        <f t="shared" si="771"/>
        <v>11</v>
      </c>
      <c r="V1548" s="111">
        <v>252</v>
      </c>
      <c r="W1548" s="110">
        <f t="shared" si="783"/>
        <v>1.0035673789999999</v>
      </c>
      <c r="X1548" s="103">
        <f t="shared" si="784"/>
        <v>1.68499836</v>
      </c>
      <c r="Y1548" s="103">
        <f t="shared" si="785"/>
        <v>0</v>
      </c>
      <c r="Z1548" s="114" t="str">
        <f t="shared" ref="Z1548:Z1611" si="793">IF($Q1547&gt;0,VLOOKUP($A1547,$AD$10:$AM$165,9),Z1547)</f>
        <v>A+J=</v>
      </c>
      <c r="AA1548" s="108">
        <f t="shared" ref="AA1548:AA1611" si="794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86"/>
        <v>45571</v>
      </c>
      <c r="B1549" s="103">
        <f t="shared" si="778"/>
        <v>474.02011120000003</v>
      </c>
      <c r="C1549" s="204">
        <f t="shared" si="777"/>
        <v>281.62446231471904</v>
      </c>
      <c r="D1549" s="104">
        <f t="shared" si="787"/>
        <v>6967.89</v>
      </c>
      <c r="E1549" s="105">
        <f t="shared" si="772"/>
        <v>6966.5</v>
      </c>
      <c r="F1549" s="106">
        <f t="shared" si="773"/>
        <v>45524</v>
      </c>
      <c r="G1549" s="107">
        <f t="shared" si="779"/>
        <v>-1.9948650165257931E-4</v>
      </c>
      <c r="H1549" s="108">
        <f t="shared" si="792"/>
        <v>45586</v>
      </c>
      <c r="I1549" s="108">
        <f t="shared" si="780"/>
        <v>45586</v>
      </c>
      <c r="J1549" s="109">
        <f t="shared" si="788"/>
        <v>21</v>
      </c>
      <c r="K1549" s="109">
        <f t="shared" si="776"/>
        <v>11</v>
      </c>
      <c r="L1549" s="8">
        <f t="shared" si="789"/>
        <v>1</v>
      </c>
      <c r="M1549" s="110">
        <f t="shared" si="775"/>
        <v>1.0038003200000001</v>
      </c>
      <c r="N1549" s="110">
        <f t="shared" si="770"/>
        <v>1.6771807050674719</v>
      </c>
      <c r="O1549" s="103">
        <f t="shared" si="774"/>
        <v>1.6771807000000001</v>
      </c>
      <c r="P1549" s="103">
        <f t="shared" si="781"/>
        <v>472.33511284000002</v>
      </c>
      <c r="Q1549" s="11">
        <f t="shared" ref="Q1549:Q1612" si="795">IF(VLOOKUP(A1549,AD$10:AK$165,8)=VLOOKUP(A1548,AD$10:AK$165,8),0,VLOOKUP(A1549,AD$10:AK$165,8))</f>
        <v>0</v>
      </c>
      <c r="R1549" s="30">
        <f t="shared" si="790"/>
        <v>0</v>
      </c>
      <c r="S1549" s="103">
        <f t="shared" si="782"/>
        <v>0</v>
      </c>
      <c r="T1549" s="113">
        <f t="shared" si="791"/>
        <v>8.5000000000000006E-2</v>
      </c>
      <c r="U1549" s="111">
        <f t="shared" si="771"/>
        <v>11</v>
      </c>
      <c r="V1549" s="111">
        <v>252</v>
      </c>
      <c r="W1549" s="110">
        <f t="shared" si="783"/>
        <v>1.0035673789999999</v>
      </c>
      <c r="X1549" s="103">
        <f t="shared" si="784"/>
        <v>1.68499836</v>
      </c>
      <c r="Y1549" s="103">
        <f t="shared" si="785"/>
        <v>0</v>
      </c>
      <c r="Z1549" s="114" t="str">
        <f t="shared" si="793"/>
        <v>A+J=</v>
      </c>
      <c r="AA1549" s="108">
        <f t="shared" si="794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86"/>
        <v>45572</v>
      </c>
      <c r="B1550" s="103">
        <f t="shared" si="778"/>
        <v>474.02011120000003</v>
      </c>
      <c r="C1550" s="204">
        <f t="shared" si="777"/>
        <v>281.62446231471904</v>
      </c>
      <c r="D1550" s="104">
        <f t="shared" si="787"/>
        <v>6967.89</v>
      </c>
      <c r="E1550" s="105">
        <f t="shared" si="772"/>
        <v>6966.5</v>
      </c>
      <c r="F1550" s="106">
        <f t="shared" si="773"/>
        <v>45524</v>
      </c>
      <c r="G1550" s="107">
        <f t="shared" si="779"/>
        <v>-1.9948650165257931E-4</v>
      </c>
      <c r="H1550" s="108">
        <f t="shared" si="792"/>
        <v>45586</v>
      </c>
      <c r="I1550" s="108">
        <f t="shared" si="780"/>
        <v>45586</v>
      </c>
      <c r="J1550" s="109">
        <f t="shared" si="788"/>
        <v>21</v>
      </c>
      <c r="K1550" s="109">
        <f t="shared" si="776"/>
        <v>11</v>
      </c>
      <c r="L1550" s="8">
        <f t="shared" si="789"/>
        <v>1</v>
      </c>
      <c r="M1550" s="110">
        <f t="shared" si="775"/>
        <v>1.0038003200000001</v>
      </c>
      <c r="N1550" s="110">
        <f t="shared" si="770"/>
        <v>1.6771807050674719</v>
      </c>
      <c r="O1550" s="103">
        <f t="shared" si="774"/>
        <v>1.6771807000000001</v>
      </c>
      <c r="P1550" s="103">
        <f t="shared" si="781"/>
        <v>472.33511284000002</v>
      </c>
      <c r="Q1550" s="11">
        <f t="shared" si="795"/>
        <v>0</v>
      </c>
      <c r="R1550" s="30">
        <f t="shared" si="790"/>
        <v>0</v>
      </c>
      <c r="S1550" s="103">
        <f t="shared" si="782"/>
        <v>0</v>
      </c>
      <c r="T1550" s="113">
        <f t="shared" si="791"/>
        <v>8.5000000000000006E-2</v>
      </c>
      <c r="U1550" s="111">
        <f t="shared" si="771"/>
        <v>11</v>
      </c>
      <c r="V1550" s="111">
        <v>252</v>
      </c>
      <c r="W1550" s="110">
        <f t="shared" si="783"/>
        <v>1.0035673789999999</v>
      </c>
      <c r="X1550" s="103">
        <f t="shared" si="784"/>
        <v>1.68499836</v>
      </c>
      <c r="Y1550" s="103">
        <f t="shared" si="785"/>
        <v>0</v>
      </c>
      <c r="Z1550" s="114" t="str">
        <f t="shared" si="793"/>
        <v>A+J=</v>
      </c>
      <c r="AA1550" s="108">
        <f t="shared" si="794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86"/>
        <v>45573</v>
      </c>
      <c r="B1551" s="103">
        <f t="shared" si="778"/>
        <v>474.17359082000002</v>
      </c>
      <c r="C1551" s="204">
        <f t="shared" si="777"/>
        <v>281.62446231471904</v>
      </c>
      <c r="D1551" s="104">
        <f t="shared" si="787"/>
        <v>6967.89</v>
      </c>
      <c r="E1551" s="105">
        <f t="shared" si="772"/>
        <v>6966.5</v>
      </c>
      <c r="F1551" s="106">
        <f t="shared" si="773"/>
        <v>45524</v>
      </c>
      <c r="G1551" s="107">
        <f t="shared" si="779"/>
        <v>-1.9948650165257931E-4</v>
      </c>
      <c r="H1551" s="108">
        <f t="shared" si="792"/>
        <v>45586</v>
      </c>
      <c r="I1551" s="108">
        <f t="shared" si="780"/>
        <v>45586</v>
      </c>
      <c r="J1551" s="109">
        <f t="shared" si="788"/>
        <v>21</v>
      </c>
      <c r="K1551" s="109">
        <f t="shared" si="776"/>
        <v>12</v>
      </c>
      <c r="L1551" s="8">
        <f t="shared" si="789"/>
        <v>1</v>
      </c>
      <c r="M1551" s="110">
        <f t="shared" si="775"/>
        <v>1.0038003200000001</v>
      </c>
      <c r="N1551" s="110">
        <f t="shared" si="770"/>
        <v>1.6771807050674719</v>
      </c>
      <c r="O1551" s="103">
        <f t="shared" si="774"/>
        <v>1.6771807000000001</v>
      </c>
      <c r="P1551" s="103">
        <f t="shared" si="781"/>
        <v>472.33511284000002</v>
      </c>
      <c r="Q1551" s="11">
        <f t="shared" si="795"/>
        <v>0</v>
      </c>
      <c r="R1551" s="30">
        <f t="shared" si="790"/>
        <v>0</v>
      </c>
      <c r="S1551" s="103">
        <f t="shared" si="782"/>
        <v>0</v>
      </c>
      <c r="T1551" s="113">
        <f t="shared" si="791"/>
        <v>8.5000000000000006E-2</v>
      </c>
      <c r="U1551" s="111">
        <f t="shared" si="771"/>
        <v>12</v>
      </c>
      <c r="V1551" s="111">
        <v>252</v>
      </c>
      <c r="W1551" s="110">
        <f t="shared" si="783"/>
        <v>1.003892317</v>
      </c>
      <c r="X1551" s="103">
        <f t="shared" si="784"/>
        <v>1.83847798</v>
      </c>
      <c r="Y1551" s="103">
        <f t="shared" si="785"/>
        <v>0</v>
      </c>
      <c r="Z1551" s="114" t="str">
        <f t="shared" si="793"/>
        <v>A+J=</v>
      </c>
      <c r="AA1551" s="108">
        <f t="shared" si="794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86"/>
        <v>45574</v>
      </c>
      <c r="B1552" s="103">
        <f t="shared" si="778"/>
        <v>474.32711957000004</v>
      </c>
      <c r="C1552" s="204">
        <f t="shared" si="777"/>
        <v>281.62446231471904</v>
      </c>
      <c r="D1552" s="104">
        <f t="shared" si="787"/>
        <v>6967.89</v>
      </c>
      <c r="E1552" s="105">
        <f t="shared" si="772"/>
        <v>6966.5</v>
      </c>
      <c r="F1552" s="106">
        <f t="shared" si="773"/>
        <v>45524</v>
      </c>
      <c r="G1552" s="107">
        <f t="shared" si="779"/>
        <v>-1.9948650165257931E-4</v>
      </c>
      <c r="H1552" s="108">
        <f t="shared" si="792"/>
        <v>45586</v>
      </c>
      <c r="I1552" s="108">
        <f t="shared" si="780"/>
        <v>45586</v>
      </c>
      <c r="J1552" s="109">
        <f t="shared" si="788"/>
        <v>21</v>
      </c>
      <c r="K1552" s="109">
        <f t="shared" si="776"/>
        <v>13</v>
      </c>
      <c r="L1552" s="8">
        <f t="shared" si="789"/>
        <v>1</v>
      </c>
      <c r="M1552" s="110">
        <f t="shared" si="775"/>
        <v>1.0038003200000001</v>
      </c>
      <c r="N1552" s="110">
        <f t="shared" si="770"/>
        <v>1.6771807050674719</v>
      </c>
      <c r="O1552" s="103">
        <f t="shared" si="774"/>
        <v>1.6771807000000001</v>
      </c>
      <c r="P1552" s="103">
        <f t="shared" si="781"/>
        <v>472.33511284000002</v>
      </c>
      <c r="Q1552" s="11">
        <f t="shared" si="795"/>
        <v>0</v>
      </c>
      <c r="R1552" s="30">
        <f t="shared" si="790"/>
        <v>0</v>
      </c>
      <c r="S1552" s="103">
        <f t="shared" si="782"/>
        <v>0</v>
      </c>
      <c r="T1552" s="113">
        <f t="shared" si="791"/>
        <v>8.5000000000000006E-2</v>
      </c>
      <c r="U1552" s="111">
        <f t="shared" si="771"/>
        <v>13</v>
      </c>
      <c r="V1552" s="111">
        <v>252</v>
      </c>
      <c r="W1552" s="110">
        <f t="shared" si="783"/>
        <v>1.0042173590000001</v>
      </c>
      <c r="X1552" s="103">
        <f t="shared" si="784"/>
        <v>1.9920067299999999</v>
      </c>
      <c r="Y1552" s="103">
        <f t="shared" si="785"/>
        <v>0</v>
      </c>
      <c r="Z1552" s="114" t="str">
        <f t="shared" si="793"/>
        <v>A+J=</v>
      </c>
      <c r="AA1552" s="108">
        <f t="shared" si="794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86"/>
        <v>45575</v>
      </c>
      <c r="B1553" s="103">
        <f t="shared" si="778"/>
        <v>474.48069886000002</v>
      </c>
      <c r="C1553" s="204">
        <f t="shared" si="777"/>
        <v>281.62446231471904</v>
      </c>
      <c r="D1553" s="104">
        <f t="shared" si="787"/>
        <v>6967.89</v>
      </c>
      <c r="E1553" s="105">
        <f t="shared" si="772"/>
        <v>6966.5</v>
      </c>
      <c r="F1553" s="106">
        <f t="shared" si="773"/>
        <v>45524</v>
      </c>
      <c r="G1553" s="107">
        <f t="shared" si="779"/>
        <v>-1.9948650165257931E-4</v>
      </c>
      <c r="H1553" s="108">
        <f t="shared" si="792"/>
        <v>45586</v>
      </c>
      <c r="I1553" s="108">
        <f t="shared" si="780"/>
        <v>45586</v>
      </c>
      <c r="J1553" s="109">
        <f t="shared" si="788"/>
        <v>21</v>
      </c>
      <c r="K1553" s="109">
        <f t="shared" si="776"/>
        <v>14</v>
      </c>
      <c r="L1553" s="8">
        <f t="shared" si="789"/>
        <v>1</v>
      </c>
      <c r="M1553" s="110">
        <f t="shared" si="775"/>
        <v>1.0038003200000001</v>
      </c>
      <c r="N1553" s="110">
        <f t="shared" si="770"/>
        <v>1.6771807050674719</v>
      </c>
      <c r="O1553" s="103">
        <f t="shared" si="774"/>
        <v>1.6771807000000001</v>
      </c>
      <c r="P1553" s="103">
        <f t="shared" si="781"/>
        <v>472.33511284000002</v>
      </c>
      <c r="Q1553" s="11">
        <f t="shared" si="795"/>
        <v>0</v>
      </c>
      <c r="R1553" s="30">
        <f t="shared" si="790"/>
        <v>0</v>
      </c>
      <c r="S1553" s="103">
        <f t="shared" si="782"/>
        <v>0</v>
      </c>
      <c r="T1553" s="113">
        <f t="shared" si="791"/>
        <v>8.5000000000000006E-2</v>
      </c>
      <c r="U1553" s="111">
        <f t="shared" si="771"/>
        <v>14</v>
      </c>
      <c r="V1553" s="111">
        <v>252</v>
      </c>
      <c r="W1553" s="110">
        <f t="shared" si="783"/>
        <v>1.0045425079999999</v>
      </c>
      <c r="X1553" s="103">
        <f t="shared" si="784"/>
        <v>2.1455860200000001</v>
      </c>
      <c r="Y1553" s="103">
        <f t="shared" si="785"/>
        <v>0</v>
      </c>
      <c r="Z1553" s="114" t="str">
        <f t="shared" si="793"/>
        <v>A+J=</v>
      </c>
      <c r="AA1553" s="108">
        <f t="shared" si="794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86"/>
        <v>45576</v>
      </c>
      <c r="B1554" s="103">
        <f t="shared" si="778"/>
        <v>474.63432728000004</v>
      </c>
      <c r="C1554" s="204">
        <f t="shared" si="777"/>
        <v>281.62446231471904</v>
      </c>
      <c r="D1554" s="104">
        <f t="shared" si="787"/>
        <v>6967.89</v>
      </c>
      <c r="E1554" s="105">
        <f t="shared" si="772"/>
        <v>6966.5</v>
      </c>
      <c r="F1554" s="106">
        <f t="shared" si="773"/>
        <v>45524</v>
      </c>
      <c r="G1554" s="107">
        <f t="shared" si="779"/>
        <v>-1.9948650165257931E-4</v>
      </c>
      <c r="H1554" s="108">
        <f t="shared" si="792"/>
        <v>45586</v>
      </c>
      <c r="I1554" s="108">
        <f t="shared" si="780"/>
        <v>45586</v>
      </c>
      <c r="J1554" s="109">
        <f t="shared" si="788"/>
        <v>21</v>
      </c>
      <c r="K1554" s="109">
        <f t="shared" si="776"/>
        <v>15</v>
      </c>
      <c r="L1554" s="8">
        <f t="shared" si="789"/>
        <v>1</v>
      </c>
      <c r="M1554" s="110">
        <f t="shared" si="775"/>
        <v>1.0038003200000001</v>
      </c>
      <c r="N1554" s="110">
        <f t="shared" si="770"/>
        <v>1.6771807050674719</v>
      </c>
      <c r="O1554" s="103">
        <f t="shared" si="774"/>
        <v>1.6771807000000001</v>
      </c>
      <c r="P1554" s="103">
        <f t="shared" si="781"/>
        <v>472.33511284000002</v>
      </c>
      <c r="Q1554" s="11">
        <f t="shared" si="795"/>
        <v>0</v>
      </c>
      <c r="R1554" s="30">
        <f t="shared" si="790"/>
        <v>0</v>
      </c>
      <c r="S1554" s="103">
        <f t="shared" si="782"/>
        <v>0</v>
      </c>
      <c r="T1554" s="113">
        <f t="shared" si="791"/>
        <v>8.5000000000000006E-2</v>
      </c>
      <c r="U1554" s="111">
        <f t="shared" si="771"/>
        <v>15</v>
      </c>
      <c r="V1554" s="111">
        <v>252</v>
      </c>
      <c r="W1554" s="110">
        <f t="shared" si="783"/>
        <v>1.0048677610000001</v>
      </c>
      <c r="X1554" s="103">
        <f t="shared" si="784"/>
        <v>2.2992144400000001</v>
      </c>
      <c r="Y1554" s="103">
        <f t="shared" si="785"/>
        <v>0</v>
      </c>
      <c r="Z1554" s="114" t="str">
        <f t="shared" si="793"/>
        <v>A+J=</v>
      </c>
      <c r="AA1554" s="108">
        <f t="shared" si="794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86"/>
        <v>45577</v>
      </c>
      <c r="B1555" s="103">
        <f t="shared" si="778"/>
        <v>474.78800528000005</v>
      </c>
      <c r="C1555" s="204">
        <f t="shared" si="777"/>
        <v>281.62446231471904</v>
      </c>
      <c r="D1555" s="104">
        <f t="shared" si="787"/>
        <v>6967.89</v>
      </c>
      <c r="E1555" s="105">
        <f t="shared" si="772"/>
        <v>6966.5</v>
      </c>
      <c r="F1555" s="106">
        <f t="shared" si="773"/>
        <v>45524</v>
      </c>
      <c r="G1555" s="107">
        <f t="shared" si="779"/>
        <v>-1.9948650165257931E-4</v>
      </c>
      <c r="H1555" s="108">
        <f t="shared" si="792"/>
        <v>45586</v>
      </c>
      <c r="I1555" s="108">
        <f t="shared" si="780"/>
        <v>45586</v>
      </c>
      <c r="J1555" s="109">
        <f t="shared" si="788"/>
        <v>21</v>
      </c>
      <c r="K1555" s="109">
        <f t="shared" si="776"/>
        <v>16</v>
      </c>
      <c r="L1555" s="8">
        <f t="shared" si="789"/>
        <v>1</v>
      </c>
      <c r="M1555" s="110">
        <f t="shared" si="775"/>
        <v>1.0038003200000001</v>
      </c>
      <c r="N1555" s="110">
        <f t="shared" si="770"/>
        <v>1.6771807050674719</v>
      </c>
      <c r="O1555" s="103">
        <f t="shared" si="774"/>
        <v>1.6771807000000001</v>
      </c>
      <c r="P1555" s="103">
        <f t="shared" si="781"/>
        <v>472.33511284000002</v>
      </c>
      <c r="Q1555" s="11">
        <f t="shared" si="795"/>
        <v>0</v>
      </c>
      <c r="R1555" s="30">
        <f t="shared" si="790"/>
        <v>0</v>
      </c>
      <c r="S1555" s="103">
        <f t="shared" si="782"/>
        <v>0</v>
      </c>
      <c r="T1555" s="113">
        <f t="shared" si="791"/>
        <v>8.5000000000000006E-2</v>
      </c>
      <c r="U1555" s="111">
        <f t="shared" si="771"/>
        <v>16</v>
      </c>
      <c r="V1555" s="111">
        <v>252</v>
      </c>
      <c r="W1555" s="110">
        <f t="shared" si="783"/>
        <v>1.0051931190000001</v>
      </c>
      <c r="X1555" s="103">
        <f t="shared" si="784"/>
        <v>2.4528924399999998</v>
      </c>
      <c r="Y1555" s="103">
        <f t="shared" si="785"/>
        <v>0</v>
      </c>
      <c r="Z1555" s="114" t="str">
        <f t="shared" si="793"/>
        <v>A+J=</v>
      </c>
      <c r="AA1555" s="108">
        <f t="shared" si="794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86"/>
        <v>45578</v>
      </c>
      <c r="B1556" s="103">
        <f t="shared" si="778"/>
        <v>474.78800528000005</v>
      </c>
      <c r="C1556" s="204">
        <f t="shared" si="777"/>
        <v>281.62446231471904</v>
      </c>
      <c r="D1556" s="104">
        <f t="shared" si="787"/>
        <v>6967.89</v>
      </c>
      <c r="E1556" s="105">
        <f t="shared" si="772"/>
        <v>6966.5</v>
      </c>
      <c r="F1556" s="106">
        <f t="shared" si="773"/>
        <v>45524</v>
      </c>
      <c r="G1556" s="107">
        <f t="shared" si="779"/>
        <v>-1.9948650165257931E-4</v>
      </c>
      <c r="H1556" s="108">
        <f t="shared" si="792"/>
        <v>45586</v>
      </c>
      <c r="I1556" s="108">
        <f t="shared" si="780"/>
        <v>45586</v>
      </c>
      <c r="J1556" s="109">
        <f t="shared" si="788"/>
        <v>21</v>
      </c>
      <c r="K1556" s="109">
        <f t="shared" si="776"/>
        <v>16</v>
      </c>
      <c r="L1556" s="8">
        <f t="shared" si="789"/>
        <v>1</v>
      </c>
      <c r="M1556" s="110">
        <f t="shared" si="775"/>
        <v>1.0038003200000001</v>
      </c>
      <c r="N1556" s="110">
        <f t="shared" si="770"/>
        <v>1.6771807050674719</v>
      </c>
      <c r="O1556" s="103">
        <f t="shared" si="774"/>
        <v>1.6771807000000001</v>
      </c>
      <c r="P1556" s="103">
        <f t="shared" si="781"/>
        <v>472.33511284000002</v>
      </c>
      <c r="Q1556" s="11">
        <f t="shared" si="795"/>
        <v>0</v>
      </c>
      <c r="R1556" s="30">
        <f t="shared" si="790"/>
        <v>0</v>
      </c>
      <c r="S1556" s="103">
        <f t="shared" si="782"/>
        <v>0</v>
      </c>
      <c r="T1556" s="113">
        <f t="shared" si="791"/>
        <v>8.5000000000000006E-2</v>
      </c>
      <c r="U1556" s="111">
        <f t="shared" si="771"/>
        <v>16</v>
      </c>
      <c r="V1556" s="111">
        <v>252</v>
      </c>
      <c r="W1556" s="110">
        <f t="shared" si="783"/>
        <v>1.0051931190000001</v>
      </c>
      <c r="X1556" s="103">
        <f t="shared" si="784"/>
        <v>2.4528924399999998</v>
      </c>
      <c r="Y1556" s="103">
        <f t="shared" si="785"/>
        <v>0</v>
      </c>
      <c r="Z1556" s="114" t="str">
        <f t="shared" si="793"/>
        <v>A+J=</v>
      </c>
      <c r="AA1556" s="108">
        <f t="shared" si="794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86"/>
        <v>45579</v>
      </c>
      <c r="B1557" s="103">
        <f t="shared" si="778"/>
        <v>474.78800528000005</v>
      </c>
      <c r="C1557" s="204">
        <f t="shared" si="777"/>
        <v>281.62446231471904</v>
      </c>
      <c r="D1557" s="104">
        <f t="shared" si="787"/>
        <v>6967.89</v>
      </c>
      <c r="E1557" s="105">
        <f t="shared" si="772"/>
        <v>6966.5</v>
      </c>
      <c r="F1557" s="106">
        <f t="shared" si="773"/>
        <v>45524</v>
      </c>
      <c r="G1557" s="107">
        <f t="shared" si="779"/>
        <v>-1.9948650165257931E-4</v>
      </c>
      <c r="H1557" s="108">
        <f t="shared" si="792"/>
        <v>45586</v>
      </c>
      <c r="I1557" s="108">
        <f t="shared" si="780"/>
        <v>45586</v>
      </c>
      <c r="J1557" s="109">
        <f t="shared" si="788"/>
        <v>21</v>
      </c>
      <c r="K1557" s="109">
        <f t="shared" si="776"/>
        <v>16</v>
      </c>
      <c r="L1557" s="8">
        <f t="shared" si="789"/>
        <v>1</v>
      </c>
      <c r="M1557" s="110">
        <f t="shared" si="775"/>
        <v>1.0038003200000001</v>
      </c>
      <c r="N1557" s="110">
        <f t="shared" si="770"/>
        <v>1.6771807050674719</v>
      </c>
      <c r="O1557" s="103">
        <f t="shared" si="774"/>
        <v>1.6771807000000001</v>
      </c>
      <c r="P1557" s="103">
        <f t="shared" si="781"/>
        <v>472.33511284000002</v>
      </c>
      <c r="Q1557" s="11">
        <f t="shared" si="795"/>
        <v>0</v>
      </c>
      <c r="R1557" s="30">
        <f t="shared" si="790"/>
        <v>0</v>
      </c>
      <c r="S1557" s="103">
        <f t="shared" si="782"/>
        <v>0</v>
      </c>
      <c r="T1557" s="113">
        <f t="shared" si="791"/>
        <v>8.5000000000000006E-2</v>
      </c>
      <c r="U1557" s="111">
        <f t="shared" si="771"/>
        <v>16</v>
      </c>
      <c r="V1557" s="111">
        <v>252</v>
      </c>
      <c r="W1557" s="110">
        <f t="shared" si="783"/>
        <v>1.0051931190000001</v>
      </c>
      <c r="X1557" s="103">
        <f t="shared" si="784"/>
        <v>2.4528924399999998</v>
      </c>
      <c r="Y1557" s="103">
        <f t="shared" si="785"/>
        <v>0</v>
      </c>
      <c r="Z1557" s="114" t="str">
        <f t="shared" si="793"/>
        <v>A+J=</v>
      </c>
      <c r="AA1557" s="108">
        <f t="shared" si="794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86"/>
        <v>45580</v>
      </c>
      <c r="B1558" s="103">
        <f t="shared" si="778"/>
        <v>474.94173336</v>
      </c>
      <c r="C1558" s="204">
        <f t="shared" si="777"/>
        <v>281.62446231471904</v>
      </c>
      <c r="D1558" s="104">
        <f t="shared" si="787"/>
        <v>6967.89</v>
      </c>
      <c r="E1558" s="105">
        <f t="shared" si="772"/>
        <v>6966.5</v>
      </c>
      <c r="F1558" s="106">
        <f t="shared" si="773"/>
        <v>45524</v>
      </c>
      <c r="G1558" s="107">
        <f t="shared" si="779"/>
        <v>-1.9948650165257931E-4</v>
      </c>
      <c r="H1558" s="108">
        <f t="shared" si="792"/>
        <v>45586</v>
      </c>
      <c r="I1558" s="108">
        <f t="shared" si="780"/>
        <v>45586</v>
      </c>
      <c r="J1558" s="109">
        <f t="shared" si="788"/>
        <v>21</v>
      </c>
      <c r="K1558" s="109">
        <f t="shared" si="776"/>
        <v>17</v>
      </c>
      <c r="L1558" s="8">
        <f t="shared" si="789"/>
        <v>1</v>
      </c>
      <c r="M1558" s="110">
        <f t="shared" si="775"/>
        <v>1.0038003200000001</v>
      </c>
      <c r="N1558" s="110">
        <f t="shared" si="770"/>
        <v>1.6771807050674719</v>
      </c>
      <c r="O1558" s="103">
        <f t="shared" si="774"/>
        <v>1.6771807000000001</v>
      </c>
      <c r="P1558" s="103">
        <f t="shared" si="781"/>
        <v>472.33511284000002</v>
      </c>
      <c r="Q1558" s="11">
        <f t="shared" si="795"/>
        <v>0</v>
      </c>
      <c r="R1558" s="30">
        <f t="shared" si="790"/>
        <v>0</v>
      </c>
      <c r="S1558" s="103">
        <f t="shared" si="782"/>
        <v>0</v>
      </c>
      <c r="T1558" s="113">
        <f t="shared" si="791"/>
        <v>8.5000000000000006E-2</v>
      </c>
      <c r="U1558" s="111">
        <f t="shared" si="771"/>
        <v>17</v>
      </c>
      <c r="V1558" s="111">
        <v>252</v>
      </c>
      <c r="W1558" s="110">
        <f t="shared" si="783"/>
        <v>1.005518583</v>
      </c>
      <c r="X1558" s="103">
        <f t="shared" si="784"/>
        <v>2.6066205199999999</v>
      </c>
      <c r="Y1558" s="103">
        <f t="shared" si="785"/>
        <v>0</v>
      </c>
      <c r="Z1558" s="114" t="str">
        <f t="shared" si="793"/>
        <v>A+J=</v>
      </c>
      <c r="AA1558" s="108">
        <f t="shared" si="794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86"/>
        <v>45581</v>
      </c>
      <c r="B1559" s="103">
        <f t="shared" si="778"/>
        <v>475.09551150000004</v>
      </c>
      <c r="C1559" s="204">
        <f t="shared" si="777"/>
        <v>281.62446231471904</v>
      </c>
      <c r="D1559" s="104">
        <f t="shared" si="787"/>
        <v>6967.89</v>
      </c>
      <c r="E1559" s="105">
        <f t="shared" si="772"/>
        <v>6966.5</v>
      </c>
      <c r="F1559" s="106">
        <f t="shared" si="773"/>
        <v>45524</v>
      </c>
      <c r="G1559" s="107">
        <f t="shared" si="779"/>
        <v>-1.9948650165257931E-4</v>
      </c>
      <c r="H1559" s="108">
        <f t="shared" si="792"/>
        <v>45586</v>
      </c>
      <c r="I1559" s="108">
        <f t="shared" si="780"/>
        <v>45586</v>
      </c>
      <c r="J1559" s="109">
        <f t="shared" si="788"/>
        <v>21</v>
      </c>
      <c r="K1559" s="109">
        <f t="shared" si="776"/>
        <v>18</v>
      </c>
      <c r="L1559" s="8">
        <f t="shared" si="789"/>
        <v>1</v>
      </c>
      <c r="M1559" s="110">
        <f t="shared" si="775"/>
        <v>1.0038003200000001</v>
      </c>
      <c r="N1559" s="110">
        <f t="shared" si="770"/>
        <v>1.6771807050674719</v>
      </c>
      <c r="O1559" s="103">
        <f t="shared" si="774"/>
        <v>1.6771807000000001</v>
      </c>
      <c r="P1559" s="103">
        <f t="shared" si="781"/>
        <v>472.33511284000002</v>
      </c>
      <c r="Q1559" s="11">
        <f t="shared" si="795"/>
        <v>0</v>
      </c>
      <c r="R1559" s="30">
        <f t="shared" si="790"/>
        <v>0</v>
      </c>
      <c r="S1559" s="103">
        <f t="shared" si="782"/>
        <v>0</v>
      </c>
      <c r="T1559" s="113">
        <f t="shared" si="791"/>
        <v>8.5000000000000006E-2</v>
      </c>
      <c r="U1559" s="111">
        <f t="shared" si="771"/>
        <v>18</v>
      </c>
      <c r="V1559" s="111">
        <v>252</v>
      </c>
      <c r="W1559" s="110">
        <f t="shared" si="783"/>
        <v>1.005844153</v>
      </c>
      <c r="X1559" s="103">
        <f t="shared" si="784"/>
        <v>2.7603986599999999</v>
      </c>
      <c r="Y1559" s="103">
        <f t="shared" si="785"/>
        <v>0</v>
      </c>
      <c r="Z1559" s="114" t="str">
        <f t="shared" si="793"/>
        <v>A+J=</v>
      </c>
      <c r="AA1559" s="108">
        <f t="shared" si="794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86"/>
        <v>45582</v>
      </c>
      <c r="B1560" s="103">
        <f t="shared" si="778"/>
        <v>475.24933877000001</v>
      </c>
      <c r="C1560" s="204">
        <f t="shared" si="777"/>
        <v>281.62446231471904</v>
      </c>
      <c r="D1560" s="104">
        <f t="shared" si="787"/>
        <v>6967.89</v>
      </c>
      <c r="E1560" s="105">
        <f t="shared" si="772"/>
        <v>6966.5</v>
      </c>
      <c r="F1560" s="106">
        <f t="shared" si="773"/>
        <v>45524</v>
      </c>
      <c r="G1560" s="107">
        <f t="shared" si="779"/>
        <v>-1.9948650165257931E-4</v>
      </c>
      <c r="H1560" s="108">
        <f t="shared" si="792"/>
        <v>45586</v>
      </c>
      <c r="I1560" s="108">
        <f t="shared" si="780"/>
        <v>45586</v>
      </c>
      <c r="J1560" s="109">
        <f t="shared" si="788"/>
        <v>21</v>
      </c>
      <c r="K1560" s="109">
        <f t="shared" si="776"/>
        <v>19</v>
      </c>
      <c r="L1560" s="8">
        <f t="shared" si="789"/>
        <v>1</v>
      </c>
      <c r="M1560" s="110">
        <f t="shared" si="775"/>
        <v>1.0038003200000001</v>
      </c>
      <c r="N1560" s="110">
        <f t="shared" si="770"/>
        <v>1.6771807050674719</v>
      </c>
      <c r="O1560" s="103">
        <f t="shared" si="774"/>
        <v>1.6771807000000001</v>
      </c>
      <c r="P1560" s="103">
        <f t="shared" si="781"/>
        <v>472.33511284000002</v>
      </c>
      <c r="Q1560" s="11">
        <f t="shared" si="795"/>
        <v>0</v>
      </c>
      <c r="R1560" s="30">
        <f t="shared" si="790"/>
        <v>0</v>
      </c>
      <c r="S1560" s="103">
        <f t="shared" si="782"/>
        <v>0</v>
      </c>
      <c r="T1560" s="113">
        <f t="shared" si="791"/>
        <v>8.5000000000000006E-2</v>
      </c>
      <c r="U1560" s="111">
        <f t="shared" si="771"/>
        <v>19</v>
      </c>
      <c r="V1560" s="111">
        <v>252</v>
      </c>
      <c r="W1560" s="110">
        <f t="shared" si="783"/>
        <v>1.0061698269999999</v>
      </c>
      <c r="X1560" s="103">
        <f t="shared" si="784"/>
        <v>2.9142259300000002</v>
      </c>
      <c r="Y1560" s="103">
        <f t="shared" si="785"/>
        <v>0</v>
      </c>
      <c r="Z1560" s="114" t="str">
        <f t="shared" si="793"/>
        <v>A+J=</v>
      </c>
      <c r="AA1560" s="108">
        <f t="shared" si="794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86"/>
        <v>45583</v>
      </c>
      <c r="B1561" s="103">
        <f t="shared" si="778"/>
        <v>475.40321657000004</v>
      </c>
      <c r="C1561" s="204">
        <f t="shared" si="777"/>
        <v>281.62446231471904</v>
      </c>
      <c r="D1561" s="104">
        <f t="shared" si="787"/>
        <v>6967.89</v>
      </c>
      <c r="E1561" s="105">
        <f t="shared" si="772"/>
        <v>6966.5</v>
      </c>
      <c r="F1561" s="106">
        <f t="shared" si="773"/>
        <v>45524</v>
      </c>
      <c r="G1561" s="107">
        <f t="shared" si="779"/>
        <v>-1.9948650165257931E-4</v>
      </c>
      <c r="H1561" s="108">
        <f t="shared" si="792"/>
        <v>45586</v>
      </c>
      <c r="I1561" s="108">
        <f t="shared" si="780"/>
        <v>45586</v>
      </c>
      <c r="J1561" s="109">
        <f t="shared" si="788"/>
        <v>21</v>
      </c>
      <c r="K1561" s="109">
        <f t="shared" si="776"/>
        <v>20</v>
      </c>
      <c r="L1561" s="8">
        <f t="shared" si="789"/>
        <v>1</v>
      </c>
      <c r="M1561" s="110">
        <f t="shared" si="775"/>
        <v>1.0038003200000001</v>
      </c>
      <c r="N1561" s="110">
        <f t="shared" si="770"/>
        <v>1.6771807050674719</v>
      </c>
      <c r="O1561" s="103">
        <f t="shared" si="774"/>
        <v>1.6771807000000001</v>
      </c>
      <c r="P1561" s="103">
        <f t="shared" si="781"/>
        <v>472.33511284000002</v>
      </c>
      <c r="Q1561" s="11">
        <f t="shared" si="795"/>
        <v>0</v>
      </c>
      <c r="R1561" s="30">
        <f t="shared" si="790"/>
        <v>0</v>
      </c>
      <c r="S1561" s="103">
        <f t="shared" si="782"/>
        <v>0</v>
      </c>
      <c r="T1561" s="113">
        <f t="shared" si="791"/>
        <v>8.5000000000000006E-2</v>
      </c>
      <c r="U1561" s="111">
        <f t="shared" si="771"/>
        <v>20</v>
      </c>
      <c r="V1561" s="111">
        <v>252</v>
      </c>
      <c r="W1561" s="110">
        <f t="shared" si="783"/>
        <v>1.006495608</v>
      </c>
      <c r="X1561" s="103">
        <f t="shared" si="784"/>
        <v>3.0681037299999998</v>
      </c>
      <c r="Y1561" s="103">
        <f t="shared" si="785"/>
        <v>0</v>
      </c>
      <c r="Z1561" s="114" t="str">
        <f t="shared" si="793"/>
        <v>A+J=</v>
      </c>
      <c r="AA1561" s="108">
        <f t="shared" si="794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86"/>
        <v>45584</v>
      </c>
      <c r="B1562" s="103">
        <f t="shared" si="778"/>
        <v>475.5571435</v>
      </c>
      <c r="C1562" s="204">
        <f t="shared" si="777"/>
        <v>281.62446231471904</v>
      </c>
      <c r="D1562" s="104">
        <f t="shared" si="787"/>
        <v>6967.89</v>
      </c>
      <c r="E1562" s="105">
        <f t="shared" si="772"/>
        <v>6966.5</v>
      </c>
      <c r="F1562" s="106">
        <f t="shared" si="773"/>
        <v>45524</v>
      </c>
      <c r="G1562" s="107">
        <f t="shared" si="779"/>
        <v>-1.9948650165257931E-4</v>
      </c>
      <c r="H1562" s="108">
        <f t="shared" si="792"/>
        <v>45586</v>
      </c>
      <c r="I1562" s="108">
        <f t="shared" si="780"/>
        <v>45586</v>
      </c>
      <c r="J1562" s="109">
        <f t="shared" si="788"/>
        <v>21</v>
      </c>
      <c r="K1562" s="109">
        <f t="shared" si="776"/>
        <v>21</v>
      </c>
      <c r="L1562" s="8">
        <f t="shared" si="789"/>
        <v>1</v>
      </c>
      <c r="M1562" s="110">
        <f t="shared" si="775"/>
        <v>1.0038003200000001</v>
      </c>
      <c r="N1562" s="110">
        <f t="shared" si="770"/>
        <v>1.6771807050674719</v>
      </c>
      <c r="O1562" s="103">
        <f t="shared" si="774"/>
        <v>1.6771807000000001</v>
      </c>
      <c r="P1562" s="103">
        <f t="shared" si="781"/>
        <v>472.33511284000002</v>
      </c>
      <c r="Q1562" s="11">
        <f t="shared" si="795"/>
        <v>0</v>
      </c>
      <c r="R1562" s="30">
        <f t="shared" si="790"/>
        <v>0</v>
      </c>
      <c r="S1562" s="103">
        <f t="shared" si="782"/>
        <v>0</v>
      </c>
      <c r="T1562" s="113">
        <f t="shared" si="791"/>
        <v>8.5000000000000006E-2</v>
      </c>
      <c r="U1562" s="111">
        <f t="shared" si="771"/>
        <v>21</v>
      </c>
      <c r="V1562" s="111">
        <v>252</v>
      </c>
      <c r="W1562" s="110">
        <f t="shared" si="783"/>
        <v>1.0068214929999999</v>
      </c>
      <c r="X1562" s="103">
        <f t="shared" si="784"/>
        <v>3.2220306600000002</v>
      </c>
      <c r="Y1562" s="103">
        <f t="shared" si="785"/>
        <v>0</v>
      </c>
      <c r="Z1562" s="114" t="str">
        <f t="shared" si="793"/>
        <v>A+J=</v>
      </c>
      <c r="AA1562" s="108">
        <f t="shared" si="794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86"/>
        <v>45585</v>
      </c>
      <c r="B1563" s="103">
        <f t="shared" si="778"/>
        <v>475.5571435</v>
      </c>
      <c r="C1563" s="204">
        <f t="shared" si="777"/>
        <v>281.62446231471904</v>
      </c>
      <c r="D1563" s="104">
        <f t="shared" si="787"/>
        <v>6967.89</v>
      </c>
      <c r="E1563" s="105">
        <f t="shared" si="772"/>
        <v>6966.5</v>
      </c>
      <c r="F1563" s="106">
        <f t="shared" si="773"/>
        <v>45524</v>
      </c>
      <c r="G1563" s="107">
        <f t="shared" si="779"/>
        <v>-1.9948650165257931E-4</v>
      </c>
      <c r="H1563" s="108">
        <f t="shared" si="792"/>
        <v>45617</v>
      </c>
      <c r="I1563" s="108">
        <f t="shared" si="780"/>
        <v>45586</v>
      </c>
      <c r="J1563" s="109">
        <f t="shared" si="788"/>
        <v>21</v>
      </c>
      <c r="K1563" s="109">
        <f t="shared" si="776"/>
        <v>21</v>
      </c>
      <c r="L1563" s="8">
        <f t="shared" si="789"/>
        <v>1</v>
      </c>
      <c r="M1563" s="110">
        <f t="shared" si="775"/>
        <v>1.0038003200000001</v>
      </c>
      <c r="N1563" s="110">
        <f t="shared" si="770"/>
        <v>1.6771807050674719</v>
      </c>
      <c r="O1563" s="103">
        <f t="shared" si="774"/>
        <v>1.6771807000000001</v>
      </c>
      <c r="P1563" s="103">
        <f t="shared" si="781"/>
        <v>472.33511284000002</v>
      </c>
      <c r="Q1563" s="11">
        <f t="shared" si="795"/>
        <v>0</v>
      </c>
      <c r="R1563" s="30">
        <f t="shared" si="790"/>
        <v>0</v>
      </c>
      <c r="S1563" s="103">
        <f t="shared" si="782"/>
        <v>0</v>
      </c>
      <c r="T1563" s="113">
        <f t="shared" si="791"/>
        <v>8.5000000000000006E-2</v>
      </c>
      <c r="U1563" s="111">
        <f t="shared" si="771"/>
        <v>21</v>
      </c>
      <c r="V1563" s="111">
        <v>252</v>
      </c>
      <c r="W1563" s="110">
        <f t="shared" si="783"/>
        <v>1.0068214929999999</v>
      </c>
      <c r="X1563" s="103">
        <f t="shared" si="784"/>
        <v>3.2220306600000002</v>
      </c>
      <c r="Y1563" s="103">
        <f t="shared" si="785"/>
        <v>0</v>
      </c>
      <c r="Z1563" s="114" t="str">
        <f t="shared" si="793"/>
        <v>A+J=</v>
      </c>
      <c r="AA1563" s="108">
        <f t="shared" si="794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86"/>
        <v>45586</v>
      </c>
      <c r="B1564" s="103">
        <f t="shared" si="778"/>
        <v>475.5571435</v>
      </c>
      <c r="C1564" s="204">
        <f t="shared" si="777"/>
        <v>281.62446231471904</v>
      </c>
      <c r="D1564" s="104">
        <f t="shared" si="787"/>
        <v>6967.89</v>
      </c>
      <c r="E1564" s="105">
        <f t="shared" si="772"/>
        <v>6966.5</v>
      </c>
      <c r="F1564" s="106">
        <f t="shared" si="773"/>
        <v>45524</v>
      </c>
      <c r="G1564" s="107">
        <f t="shared" si="779"/>
        <v>-1.9948650165257931E-4</v>
      </c>
      <c r="H1564" s="108">
        <f t="shared" si="792"/>
        <v>45617</v>
      </c>
      <c r="I1564" s="108">
        <f t="shared" si="780"/>
        <v>45586</v>
      </c>
      <c r="J1564" s="109">
        <f t="shared" si="788"/>
        <v>21</v>
      </c>
      <c r="K1564" s="109">
        <f t="shared" si="776"/>
        <v>21</v>
      </c>
      <c r="L1564" s="8">
        <f t="shared" si="789"/>
        <v>1</v>
      </c>
      <c r="M1564" s="110">
        <f t="shared" si="775"/>
        <v>1.0038003200000001</v>
      </c>
      <c r="N1564" s="110">
        <f t="shared" si="770"/>
        <v>1.6771807050674719</v>
      </c>
      <c r="O1564" s="103">
        <f t="shared" si="774"/>
        <v>1.6771807000000001</v>
      </c>
      <c r="P1564" s="103">
        <f t="shared" si="781"/>
        <v>472.33511284000002</v>
      </c>
      <c r="Q1564" s="11">
        <f t="shared" si="795"/>
        <v>51</v>
      </c>
      <c r="R1564" s="30">
        <f t="shared" si="790"/>
        <v>1.8749583906119496E-2</v>
      </c>
      <c r="S1564" s="103">
        <f t="shared" si="782"/>
        <v>8.8560868300000006</v>
      </c>
      <c r="T1564" s="113">
        <f t="shared" si="791"/>
        <v>8.5000000000000006E-2</v>
      </c>
      <c r="U1564" s="111">
        <f t="shared" si="771"/>
        <v>21</v>
      </c>
      <c r="V1564" s="111">
        <v>252</v>
      </c>
      <c r="W1564" s="110">
        <f t="shared" si="783"/>
        <v>1.0068214929999999</v>
      </c>
      <c r="X1564" s="103">
        <f t="shared" si="784"/>
        <v>3.2220306600000002</v>
      </c>
      <c r="Y1564" s="103">
        <f t="shared" si="785"/>
        <v>12.07811749</v>
      </c>
      <c r="Z1564" s="114" t="str">
        <f t="shared" si="793"/>
        <v>A+J=</v>
      </c>
      <c r="AA1564" s="108">
        <f t="shared" si="794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86"/>
        <v>45587</v>
      </c>
      <c r="B1565" s="103">
        <f t="shared" si="778"/>
        <v>463.72601807999996</v>
      </c>
      <c r="C1565" s="204">
        <f t="shared" si="777"/>
        <v>276.34412082855715</v>
      </c>
      <c r="D1565" s="104">
        <f t="shared" si="787"/>
        <v>6966.5</v>
      </c>
      <c r="E1565" s="105">
        <f t="shared" si="772"/>
        <v>6997.15</v>
      </c>
      <c r="F1565" s="106">
        <f t="shared" si="773"/>
        <v>45556</v>
      </c>
      <c r="G1565" s="107">
        <f t="shared" si="779"/>
        <v>4.39962678532968E-3</v>
      </c>
      <c r="H1565" s="108">
        <f t="shared" si="792"/>
        <v>45617</v>
      </c>
      <c r="I1565" s="108">
        <f t="shared" si="780"/>
        <v>45617</v>
      </c>
      <c r="J1565" s="109">
        <f t="shared" si="788"/>
        <v>21</v>
      </c>
      <c r="K1565" s="109">
        <f t="shared" si="776"/>
        <v>1</v>
      </c>
      <c r="L1565" s="8">
        <f t="shared" si="789"/>
        <v>1.00020906</v>
      </c>
      <c r="M1565" s="110">
        <f t="shared" si="775"/>
        <v>1</v>
      </c>
      <c r="N1565" s="110">
        <f t="shared" si="770"/>
        <v>1.6771807050674719</v>
      </c>
      <c r="O1565" s="103">
        <f t="shared" si="774"/>
        <v>1.6775313300000001</v>
      </c>
      <c r="P1565" s="103">
        <f t="shared" si="781"/>
        <v>463.57592054999998</v>
      </c>
      <c r="Q1565" s="11">
        <f t="shared" si="795"/>
        <v>0</v>
      </c>
      <c r="R1565" s="30">
        <f t="shared" si="790"/>
        <v>0</v>
      </c>
      <c r="S1565" s="103">
        <f t="shared" si="782"/>
        <v>0</v>
      </c>
      <c r="T1565" s="113">
        <f t="shared" si="791"/>
        <v>8.5000000000000006E-2</v>
      </c>
      <c r="U1565" s="111">
        <f t="shared" si="771"/>
        <v>1</v>
      </c>
      <c r="V1565" s="111">
        <v>252</v>
      </c>
      <c r="W1565" s="110">
        <f t="shared" si="783"/>
        <v>1.0003237819999999</v>
      </c>
      <c r="X1565" s="103">
        <f t="shared" si="784"/>
        <v>0.15009753000000001</v>
      </c>
      <c r="Y1565" s="103">
        <f t="shared" si="785"/>
        <v>0</v>
      </c>
      <c r="Z1565" s="114" t="str">
        <f t="shared" si="793"/>
        <v>A+J=</v>
      </c>
      <c r="AA1565" s="108">
        <f t="shared" si="794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86"/>
        <v>45588</v>
      </c>
      <c r="B1566" s="103">
        <f t="shared" si="778"/>
        <v>463.97314971000003</v>
      </c>
      <c r="C1566" s="204">
        <f t="shared" si="777"/>
        <v>276.34412082855715</v>
      </c>
      <c r="D1566" s="104">
        <f t="shared" si="787"/>
        <v>6966.5</v>
      </c>
      <c r="E1566" s="105">
        <f t="shared" si="772"/>
        <v>6997.15</v>
      </c>
      <c r="F1566" s="106">
        <f t="shared" si="773"/>
        <v>45556</v>
      </c>
      <c r="G1566" s="107">
        <f t="shared" si="779"/>
        <v>4.39962678532968E-3</v>
      </c>
      <c r="H1566" s="108">
        <f t="shared" si="792"/>
        <v>45617</v>
      </c>
      <c r="I1566" s="108">
        <f t="shared" si="780"/>
        <v>45617</v>
      </c>
      <c r="J1566" s="109">
        <f t="shared" si="788"/>
        <v>21</v>
      </c>
      <c r="K1566" s="109">
        <f t="shared" si="776"/>
        <v>2</v>
      </c>
      <c r="L1566" s="8">
        <f t="shared" si="789"/>
        <v>1.00041818</v>
      </c>
      <c r="M1566" s="110">
        <f t="shared" si="775"/>
        <v>1</v>
      </c>
      <c r="N1566" s="110">
        <f t="shared" si="770"/>
        <v>1.6771807050674719</v>
      </c>
      <c r="O1566" s="103">
        <f t="shared" si="774"/>
        <v>1.67788206</v>
      </c>
      <c r="P1566" s="103">
        <f t="shared" si="781"/>
        <v>463.67284272000001</v>
      </c>
      <c r="Q1566" s="11">
        <f t="shared" si="795"/>
        <v>0</v>
      </c>
      <c r="R1566" s="30">
        <f t="shared" si="790"/>
        <v>0</v>
      </c>
      <c r="S1566" s="103">
        <f t="shared" si="782"/>
        <v>0</v>
      </c>
      <c r="T1566" s="113">
        <f t="shared" si="791"/>
        <v>8.5000000000000006E-2</v>
      </c>
      <c r="U1566" s="111">
        <f t="shared" si="771"/>
        <v>2</v>
      </c>
      <c r="V1566" s="111">
        <v>252</v>
      </c>
      <c r="W1566" s="110">
        <f t="shared" si="783"/>
        <v>1.00064767</v>
      </c>
      <c r="X1566" s="103">
        <f t="shared" si="784"/>
        <v>0.30030699</v>
      </c>
      <c r="Y1566" s="103">
        <f t="shared" si="785"/>
        <v>0</v>
      </c>
      <c r="Z1566" s="114" t="str">
        <f t="shared" si="793"/>
        <v>A+J=</v>
      </c>
      <c r="AA1566" s="108">
        <f t="shared" si="794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86"/>
        <v>45589</v>
      </c>
      <c r="B1567" s="103">
        <f t="shared" si="778"/>
        <v>464.22040893999997</v>
      </c>
      <c r="C1567" s="204">
        <f t="shared" si="777"/>
        <v>276.34412082855715</v>
      </c>
      <c r="D1567" s="104">
        <f t="shared" si="787"/>
        <v>6966.5</v>
      </c>
      <c r="E1567" s="105">
        <f t="shared" si="772"/>
        <v>6997.15</v>
      </c>
      <c r="F1567" s="106">
        <f t="shared" si="773"/>
        <v>45556</v>
      </c>
      <c r="G1567" s="107">
        <f t="shared" si="779"/>
        <v>4.39962678532968E-3</v>
      </c>
      <c r="H1567" s="108">
        <f t="shared" si="792"/>
        <v>45617</v>
      </c>
      <c r="I1567" s="108">
        <f t="shared" si="780"/>
        <v>45617</v>
      </c>
      <c r="J1567" s="109">
        <f t="shared" si="788"/>
        <v>21</v>
      </c>
      <c r="K1567" s="109">
        <f t="shared" si="776"/>
        <v>3</v>
      </c>
      <c r="L1567" s="8">
        <f t="shared" si="789"/>
        <v>1.0006273299999999</v>
      </c>
      <c r="M1567" s="110">
        <f t="shared" si="775"/>
        <v>1</v>
      </c>
      <c r="N1567" s="110">
        <f t="shared" ref="N1567:N1630" si="796">IF(I1567&gt;I1566,N1566*M1567,N1566)</f>
        <v>1.6771807050674719</v>
      </c>
      <c r="O1567" s="103">
        <f t="shared" si="774"/>
        <v>1.6782328500000001</v>
      </c>
      <c r="P1567" s="103">
        <f t="shared" si="781"/>
        <v>463.76978147</v>
      </c>
      <c r="Q1567" s="11">
        <f t="shared" si="795"/>
        <v>0</v>
      </c>
      <c r="R1567" s="30">
        <f t="shared" si="790"/>
        <v>0</v>
      </c>
      <c r="S1567" s="103">
        <f t="shared" si="782"/>
        <v>0</v>
      </c>
      <c r="T1567" s="113">
        <f t="shared" si="791"/>
        <v>8.5000000000000006E-2</v>
      </c>
      <c r="U1567" s="111">
        <f t="shared" si="771"/>
        <v>3</v>
      </c>
      <c r="V1567" s="111">
        <v>252</v>
      </c>
      <c r="W1567" s="110">
        <f t="shared" si="783"/>
        <v>1.000971662</v>
      </c>
      <c r="X1567" s="103">
        <f t="shared" si="784"/>
        <v>0.45062746999999997</v>
      </c>
      <c r="Y1567" s="103">
        <f t="shared" si="785"/>
        <v>0</v>
      </c>
      <c r="Z1567" s="114" t="str">
        <f t="shared" si="793"/>
        <v>A+J=</v>
      </c>
      <c r="AA1567" s="108">
        <f t="shared" si="794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86"/>
        <v>45590</v>
      </c>
      <c r="B1568" s="103">
        <f t="shared" si="778"/>
        <v>464.46779907000001</v>
      </c>
      <c r="C1568" s="204">
        <f t="shared" si="777"/>
        <v>276.34412082855715</v>
      </c>
      <c r="D1568" s="104">
        <f t="shared" si="787"/>
        <v>6966.5</v>
      </c>
      <c r="E1568" s="105">
        <f t="shared" si="772"/>
        <v>6997.15</v>
      </c>
      <c r="F1568" s="106">
        <f t="shared" si="773"/>
        <v>45556</v>
      </c>
      <c r="G1568" s="107">
        <f t="shared" si="779"/>
        <v>4.39962678532968E-3</v>
      </c>
      <c r="H1568" s="108">
        <f t="shared" si="792"/>
        <v>45617</v>
      </c>
      <c r="I1568" s="108">
        <f t="shared" si="780"/>
        <v>45617</v>
      </c>
      <c r="J1568" s="109">
        <f t="shared" si="788"/>
        <v>21</v>
      </c>
      <c r="K1568" s="109">
        <f t="shared" si="776"/>
        <v>4</v>
      </c>
      <c r="L1568" s="8">
        <f t="shared" si="789"/>
        <v>1.0008365299999999</v>
      </c>
      <c r="M1568" s="110">
        <f t="shared" si="775"/>
        <v>1</v>
      </c>
      <c r="N1568" s="110">
        <f t="shared" si="796"/>
        <v>1.6771807050674719</v>
      </c>
      <c r="O1568" s="103">
        <f t="shared" si="774"/>
        <v>1.6785837100000001</v>
      </c>
      <c r="P1568" s="103">
        <f t="shared" si="781"/>
        <v>463.86673956999999</v>
      </c>
      <c r="Q1568" s="11">
        <f t="shared" si="795"/>
        <v>0</v>
      </c>
      <c r="R1568" s="30">
        <f t="shared" si="790"/>
        <v>0</v>
      </c>
      <c r="S1568" s="103">
        <f t="shared" si="782"/>
        <v>0</v>
      </c>
      <c r="T1568" s="113">
        <f t="shared" si="791"/>
        <v>8.5000000000000006E-2</v>
      </c>
      <c r="U1568" s="111">
        <f t="shared" si="771"/>
        <v>4</v>
      </c>
      <c r="V1568" s="111">
        <v>252</v>
      </c>
      <c r="W1568" s="110">
        <f t="shared" si="783"/>
        <v>1.001295759</v>
      </c>
      <c r="X1568" s="103">
        <f t="shared" si="784"/>
        <v>0.60105949999999997</v>
      </c>
      <c r="Y1568" s="103">
        <f t="shared" si="785"/>
        <v>0</v>
      </c>
      <c r="Z1568" s="114" t="str">
        <f t="shared" si="793"/>
        <v>A+J=</v>
      </c>
      <c r="AA1568" s="108">
        <f t="shared" si="794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86"/>
        <v>45591</v>
      </c>
      <c r="B1569" s="103">
        <f t="shared" si="778"/>
        <v>464.71532291</v>
      </c>
      <c r="C1569" s="204">
        <f t="shared" si="777"/>
        <v>276.34412082855715</v>
      </c>
      <c r="D1569" s="104">
        <f t="shared" si="787"/>
        <v>6966.5</v>
      </c>
      <c r="E1569" s="105">
        <f t="shared" si="772"/>
        <v>6997.15</v>
      </c>
      <c r="F1569" s="106">
        <f t="shared" si="773"/>
        <v>45556</v>
      </c>
      <c r="G1569" s="107">
        <f t="shared" si="779"/>
        <v>4.39962678532968E-3</v>
      </c>
      <c r="H1569" s="108">
        <f t="shared" si="792"/>
        <v>45617</v>
      </c>
      <c r="I1569" s="108">
        <f t="shared" si="780"/>
        <v>45617</v>
      </c>
      <c r="J1569" s="109">
        <f t="shared" si="788"/>
        <v>21</v>
      </c>
      <c r="K1569" s="109">
        <f t="shared" si="776"/>
        <v>5</v>
      </c>
      <c r="L1569" s="8">
        <f t="shared" si="789"/>
        <v>1.0010457699999999</v>
      </c>
      <c r="M1569" s="110">
        <f t="shared" si="775"/>
        <v>1</v>
      </c>
      <c r="N1569" s="110">
        <f t="shared" si="796"/>
        <v>1.6771807050674719</v>
      </c>
      <c r="O1569" s="103">
        <f t="shared" si="774"/>
        <v>1.67893465</v>
      </c>
      <c r="P1569" s="103">
        <f t="shared" si="781"/>
        <v>463.96371978000002</v>
      </c>
      <c r="Q1569" s="11">
        <f t="shared" si="795"/>
        <v>0</v>
      </c>
      <c r="R1569" s="30">
        <f t="shared" si="790"/>
        <v>0</v>
      </c>
      <c r="S1569" s="103">
        <f t="shared" si="782"/>
        <v>0</v>
      </c>
      <c r="T1569" s="113">
        <f t="shared" si="791"/>
        <v>8.5000000000000006E-2</v>
      </c>
      <c r="U1569" s="111">
        <f t="shared" si="771"/>
        <v>5</v>
      </c>
      <c r="V1569" s="111">
        <v>252</v>
      </c>
      <c r="W1569" s="110">
        <f t="shared" si="783"/>
        <v>1.0016199610000001</v>
      </c>
      <c r="X1569" s="103">
        <f t="shared" si="784"/>
        <v>0.75160313000000001</v>
      </c>
      <c r="Y1569" s="103">
        <f t="shared" si="785"/>
        <v>0</v>
      </c>
      <c r="Z1569" s="114" t="str">
        <f t="shared" si="793"/>
        <v>A+J=</v>
      </c>
      <c r="AA1569" s="108">
        <f t="shared" si="794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86"/>
        <v>45592</v>
      </c>
      <c r="B1570" s="103">
        <f t="shared" si="778"/>
        <v>464.71532291</v>
      </c>
      <c r="C1570" s="204">
        <f t="shared" si="777"/>
        <v>276.34412082855715</v>
      </c>
      <c r="D1570" s="104">
        <f t="shared" si="787"/>
        <v>6966.5</v>
      </c>
      <c r="E1570" s="105">
        <f t="shared" si="772"/>
        <v>6997.15</v>
      </c>
      <c r="F1570" s="106">
        <f t="shared" si="773"/>
        <v>45556</v>
      </c>
      <c r="G1570" s="107">
        <f t="shared" si="779"/>
        <v>4.39962678532968E-3</v>
      </c>
      <c r="H1570" s="108">
        <f t="shared" si="792"/>
        <v>45617</v>
      </c>
      <c r="I1570" s="108">
        <f t="shared" si="780"/>
        <v>45617</v>
      </c>
      <c r="J1570" s="109">
        <f t="shared" si="788"/>
        <v>21</v>
      </c>
      <c r="K1570" s="109">
        <f t="shared" si="776"/>
        <v>5</v>
      </c>
      <c r="L1570" s="8">
        <f t="shared" si="789"/>
        <v>1.0010457699999999</v>
      </c>
      <c r="M1570" s="110">
        <f t="shared" si="775"/>
        <v>1</v>
      </c>
      <c r="N1570" s="110">
        <f t="shared" si="796"/>
        <v>1.6771807050674719</v>
      </c>
      <c r="O1570" s="103">
        <f t="shared" si="774"/>
        <v>1.67893465</v>
      </c>
      <c r="P1570" s="103">
        <f t="shared" si="781"/>
        <v>463.96371978000002</v>
      </c>
      <c r="Q1570" s="11">
        <f t="shared" si="795"/>
        <v>0</v>
      </c>
      <c r="R1570" s="30">
        <f t="shared" si="790"/>
        <v>0</v>
      </c>
      <c r="S1570" s="103">
        <f t="shared" si="782"/>
        <v>0</v>
      </c>
      <c r="T1570" s="113">
        <f t="shared" si="791"/>
        <v>8.5000000000000006E-2</v>
      </c>
      <c r="U1570" s="111">
        <f t="shared" si="771"/>
        <v>5</v>
      </c>
      <c r="V1570" s="111">
        <v>252</v>
      </c>
      <c r="W1570" s="110">
        <f t="shared" si="783"/>
        <v>1.0016199610000001</v>
      </c>
      <c r="X1570" s="103">
        <f t="shared" si="784"/>
        <v>0.75160313000000001</v>
      </c>
      <c r="Y1570" s="103">
        <f t="shared" si="785"/>
        <v>0</v>
      </c>
      <c r="Z1570" s="114" t="str">
        <f t="shared" si="793"/>
        <v>A+J=</v>
      </c>
      <c r="AA1570" s="108">
        <f t="shared" si="794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86"/>
        <v>45593</v>
      </c>
      <c r="B1571" s="103">
        <f t="shared" si="778"/>
        <v>464.71532291</v>
      </c>
      <c r="C1571" s="204">
        <f t="shared" si="777"/>
        <v>276.34412082855715</v>
      </c>
      <c r="D1571" s="104">
        <f t="shared" si="787"/>
        <v>6966.5</v>
      </c>
      <c r="E1571" s="105">
        <f t="shared" si="772"/>
        <v>6997.15</v>
      </c>
      <c r="F1571" s="106">
        <f t="shared" si="773"/>
        <v>45556</v>
      </c>
      <c r="G1571" s="107">
        <f t="shared" si="779"/>
        <v>4.39962678532968E-3</v>
      </c>
      <c r="H1571" s="108">
        <f t="shared" si="792"/>
        <v>45617</v>
      </c>
      <c r="I1571" s="108">
        <f t="shared" si="780"/>
        <v>45617</v>
      </c>
      <c r="J1571" s="109">
        <f t="shared" si="788"/>
        <v>21</v>
      </c>
      <c r="K1571" s="109">
        <f t="shared" si="776"/>
        <v>5</v>
      </c>
      <c r="L1571" s="8">
        <f t="shared" si="789"/>
        <v>1.0010457699999999</v>
      </c>
      <c r="M1571" s="110">
        <f t="shared" si="775"/>
        <v>1</v>
      </c>
      <c r="N1571" s="110">
        <f t="shared" si="796"/>
        <v>1.6771807050674719</v>
      </c>
      <c r="O1571" s="103">
        <f t="shared" si="774"/>
        <v>1.67893465</v>
      </c>
      <c r="P1571" s="103">
        <f t="shared" si="781"/>
        <v>463.96371978000002</v>
      </c>
      <c r="Q1571" s="11">
        <f t="shared" si="795"/>
        <v>0</v>
      </c>
      <c r="R1571" s="30">
        <f t="shared" si="790"/>
        <v>0</v>
      </c>
      <c r="S1571" s="103">
        <f t="shared" si="782"/>
        <v>0</v>
      </c>
      <c r="T1571" s="113">
        <f t="shared" si="791"/>
        <v>8.5000000000000006E-2</v>
      </c>
      <c r="U1571" s="111">
        <f t="shared" si="771"/>
        <v>5</v>
      </c>
      <c r="V1571" s="111">
        <v>252</v>
      </c>
      <c r="W1571" s="110">
        <f t="shared" si="783"/>
        <v>1.0016199610000001</v>
      </c>
      <c r="X1571" s="103">
        <f t="shared" si="784"/>
        <v>0.75160313000000001</v>
      </c>
      <c r="Y1571" s="103">
        <f t="shared" si="785"/>
        <v>0</v>
      </c>
      <c r="Z1571" s="114" t="str">
        <f t="shared" si="793"/>
        <v>A+J=</v>
      </c>
      <c r="AA1571" s="108">
        <f t="shared" si="794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86"/>
        <v>45594</v>
      </c>
      <c r="B1572" s="103">
        <f t="shared" si="778"/>
        <v>464.96297772999998</v>
      </c>
      <c r="C1572" s="204">
        <f t="shared" si="777"/>
        <v>276.34412082855715</v>
      </c>
      <c r="D1572" s="104">
        <f t="shared" si="787"/>
        <v>6966.5</v>
      </c>
      <c r="E1572" s="105">
        <f t="shared" si="772"/>
        <v>6997.15</v>
      </c>
      <c r="F1572" s="106">
        <f t="shared" si="773"/>
        <v>45556</v>
      </c>
      <c r="G1572" s="107">
        <f t="shared" si="779"/>
        <v>4.39962678532968E-3</v>
      </c>
      <c r="H1572" s="108">
        <f t="shared" si="792"/>
        <v>45617</v>
      </c>
      <c r="I1572" s="108">
        <f t="shared" si="780"/>
        <v>45617</v>
      </c>
      <c r="J1572" s="109">
        <f t="shared" si="788"/>
        <v>21</v>
      </c>
      <c r="K1572" s="109">
        <f t="shared" si="776"/>
        <v>6</v>
      </c>
      <c r="L1572" s="8">
        <f t="shared" si="789"/>
        <v>1.0012550600000001</v>
      </c>
      <c r="M1572" s="110">
        <f t="shared" si="775"/>
        <v>1</v>
      </c>
      <c r="N1572" s="110">
        <f t="shared" si="796"/>
        <v>1.6771807050674719</v>
      </c>
      <c r="O1572" s="103">
        <f t="shared" si="774"/>
        <v>1.6792856599999999</v>
      </c>
      <c r="P1572" s="103">
        <f t="shared" si="781"/>
        <v>464.06071932999998</v>
      </c>
      <c r="Q1572" s="11">
        <f t="shared" si="795"/>
        <v>0</v>
      </c>
      <c r="R1572" s="30">
        <f t="shared" si="790"/>
        <v>0</v>
      </c>
      <c r="S1572" s="103">
        <f t="shared" si="782"/>
        <v>0</v>
      </c>
      <c r="T1572" s="113">
        <f t="shared" si="791"/>
        <v>8.5000000000000006E-2</v>
      </c>
      <c r="U1572" s="111">
        <f t="shared" si="771"/>
        <v>6</v>
      </c>
      <c r="V1572" s="111">
        <v>252</v>
      </c>
      <c r="W1572" s="110">
        <f t="shared" si="783"/>
        <v>1.0019442679999999</v>
      </c>
      <c r="X1572" s="103">
        <f t="shared" si="784"/>
        <v>0.90225840000000002</v>
      </c>
      <c r="Y1572" s="103">
        <f t="shared" si="785"/>
        <v>0</v>
      </c>
      <c r="Z1572" s="114" t="str">
        <f t="shared" si="793"/>
        <v>A+J=</v>
      </c>
      <c r="AA1572" s="108">
        <f t="shared" si="794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86"/>
        <v>45595</v>
      </c>
      <c r="B1573" s="103">
        <f t="shared" si="778"/>
        <v>465.21076636999999</v>
      </c>
      <c r="C1573" s="204">
        <f t="shared" si="777"/>
        <v>276.34412082855715</v>
      </c>
      <c r="D1573" s="104">
        <f t="shared" si="787"/>
        <v>6966.5</v>
      </c>
      <c r="E1573" s="105">
        <f t="shared" si="772"/>
        <v>6997.15</v>
      </c>
      <c r="F1573" s="106">
        <f t="shared" si="773"/>
        <v>45556</v>
      </c>
      <c r="G1573" s="107">
        <f t="shared" si="779"/>
        <v>4.39962678532968E-3</v>
      </c>
      <c r="H1573" s="108">
        <f t="shared" si="792"/>
        <v>45617</v>
      </c>
      <c r="I1573" s="108">
        <f t="shared" si="780"/>
        <v>45617</v>
      </c>
      <c r="J1573" s="109">
        <f t="shared" si="788"/>
        <v>21</v>
      </c>
      <c r="K1573" s="109">
        <f t="shared" si="776"/>
        <v>7</v>
      </c>
      <c r="L1573" s="8">
        <f t="shared" si="789"/>
        <v>1.00146439</v>
      </c>
      <c r="M1573" s="110">
        <f t="shared" si="775"/>
        <v>1</v>
      </c>
      <c r="N1573" s="110">
        <f t="shared" si="796"/>
        <v>1.6771807050674719</v>
      </c>
      <c r="O1573" s="103">
        <f t="shared" si="774"/>
        <v>1.67963675</v>
      </c>
      <c r="P1573" s="103">
        <f t="shared" si="781"/>
        <v>464.15774098999998</v>
      </c>
      <c r="Q1573" s="11">
        <f t="shared" si="795"/>
        <v>0</v>
      </c>
      <c r="R1573" s="30">
        <f t="shared" si="790"/>
        <v>0</v>
      </c>
      <c r="S1573" s="103">
        <f t="shared" si="782"/>
        <v>0</v>
      </c>
      <c r="T1573" s="113">
        <f t="shared" si="791"/>
        <v>8.5000000000000006E-2</v>
      </c>
      <c r="U1573" s="111">
        <f t="shared" ref="U1573:U1636" si="797">IF(Q1572&gt;0,1,IF(K1573=K1572,U1572,U1572+1))</f>
        <v>7</v>
      </c>
      <c r="V1573" s="111">
        <v>252</v>
      </c>
      <c r="W1573" s="110">
        <f t="shared" si="783"/>
        <v>1.00226868</v>
      </c>
      <c r="X1573" s="103">
        <f t="shared" si="784"/>
        <v>1.05302538</v>
      </c>
      <c r="Y1573" s="103">
        <f t="shared" si="785"/>
        <v>0</v>
      </c>
      <c r="Z1573" s="114" t="str">
        <f t="shared" si="793"/>
        <v>A+J=</v>
      </c>
      <c r="AA1573" s="108">
        <f t="shared" si="794"/>
        <v>45617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86"/>
        <v>45596</v>
      </c>
      <c r="B1574" s="103">
        <f t="shared" si="778"/>
        <v>465.45868609000001</v>
      </c>
      <c r="C1574" s="204">
        <f t="shared" si="777"/>
        <v>276.34412082855715</v>
      </c>
      <c r="D1574" s="104">
        <f t="shared" si="787"/>
        <v>6966.5</v>
      </c>
      <c r="E1574" s="105">
        <f t="shared" si="772"/>
        <v>6997.15</v>
      </c>
      <c r="F1574" s="106">
        <f t="shared" si="773"/>
        <v>45556</v>
      </c>
      <c r="G1574" s="107">
        <f t="shared" si="779"/>
        <v>4.39962678532968E-3</v>
      </c>
      <c r="H1574" s="108">
        <f t="shared" si="792"/>
        <v>45617</v>
      </c>
      <c r="I1574" s="108">
        <f t="shared" si="780"/>
        <v>45617</v>
      </c>
      <c r="J1574" s="109">
        <f t="shared" si="788"/>
        <v>21</v>
      </c>
      <c r="K1574" s="109">
        <f t="shared" si="776"/>
        <v>8</v>
      </c>
      <c r="L1574" s="8">
        <f t="shared" si="789"/>
        <v>1.00167377</v>
      </c>
      <c r="M1574" s="110">
        <f t="shared" si="775"/>
        <v>1</v>
      </c>
      <c r="N1574" s="110">
        <f t="shared" si="796"/>
        <v>1.6771807050674719</v>
      </c>
      <c r="O1574" s="103">
        <f t="shared" si="774"/>
        <v>1.6799879099999999</v>
      </c>
      <c r="P1574" s="103">
        <f t="shared" si="781"/>
        <v>464.25478199000003</v>
      </c>
      <c r="Q1574" s="11">
        <f t="shared" si="795"/>
        <v>0</v>
      </c>
      <c r="R1574" s="30">
        <f t="shared" si="790"/>
        <v>0</v>
      </c>
      <c r="S1574" s="103">
        <f t="shared" si="782"/>
        <v>0</v>
      </c>
      <c r="T1574" s="113">
        <f t="shared" si="791"/>
        <v>8.5000000000000006E-2</v>
      </c>
      <c r="U1574" s="111">
        <f t="shared" si="797"/>
        <v>8</v>
      </c>
      <c r="V1574" s="111">
        <v>252</v>
      </c>
      <c r="W1574" s="110">
        <f t="shared" si="783"/>
        <v>1.0025931969999999</v>
      </c>
      <c r="X1574" s="103">
        <f t="shared" si="784"/>
        <v>1.2039040999999999</v>
      </c>
      <c r="Y1574" s="103">
        <f t="shared" si="785"/>
        <v>0</v>
      </c>
      <c r="Z1574" s="114" t="str">
        <f t="shared" si="793"/>
        <v>A+J=</v>
      </c>
      <c r="AA1574" s="108">
        <f t="shared" si="794"/>
        <v>45617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86"/>
        <v>45597</v>
      </c>
      <c r="B1575" s="103">
        <f t="shared" si="778"/>
        <v>465.70673418999996</v>
      </c>
      <c r="C1575" s="204">
        <f t="shared" si="777"/>
        <v>276.34412082855715</v>
      </c>
      <c r="D1575" s="104">
        <f t="shared" si="787"/>
        <v>6966.5</v>
      </c>
      <c r="E1575" s="105">
        <f t="shared" si="772"/>
        <v>6997.15</v>
      </c>
      <c r="F1575" s="106">
        <f t="shared" si="773"/>
        <v>45556</v>
      </c>
      <c r="G1575" s="107">
        <f t="shared" si="779"/>
        <v>4.39962678532968E-3</v>
      </c>
      <c r="H1575" s="108">
        <f t="shared" si="792"/>
        <v>45617</v>
      </c>
      <c r="I1575" s="108">
        <f t="shared" si="780"/>
        <v>45617</v>
      </c>
      <c r="J1575" s="109">
        <f t="shared" si="788"/>
        <v>21</v>
      </c>
      <c r="K1575" s="109">
        <f t="shared" si="776"/>
        <v>9</v>
      </c>
      <c r="L1575" s="8">
        <f t="shared" si="789"/>
        <v>1.0018831800000001</v>
      </c>
      <c r="M1575" s="110">
        <f t="shared" si="775"/>
        <v>1</v>
      </c>
      <c r="N1575" s="110">
        <f t="shared" si="796"/>
        <v>1.6771807050674719</v>
      </c>
      <c r="O1575" s="103">
        <f t="shared" si="774"/>
        <v>1.6803391299999999</v>
      </c>
      <c r="P1575" s="103">
        <f t="shared" si="781"/>
        <v>464.35183956999998</v>
      </c>
      <c r="Q1575" s="11">
        <f t="shared" si="795"/>
        <v>0</v>
      </c>
      <c r="R1575" s="30">
        <f t="shared" si="790"/>
        <v>0</v>
      </c>
      <c r="S1575" s="103">
        <f t="shared" si="782"/>
        <v>0</v>
      </c>
      <c r="T1575" s="113">
        <f t="shared" si="791"/>
        <v>8.5000000000000006E-2</v>
      </c>
      <c r="U1575" s="111">
        <f t="shared" si="797"/>
        <v>9</v>
      </c>
      <c r="V1575" s="111">
        <v>252</v>
      </c>
      <c r="W1575" s="110">
        <f t="shared" si="783"/>
        <v>1.0029178190000001</v>
      </c>
      <c r="X1575" s="103">
        <f t="shared" si="784"/>
        <v>1.35489462</v>
      </c>
      <c r="Y1575" s="103">
        <f t="shared" si="785"/>
        <v>0</v>
      </c>
      <c r="Z1575" s="114" t="str">
        <f t="shared" si="793"/>
        <v>A+J=</v>
      </c>
      <c r="AA1575" s="108">
        <f t="shared" si="794"/>
        <v>45617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86"/>
        <v>45598</v>
      </c>
      <c r="B1576" s="103">
        <f t="shared" si="778"/>
        <v>465.95492224999998</v>
      </c>
      <c r="C1576" s="204">
        <f t="shared" si="777"/>
        <v>276.34412082855715</v>
      </c>
      <c r="D1576" s="104">
        <f t="shared" si="787"/>
        <v>6966.5</v>
      </c>
      <c r="E1576" s="105">
        <f t="shared" ref="E1576:E1639" si="798">IF($K1576=1,VLOOKUP($A1575,$AO$10:$AS$165,4),E1575)</f>
        <v>6997.15</v>
      </c>
      <c r="F1576" s="106">
        <f t="shared" ref="F1576:F1639" si="799">IF($K1576=1,VLOOKUP($A1575,$AO$10:$AS$165,5),F1575)</f>
        <v>45556</v>
      </c>
      <c r="G1576" s="107">
        <f t="shared" si="779"/>
        <v>4.39962678532968E-3</v>
      </c>
      <c r="H1576" s="108">
        <f t="shared" si="792"/>
        <v>45617</v>
      </c>
      <c r="I1576" s="108">
        <f t="shared" si="780"/>
        <v>45617</v>
      </c>
      <c r="J1576" s="109">
        <f t="shared" si="788"/>
        <v>21</v>
      </c>
      <c r="K1576" s="109">
        <f t="shared" si="776"/>
        <v>10</v>
      </c>
      <c r="L1576" s="8">
        <f t="shared" si="789"/>
        <v>1.00209265</v>
      </c>
      <c r="M1576" s="110">
        <f t="shared" si="775"/>
        <v>1</v>
      </c>
      <c r="N1576" s="110">
        <f t="shared" si="796"/>
        <v>1.6771807050674719</v>
      </c>
      <c r="O1576" s="103">
        <f t="shared" si="774"/>
        <v>1.6806904499999999</v>
      </c>
      <c r="P1576" s="103">
        <f t="shared" si="781"/>
        <v>464.44892478999998</v>
      </c>
      <c r="Q1576" s="11">
        <f t="shared" si="795"/>
        <v>0</v>
      </c>
      <c r="R1576" s="30">
        <f t="shared" si="790"/>
        <v>0</v>
      </c>
      <c r="S1576" s="103">
        <f t="shared" si="782"/>
        <v>0</v>
      </c>
      <c r="T1576" s="113">
        <f t="shared" si="791"/>
        <v>8.5000000000000006E-2</v>
      </c>
      <c r="U1576" s="111">
        <f t="shared" si="797"/>
        <v>10</v>
      </c>
      <c r="V1576" s="111">
        <v>252</v>
      </c>
      <c r="W1576" s="110">
        <f t="shared" si="783"/>
        <v>1.0032425469999999</v>
      </c>
      <c r="X1576" s="103">
        <f t="shared" si="784"/>
        <v>1.5059974599999999</v>
      </c>
      <c r="Y1576" s="103">
        <f t="shared" si="785"/>
        <v>0</v>
      </c>
      <c r="Z1576" s="114" t="str">
        <f t="shared" si="793"/>
        <v>A+J=</v>
      </c>
      <c r="AA1576" s="108">
        <f t="shared" si="794"/>
        <v>45617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86"/>
        <v>45599</v>
      </c>
      <c r="B1577" s="103">
        <f t="shared" si="778"/>
        <v>465.95492224999998</v>
      </c>
      <c r="C1577" s="204">
        <f t="shared" si="777"/>
        <v>276.34412082855715</v>
      </c>
      <c r="D1577" s="104">
        <f t="shared" si="787"/>
        <v>6966.5</v>
      </c>
      <c r="E1577" s="105">
        <f t="shared" si="798"/>
        <v>6997.15</v>
      </c>
      <c r="F1577" s="106">
        <f t="shared" si="799"/>
        <v>45556</v>
      </c>
      <c r="G1577" s="107">
        <f t="shared" si="779"/>
        <v>4.39962678532968E-3</v>
      </c>
      <c r="H1577" s="108">
        <f t="shared" si="792"/>
        <v>45617</v>
      </c>
      <c r="I1577" s="108">
        <f t="shared" si="780"/>
        <v>45617</v>
      </c>
      <c r="J1577" s="109">
        <f t="shared" si="788"/>
        <v>21</v>
      </c>
      <c r="K1577" s="109">
        <f t="shared" si="776"/>
        <v>10</v>
      </c>
      <c r="L1577" s="8">
        <f t="shared" si="789"/>
        <v>1.00209265</v>
      </c>
      <c r="M1577" s="110">
        <f t="shared" si="775"/>
        <v>1</v>
      </c>
      <c r="N1577" s="110">
        <f t="shared" si="796"/>
        <v>1.6771807050674719</v>
      </c>
      <c r="O1577" s="103">
        <f t="shared" ref="O1577:O1640" si="800">TRUNC(TRUNC((L1577*N1577),15),8)</f>
        <v>1.6806904499999999</v>
      </c>
      <c r="P1577" s="103">
        <f t="shared" si="781"/>
        <v>464.44892478999998</v>
      </c>
      <c r="Q1577" s="11">
        <f t="shared" si="795"/>
        <v>0</v>
      </c>
      <c r="R1577" s="30">
        <f t="shared" si="790"/>
        <v>0</v>
      </c>
      <c r="S1577" s="103">
        <f t="shared" si="782"/>
        <v>0</v>
      </c>
      <c r="T1577" s="113">
        <f t="shared" si="791"/>
        <v>8.5000000000000006E-2</v>
      </c>
      <c r="U1577" s="111">
        <f t="shared" si="797"/>
        <v>10</v>
      </c>
      <c r="V1577" s="111">
        <v>252</v>
      </c>
      <c r="W1577" s="110">
        <f t="shared" si="783"/>
        <v>1.0032425469999999</v>
      </c>
      <c r="X1577" s="103">
        <f t="shared" si="784"/>
        <v>1.5059974599999999</v>
      </c>
      <c r="Y1577" s="103">
        <f t="shared" si="785"/>
        <v>0</v>
      </c>
      <c r="Z1577" s="114" t="str">
        <f t="shared" si="793"/>
        <v>A+J=</v>
      </c>
      <c r="AA1577" s="108">
        <f t="shared" si="794"/>
        <v>45617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86"/>
        <v>45600</v>
      </c>
      <c r="B1578" s="103">
        <f t="shared" si="778"/>
        <v>465.95492224999998</v>
      </c>
      <c r="C1578" s="204">
        <f t="shared" si="777"/>
        <v>276.34412082855715</v>
      </c>
      <c r="D1578" s="104">
        <f t="shared" si="787"/>
        <v>6966.5</v>
      </c>
      <c r="E1578" s="105">
        <f t="shared" si="798"/>
        <v>6997.15</v>
      </c>
      <c r="F1578" s="106">
        <f t="shared" si="799"/>
        <v>45556</v>
      </c>
      <c r="G1578" s="107">
        <f t="shared" si="779"/>
        <v>4.39962678532968E-3</v>
      </c>
      <c r="H1578" s="108">
        <f t="shared" si="792"/>
        <v>45617</v>
      </c>
      <c r="I1578" s="108">
        <f t="shared" si="780"/>
        <v>45617</v>
      </c>
      <c r="J1578" s="109">
        <f t="shared" si="788"/>
        <v>21</v>
      </c>
      <c r="K1578" s="109">
        <f t="shared" si="776"/>
        <v>10</v>
      </c>
      <c r="L1578" s="8">
        <f t="shared" si="789"/>
        <v>1.00209265</v>
      </c>
      <c r="M1578" s="110">
        <f t="shared" ref="M1578:M1641" si="801">IF(I1578&gt;I1577,L1577,M1577)</f>
        <v>1</v>
      </c>
      <c r="N1578" s="110">
        <f t="shared" si="796"/>
        <v>1.6771807050674719</v>
      </c>
      <c r="O1578" s="103">
        <f t="shared" si="800"/>
        <v>1.6806904499999999</v>
      </c>
      <c r="P1578" s="103">
        <f t="shared" si="781"/>
        <v>464.44892478999998</v>
      </c>
      <c r="Q1578" s="11">
        <f t="shared" si="795"/>
        <v>0</v>
      </c>
      <c r="R1578" s="30">
        <f t="shared" si="790"/>
        <v>0</v>
      </c>
      <c r="S1578" s="103">
        <f t="shared" si="782"/>
        <v>0</v>
      </c>
      <c r="T1578" s="113">
        <f t="shared" si="791"/>
        <v>8.5000000000000006E-2</v>
      </c>
      <c r="U1578" s="111">
        <f t="shared" si="797"/>
        <v>10</v>
      </c>
      <c r="V1578" s="111">
        <v>252</v>
      </c>
      <c r="W1578" s="110">
        <f t="shared" si="783"/>
        <v>1.0032425469999999</v>
      </c>
      <c r="X1578" s="103">
        <f t="shared" si="784"/>
        <v>1.5059974599999999</v>
      </c>
      <c r="Y1578" s="103">
        <f t="shared" si="785"/>
        <v>0</v>
      </c>
      <c r="Z1578" s="114" t="str">
        <f t="shared" si="793"/>
        <v>A+J=</v>
      </c>
      <c r="AA1578" s="108">
        <f t="shared" si="794"/>
        <v>45617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86"/>
        <v>45601</v>
      </c>
      <c r="B1579" s="103">
        <f t="shared" si="778"/>
        <v>466.20323554000004</v>
      </c>
      <c r="C1579" s="204">
        <f t="shared" si="777"/>
        <v>276.34412082855715</v>
      </c>
      <c r="D1579" s="104">
        <f t="shared" si="787"/>
        <v>6966.5</v>
      </c>
      <c r="E1579" s="105">
        <f t="shared" si="798"/>
        <v>6997.15</v>
      </c>
      <c r="F1579" s="106">
        <f t="shared" si="799"/>
        <v>45556</v>
      </c>
      <c r="G1579" s="107">
        <f t="shared" si="779"/>
        <v>4.39962678532968E-3</v>
      </c>
      <c r="H1579" s="108">
        <f t="shared" si="792"/>
        <v>45617</v>
      </c>
      <c r="I1579" s="108">
        <f t="shared" si="780"/>
        <v>45617</v>
      </c>
      <c r="J1579" s="109">
        <f t="shared" si="788"/>
        <v>21</v>
      </c>
      <c r="K1579" s="109">
        <f t="shared" si="776"/>
        <v>11</v>
      </c>
      <c r="L1579" s="8">
        <f t="shared" si="789"/>
        <v>1.00230215</v>
      </c>
      <c r="M1579" s="110">
        <f t="shared" si="801"/>
        <v>1</v>
      </c>
      <c r="N1579" s="110">
        <f t="shared" si="796"/>
        <v>1.6771807050674719</v>
      </c>
      <c r="O1579" s="103">
        <f t="shared" si="800"/>
        <v>1.6810418199999999</v>
      </c>
      <c r="P1579" s="103">
        <f t="shared" si="781"/>
        <v>464.54602382000002</v>
      </c>
      <c r="Q1579" s="11">
        <f t="shared" si="795"/>
        <v>0</v>
      </c>
      <c r="R1579" s="30">
        <f t="shared" si="790"/>
        <v>0</v>
      </c>
      <c r="S1579" s="103">
        <f t="shared" si="782"/>
        <v>0</v>
      </c>
      <c r="T1579" s="113">
        <f t="shared" si="791"/>
        <v>8.5000000000000006E-2</v>
      </c>
      <c r="U1579" s="111">
        <f t="shared" si="797"/>
        <v>11</v>
      </c>
      <c r="V1579" s="111">
        <v>252</v>
      </c>
      <c r="W1579" s="110">
        <f t="shared" si="783"/>
        <v>1.0035673789999999</v>
      </c>
      <c r="X1579" s="103">
        <f t="shared" si="784"/>
        <v>1.6572117200000001</v>
      </c>
      <c r="Y1579" s="103">
        <f t="shared" si="785"/>
        <v>0</v>
      </c>
      <c r="Z1579" s="114" t="str">
        <f t="shared" si="793"/>
        <v>A+J=</v>
      </c>
      <c r="AA1579" s="108">
        <f t="shared" si="794"/>
        <v>45617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86"/>
        <v>45602</v>
      </c>
      <c r="B1580" s="103">
        <f t="shared" si="778"/>
        <v>466.45168336999996</v>
      </c>
      <c r="C1580" s="204">
        <f t="shared" si="777"/>
        <v>276.34412082855715</v>
      </c>
      <c r="D1580" s="104">
        <f t="shared" si="787"/>
        <v>6966.5</v>
      </c>
      <c r="E1580" s="105">
        <f t="shared" si="798"/>
        <v>6997.15</v>
      </c>
      <c r="F1580" s="106">
        <f t="shared" si="799"/>
        <v>45556</v>
      </c>
      <c r="G1580" s="107">
        <f t="shared" si="779"/>
        <v>4.39962678532968E-3</v>
      </c>
      <c r="H1580" s="108">
        <f t="shared" si="792"/>
        <v>45617</v>
      </c>
      <c r="I1580" s="108">
        <f t="shared" si="780"/>
        <v>45617</v>
      </c>
      <c r="J1580" s="109">
        <f t="shared" si="788"/>
        <v>21</v>
      </c>
      <c r="K1580" s="109">
        <f t="shared" ref="K1580:K1643" si="802">(J1580-(NETWORKDAYS(A1580,I1580,AD$171:AD$502)-1))</f>
        <v>12</v>
      </c>
      <c r="L1580" s="8">
        <f t="shared" si="789"/>
        <v>1.0025116999999999</v>
      </c>
      <c r="M1580" s="110">
        <f t="shared" si="801"/>
        <v>1</v>
      </c>
      <c r="N1580" s="110">
        <f t="shared" si="796"/>
        <v>1.6771807050674719</v>
      </c>
      <c r="O1580" s="103">
        <f t="shared" si="800"/>
        <v>1.6813932700000001</v>
      </c>
      <c r="P1580" s="103">
        <f t="shared" si="781"/>
        <v>464.64314495999997</v>
      </c>
      <c r="Q1580" s="11">
        <f t="shared" si="795"/>
        <v>0</v>
      </c>
      <c r="R1580" s="30">
        <f t="shared" si="790"/>
        <v>0</v>
      </c>
      <c r="S1580" s="103">
        <f t="shared" si="782"/>
        <v>0</v>
      </c>
      <c r="T1580" s="113">
        <f t="shared" si="791"/>
        <v>8.5000000000000006E-2</v>
      </c>
      <c r="U1580" s="111">
        <f t="shared" si="797"/>
        <v>12</v>
      </c>
      <c r="V1580" s="111">
        <v>252</v>
      </c>
      <c r="W1580" s="110">
        <f t="shared" si="783"/>
        <v>1.003892317</v>
      </c>
      <c r="X1580" s="103">
        <f t="shared" si="784"/>
        <v>1.8085384099999999</v>
      </c>
      <c r="Y1580" s="103">
        <f t="shared" si="785"/>
        <v>0</v>
      </c>
      <c r="Z1580" s="114" t="str">
        <f t="shared" si="793"/>
        <v>A+J=</v>
      </c>
      <c r="AA1580" s="108">
        <f t="shared" si="794"/>
        <v>45617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86"/>
        <v>45603</v>
      </c>
      <c r="B1581" s="103">
        <f t="shared" si="778"/>
        <v>466.70026760999997</v>
      </c>
      <c r="C1581" s="204">
        <f t="shared" si="777"/>
        <v>276.34412082855715</v>
      </c>
      <c r="D1581" s="104">
        <f t="shared" si="787"/>
        <v>6966.5</v>
      </c>
      <c r="E1581" s="105">
        <f t="shared" si="798"/>
        <v>6997.15</v>
      </c>
      <c r="F1581" s="106">
        <f t="shared" si="799"/>
        <v>45556</v>
      </c>
      <c r="G1581" s="107">
        <f t="shared" si="779"/>
        <v>4.39962678532968E-3</v>
      </c>
      <c r="H1581" s="108">
        <f t="shared" si="792"/>
        <v>45617</v>
      </c>
      <c r="I1581" s="108">
        <f t="shared" si="780"/>
        <v>45617</v>
      </c>
      <c r="J1581" s="109">
        <f t="shared" si="788"/>
        <v>21</v>
      </c>
      <c r="K1581" s="109">
        <f t="shared" si="802"/>
        <v>13</v>
      </c>
      <c r="L1581" s="8">
        <f t="shared" si="789"/>
        <v>1.0027212999999999</v>
      </c>
      <c r="M1581" s="110">
        <f t="shared" si="801"/>
        <v>1</v>
      </c>
      <c r="N1581" s="110">
        <f t="shared" si="796"/>
        <v>1.6771807050674719</v>
      </c>
      <c r="O1581" s="103">
        <f t="shared" si="800"/>
        <v>1.6817448100000001</v>
      </c>
      <c r="P1581" s="103">
        <f t="shared" si="781"/>
        <v>464.74029096999999</v>
      </c>
      <c r="Q1581" s="11">
        <f t="shared" si="795"/>
        <v>0</v>
      </c>
      <c r="R1581" s="30">
        <f t="shared" si="790"/>
        <v>0</v>
      </c>
      <c r="S1581" s="103">
        <f t="shared" si="782"/>
        <v>0</v>
      </c>
      <c r="T1581" s="113">
        <f t="shared" si="791"/>
        <v>8.5000000000000006E-2</v>
      </c>
      <c r="U1581" s="111">
        <f t="shared" si="797"/>
        <v>13</v>
      </c>
      <c r="V1581" s="111">
        <v>252</v>
      </c>
      <c r="W1581" s="110">
        <f t="shared" si="783"/>
        <v>1.0042173590000001</v>
      </c>
      <c r="X1581" s="103">
        <f t="shared" si="784"/>
        <v>1.95997664</v>
      </c>
      <c r="Y1581" s="103">
        <f t="shared" si="785"/>
        <v>0</v>
      </c>
      <c r="Z1581" s="114" t="str">
        <f t="shared" si="793"/>
        <v>A+J=</v>
      </c>
      <c r="AA1581" s="108">
        <f t="shared" si="794"/>
        <v>45617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86"/>
        <v>45604</v>
      </c>
      <c r="B1582" s="103">
        <f t="shared" si="778"/>
        <v>466.94897863</v>
      </c>
      <c r="C1582" s="204">
        <f t="shared" si="777"/>
        <v>276.34412082855715</v>
      </c>
      <c r="D1582" s="104">
        <f t="shared" si="787"/>
        <v>6966.5</v>
      </c>
      <c r="E1582" s="105">
        <f t="shared" si="798"/>
        <v>6997.15</v>
      </c>
      <c r="F1582" s="106">
        <f t="shared" si="799"/>
        <v>45556</v>
      </c>
      <c r="G1582" s="107">
        <f t="shared" si="779"/>
        <v>4.39962678532968E-3</v>
      </c>
      <c r="H1582" s="108">
        <f t="shared" si="792"/>
        <v>45617</v>
      </c>
      <c r="I1582" s="108">
        <f t="shared" si="780"/>
        <v>45617</v>
      </c>
      <c r="J1582" s="109">
        <f t="shared" si="788"/>
        <v>21</v>
      </c>
      <c r="K1582" s="109">
        <f t="shared" si="802"/>
        <v>14</v>
      </c>
      <c r="L1582" s="8">
        <f t="shared" si="789"/>
        <v>1.00293093</v>
      </c>
      <c r="M1582" s="110">
        <f t="shared" si="801"/>
        <v>1</v>
      </c>
      <c r="N1582" s="110">
        <f t="shared" si="796"/>
        <v>1.6771807050674719</v>
      </c>
      <c r="O1582" s="103">
        <f t="shared" si="800"/>
        <v>1.6820964</v>
      </c>
      <c r="P1582" s="103">
        <f t="shared" si="781"/>
        <v>464.8374508</v>
      </c>
      <c r="Q1582" s="11">
        <f t="shared" si="795"/>
        <v>0</v>
      </c>
      <c r="R1582" s="30">
        <f t="shared" si="790"/>
        <v>0</v>
      </c>
      <c r="S1582" s="103">
        <f t="shared" si="782"/>
        <v>0</v>
      </c>
      <c r="T1582" s="113">
        <f t="shared" si="791"/>
        <v>8.5000000000000006E-2</v>
      </c>
      <c r="U1582" s="111">
        <f t="shared" si="797"/>
        <v>14</v>
      </c>
      <c r="V1582" s="111">
        <v>252</v>
      </c>
      <c r="W1582" s="110">
        <f t="shared" si="783"/>
        <v>1.0045425079999999</v>
      </c>
      <c r="X1582" s="103">
        <f t="shared" si="784"/>
        <v>2.11152783</v>
      </c>
      <c r="Y1582" s="103">
        <f t="shared" si="785"/>
        <v>0</v>
      </c>
      <c r="Z1582" s="114" t="str">
        <f t="shared" si="793"/>
        <v>A+J=</v>
      </c>
      <c r="AA1582" s="108">
        <f t="shared" si="794"/>
        <v>45617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86"/>
        <v>45605</v>
      </c>
      <c r="B1583" s="103">
        <f t="shared" si="778"/>
        <v>467.19782340999996</v>
      </c>
      <c r="C1583" s="204">
        <f t="shared" si="777"/>
        <v>276.34412082855715</v>
      </c>
      <c r="D1583" s="104">
        <f t="shared" si="787"/>
        <v>6966.5</v>
      </c>
      <c r="E1583" s="105">
        <f t="shared" si="798"/>
        <v>6997.15</v>
      </c>
      <c r="F1583" s="106">
        <f t="shared" si="799"/>
        <v>45556</v>
      </c>
      <c r="G1583" s="107">
        <f t="shared" si="779"/>
        <v>4.39962678532968E-3</v>
      </c>
      <c r="H1583" s="108">
        <f t="shared" si="792"/>
        <v>45617</v>
      </c>
      <c r="I1583" s="108">
        <f t="shared" si="780"/>
        <v>45617</v>
      </c>
      <c r="J1583" s="109">
        <f t="shared" si="788"/>
        <v>21</v>
      </c>
      <c r="K1583" s="109">
        <f t="shared" si="802"/>
        <v>15</v>
      </c>
      <c r="L1583" s="8">
        <f t="shared" si="789"/>
        <v>1.00314061</v>
      </c>
      <c r="M1583" s="110">
        <f t="shared" si="801"/>
        <v>1</v>
      </c>
      <c r="N1583" s="110">
        <f t="shared" si="796"/>
        <v>1.6771807050674719</v>
      </c>
      <c r="O1583" s="103">
        <f t="shared" si="800"/>
        <v>1.68244807</v>
      </c>
      <c r="P1583" s="103">
        <f t="shared" si="781"/>
        <v>464.93463273999998</v>
      </c>
      <c r="Q1583" s="11">
        <f t="shared" si="795"/>
        <v>0</v>
      </c>
      <c r="R1583" s="30">
        <f t="shared" si="790"/>
        <v>0</v>
      </c>
      <c r="S1583" s="103">
        <f t="shared" si="782"/>
        <v>0</v>
      </c>
      <c r="T1583" s="113">
        <f t="shared" si="791"/>
        <v>8.5000000000000006E-2</v>
      </c>
      <c r="U1583" s="111">
        <f t="shared" si="797"/>
        <v>15</v>
      </c>
      <c r="V1583" s="111">
        <v>252</v>
      </c>
      <c r="W1583" s="110">
        <f t="shared" si="783"/>
        <v>1.0048677610000001</v>
      </c>
      <c r="X1583" s="103">
        <f t="shared" si="784"/>
        <v>2.2631906700000002</v>
      </c>
      <c r="Y1583" s="103">
        <f t="shared" si="785"/>
        <v>0</v>
      </c>
      <c r="Z1583" s="114" t="str">
        <f t="shared" si="793"/>
        <v>A+J=</v>
      </c>
      <c r="AA1583" s="108">
        <f t="shared" si="794"/>
        <v>45617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86"/>
        <v>45606</v>
      </c>
      <c r="B1584" s="103">
        <f t="shared" si="778"/>
        <v>467.19782340999996</v>
      </c>
      <c r="C1584" s="204">
        <f t="shared" si="777"/>
        <v>276.34412082855715</v>
      </c>
      <c r="D1584" s="104">
        <f t="shared" si="787"/>
        <v>6966.5</v>
      </c>
      <c r="E1584" s="105">
        <f t="shared" si="798"/>
        <v>6997.15</v>
      </c>
      <c r="F1584" s="106">
        <f t="shared" si="799"/>
        <v>45556</v>
      </c>
      <c r="G1584" s="107">
        <f t="shared" si="779"/>
        <v>4.39962678532968E-3</v>
      </c>
      <c r="H1584" s="108">
        <f t="shared" si="792"/>
        <v>45617</v>
      </c>
      <c r="I1584" s="108">
        <f t="shared" si="780"/>
        <v>45617</v>
      </c>
      <c r="J1584" s="109">
        <f t="shared" si="788"/>
        <v>21</v>
      </c>
      <c r="K1584" s="109">
        <f t="shared" si="802"/>
        <v>15</v>
      </c>
      <c r="L1584" s="8">
        <f t="shared" si="789"/>
        <v>1.00314061</v>
      </c>
      <c r="M1584" s="110">
        <f t="shared" si="801"/>
        <v>1</v>
      </c>
      <c r="N1584" s="110">
        <f t="shared" si="796"/>
        <v>1.6771807050674719</v>
      </c>
      <c r="O1584" s="103">
        <f t="shared" si="800"/>
        <v>1.68244807</v>
      </c>
      <c r="P1584" s="103">
        <f t="shared" si="781"/>
        <v>464.93463273999998</v>
      </c>
      <c r="Q1584" s="11">
        <f t="shared" si="795"/>
        <v>0</v>
      </c>
      <c r="R1584" s="30">
        <f t="shared" si="790"/>
        <v>0</v>
      </c>
      <c r="S1584" s="103">
        <f t="shared" si="782"/>
        <v>0</v>
      </c>
      <c r="T1584" s="113">
        <f t="shared" si="791"/>
        <v>8.5000000000000006E-2</v>
      </c>
      <c r="U1584" s="111">
        <f t="shared" si="797"/>
        <v>15</v>
      </c>
      <c r="V1584" s="111">
        <v>252</v>
      </c>
      <c r="W1584" s="110">
        <f t="shared" si="783"/>
        <v>1.0048677610000001</v>
      </c>
      <c r="X1584" s="103">
        <f t="shared" si="784"/>
        <v>2.2631906700000002</v>
      </c>
      <c r="Y1584" s="103">
        <f t="shared" si="785"/>
        <v>0</v>
      </c>
      <c r="Z1584" s="114" t="str">
        <f t="shared" si="793"/>
        <v>A+J=</v>
      </c>
      <c r="AA1584" s="108">
        <f t="shared" si="794"/>
        <v>45617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86"/>
        <v>45607</v>
      </c>
      <c r="B1585" s="103">
        <f t="shared" si="778"/>
        <v>467.19782340999996</v>
      </c>
      <c r="C1585" s="204">
        <f t="shared" si="777"/>
        <v>276.34412082855715</v>
      </c>
      <c r="D1585" s="104">
        <f t="shared" si="787"/>
        <v>6966.5</v>
      </c>
      <c r="E1585" s="105">
        <f t="shared" si="798"/>
        <v>6997.15</v>
      </c>
      <c r="F1585" s="106">
        <f t="shared" si="799"/>
        <v>45556</v>
      </c>
      <c r="G1585" s="107">
        <f t="shared" si="779"/>
        <v>4.39962678532968E-3</v>
      </c>
      <c r="H1585" s="108">
        <f t="shared" si="792"/>
        <v>45617</v>
      </c>
      <c r="I1585" s="108">
        <f t="shared" si="780"/>
        <v>45617</v>
      </c>
      <c r="J1585" s="109">
        <f t="shared" si="788"/>
        <v>21</v>
      </c>
      <c r="K1585" s="109">
        <f t="shared" si="802"/>
        <v>15</v>
      </c>
      <c r="L1585" s="8">
        <f t="shared" si="789"/>
        <v>1.00314061</v>
      </c>
      <c r="M1585" s="110">
        <f t="shared" si="801"/>
        <v>1</v>
      </c>
      <c r="N1585" s="110">
        <f t="shared" si="796"/>
        <v>1.6771807050674719</v>
      </c>
      <c r="O1585" s="103">
        <f t="shared" si="800"/>
        <v>1.68244807</v>
      </c>
      <c r="P1585" s="103">
        <f t="shared" si="781"/>
        <v>464.93463273999998</v>
      </c>
      <c r="Q1585" s="11">
        <f t="shared" si="795"/>
        <v>0</v>
      </c>
      <c r="R1585" s="30">
        <f t="shared" si="790"/>
        <v>0</v>
      </c>
      <c r="S1585" s="103">
        <f t="shared" si="782"/>
        <v>0</v>
      </c>
      <c r="T1585" s="113">
        <f t="shared" si="791"/>
        <v>8.5000000000000006E-2</v>
      </c>
      <c r="U1585" s="111">
        <f t="shared" si="797"/>
        <v>15</v>
      </c>
      <c r="V1585" s="111">
        <v>252</v>
      </c>
      <c r="W1585" s="110">
        <f t="shared" si="783"/>
        <v>1.0048677610000001</v>
      </c>
      <c r="X1585" s="103">
        <f t="shared" si="784"/>
        <v>2.2631906700000002</v>
      </c>
      <c r="Y1585" s="103">
        <f t="shared" si="785"/>
        <v>0</v>
      </c>
      <c r="Z1585" s="114" t="str">
        <f t="shared" si="793"/>
        <v>A+J=</v>
      </c>
      <c r="AA1585" s="108">
        <f t="shared" si="794"/>
        <v>45617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86"/>
        <v>45608</v>
      </c>
      <c r="B1586" s="103">
        <f t="shared" si="778"/>
        <v>467.44680523</v>
      </c>
      <c r="C1586" s="204">
        <f t="shared" si="777"/>
        <v>276.34412082855715</v>
      </c>
      <c r="D1586" s="104">
        <f t="shared" si="787"/>
        <v>6966.5</v>
      </c>
      <c r="E1586" s="105">
        <f t="shared" si="798"/>
        <v>6997.15</v>
      </c>
      <c r="F1586" s="106">
        <f t="shared" si="799"/>
        <v>45556</v>
      </c>
      <c r="G1586" s="107">
        <f t="shared" si="779"/>
        <v>4.39962678532968E-3</v>
      </c>
      <c r="H1586" s="108">
        <f t="shared" si="792"/>
        <v>45617</v>
      </c>
      <c r="I1586" s="108">
        <f t="shared" si="780"/>
        <v>45617</v>
      </c>
      <c r="J1586" s="109">
        <f t="shared" si="788"/>
        <v>21</v>
      </c>
      <c r="K1586" s="109">
        <f t="shared" si="802"/>
        <v>16</v>
      </c>
      <c r="L1586" s="8">
        <f t="shared" si="789"/>
        <v>1.0033503399999999</v>
      </c>
      <c r="M1586" s="110">
        <f t="shared" si="801"/>
        <v>1</v>
      </c>
      <c r="N1586" s="110">
        <f t="shared" si="796"/>
        <v>1.6771807050674719</v>
      </c>
      <c r="O1586" s="103">
        <f t="shared" si="800"/>
        <v>1.68279983</v>
      </c>
      <c r="P1586" s="103">
        <f t="shared" si="781"/>
        <v>465.03183954999997</v>
      </c>
      <c r="Q1586" s="11">
        <f t="shared" si="795"/>
        <v>0</v>
      </c>
      <c r="R1586" s="30">
        <f t="shared" si="790"/>
        <v>0</v>
      </c>
      <c r="S1586" s="103">
        <f t="shared" si="782"/>
        <v>0</v>
      </c>
      <c r="T1586" s="113">
        <f t="shared" si="791"/>
        <v>8.5000000000000006E-2</v>
      </c>
      <c r="U1586" s="111">
        <f t="shared" si="797"/>
        <v>16</v>
      </c>
      <c r="V1586" s="111">
        <v>252</v>
      </c>
      <c r="W1586" s="110">
        <f t="shared" si="783"/>
        <v>1.0051931190000001</v>
      </c>
      <c r="X1586" s="103">
        <f t="shared" si="784"/>
        <v>2.4149656799999999</v>
      </c>
      <c r="Y1586" s="103">
        <f t="shared" si="785"/>
        <v>0</v>
      </c>
      <c r="Z1586" s="114" t="str">
        <f t="shared" si="793"/>
        <v>A+J=</v>
      </c>
      <c r="AA1586" s="108">
        <f t="shared" si="794"/>
        <v>45617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86"/>
        <v>45609</v>
      </c>
      <c r="B1587" s="103">
        <f t="shared" si="778"/>
        <v>467.69591627</v>
      </c>
      <c r="C1587" s="204">
        <f t="shared" si="777"/>
        <v>276.34412082855715</v>
      </c>
      <c r="D1587" s="104">
        <f t="shared" si="787"/>
        <v>6966.5</v>
      </c>
      <c r="E1587" s="105">
        <f t="shared" si="798"/>
        <v>6997.15</v>
      </c>
      <c r="F1587" s="106">
        <f t="shared" si="799"/>
        <v>45556</v>
      </c>
      <c r="G1587" s="107">
        <f t="shared" si="779"/>
        <v>4.39962678532968E-3</v>
      </c>
      <c r="H1587" s="108">
        <f t="shared" si="792"/>
        <v>45617</v>
      </c>
      <c r="I1587" s="108">
        <f t="shared" si="780"/>
        <v>45617</v>
      </c>
      <c r="J1587" s="109">
        <f t="shared" si="788"/>
        <v>21</v>
      </c>
      <c r="K1587" s="109">
        <f t="shared" si="802"/>
        <v>17</v>
      </c>
      <c r="L1587" s="8">
        <f t="shared" si="789"/>
        <v>1.00356011</v>
      </c>
      <c r="M1587" s="110">
        <f t="shared" si="801"/>
        <v>1</v>
      </c>
      <c r="N1587" s="110">
        <f t="shared" si="796"/>
        <v>1.6771807050674719</v>
      </c>
      <c r="O1587" s="103">
        <f t="shared" si="800"/>
        <v>1.6831516500000001</v>
      </c>
      <c r="P1587" s="103">
        <f t="shared" si="781"/>
        <v>465.12906293999998</v>
      </c>
      <c r="Q1587" s="11">
        <f t="shared" si="795"/>
        <v>0</v>
      </c>
      <c r="R1587" s="30">
        <f t="shared" si="790"/>
        <v>0</v>
      </c>
      <c r="S1587" s="103">
        <f t="shared" si="782"/>
        <v>0</v>
      </c>
      <c r="T1587" s="113">
        <f t="shared" si="791"/>
        <v>8.5000000000000006E-2</v>
      </c>
      <c r="U1587" s="111">
        <f t="shared" si="797"/>
        <v>17</v>
      </c>
      <c r="V1587" s="111">
        <v>252</v>
      </c>
      <c r="W1587" s="110">
        <f t="shared" si="783"/>
        <v>1.005518583</v>
      </c>
      <c r="X1587" s="103">
        <f t="shared" si="784"/>
        <v>2.5668533299999998</v>
      </c>
      <c r="Y1587" s="103">
        <f t="shared" si="785"/>
        <v>0</v>
      </c>
      <c r="Z1587" s="114" t="str">
        <f t="shared" si="793"/>
        <v>A+J=</v>
      </c>
      <c r="AA1587" s="108">
        <f t="shared" si="794"/>
        <v>45617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86"/>
        <v>45610</v>
      </c>
      <c r="B1588" s="103">
        <f t="shared" si="778"/>
        <v>467.94515937</v>
      </c>
      <c r="C1588" s="204">
        <f t="shared" si="777"/>
        <v>276.34412082855715</v>
      </c>
      <c r="D1588" s="104">
        <f t="shared" si="787"/>
        <v>6966.5</v>
      </c>
      <c r="E1588" s="105">
        <f t="shared" si="798"/>
        <v>6997.15</v>
      </c>
      <c r="F1588" s="106">
        <f t="shared" si="799"/>
        <v>45556</v>
      </c>
      <c r="G1588" s="107">
        <f t="shared" si="779"/>
        <v>4.39962678532968E-3</v>
      </c>
      <c r="H1588" s="108">
        <f t="shared" si="792"/>
        <v>45617</v>
      </c>
      <c r="I1588" s="108">
        <f t="shared" si="780"/>
        <v>45617</v>
      </c>
      <c r="J1588" s="109">
        <f t="shared" si="788"/>
        <v>21</v>
      </c>
      <c r="K1588" s="109">
        <f t="shared" si="802"/>
        <v>18</v>
      </c>
      <c r="L1588" s="8">
        <f t="shared" si="789"/>
        <v>1.0037699200000001</v>
      </c>
      <c r="M1588" s="110">
        <f t="shared" si="801"/>
        <v>1</v>
      </c>
      <c r="N1588" s="110">
        <f t="shared" si="796"/>
        <v>1.6771807050674719</v>
      </c>
      <c r="O1588" s="103">
        <f t="shared" si="800"/>
        <v>1.68350354</v>
      </c>
      <c r="P1588" s="103">
        <f t="shared" si="781"/>
        <v>465.22630566999999</v>
      </c>
      <c r="Q1588" s="11">
        <f t="shared" si="795"/>
        <v>0</v>
      </c>
      <c r="R1588" s="30">
        <f t="shared" si="790"/>
        <v>0</v>
      </c>
      <c r="S1588" s="103">
        <f t="shared" si="782"/>
        <v>0</v>
      </c>
      <c r="T1588" s="113">
        <f t="shared" si="791"/>
        <v>8.5000000000000006E-2</v>
      </c>
      <c r="U1588" s="111">
        <f t="shared" si="797"/>
        <v>18</v>
      </c>
      <c r="V1588" s="111">
        <v>252</v>
      </c>
      <c r="W1588" s="110">
        <f t="shared" si="783"/>
        <v>1.005844153</v>
      </c>
      <c r="X1588" s="103">
        <f t="shared" si="784"/>
        <v>2.7188536999999999</v>
      </c>
      <c r="Y1588" s="103">
        <f t="shared" si="785"/>
        <v>0</v>
      </c>
      <c r="Z1588" s="114" t="str">
        <f t="shared" si="793"/>
        <v>A+J=</v>
      </c>
      <c r="AA1588" s="108">
        <f t="shared" si="794"/>
        <v>45617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86"/>
        <v>45611</v>
      </c>
      <c r="B1589" s="103">
        <f t="shared" si="778"/>
        <v>468.19453643000003</v>
      </c>
      <c r="C1589" s="204">
        <f t="shared" si="777"/>
        <v>276.34412082855715</v>
      </c>
      <c r="D1589" s="104">
        <f t="shared" si="787"/>
        <v>6966.5</v>
      </c>
      <c r="E1589" s="105">
        <f t="shared" si="798"/>
        <v>6997.15</v>
      </c>
      <c r="F1589" s="106">
        <f t="shared" si="799"/>
        <v>45556</v>
      </c>
      <c r="G1589" s="107">
        <f t="shared" si="779"/>
        <v>4.39962678532968E-3</v>
      </c>
      <c r="H1589" s="108">
        <f t="shared" si="792"/>
        <v>45617</v>
      </c>
      <c r="I1589" s="108">
        <f t="shared" si="780"/>
        <v>45617</v>
      </c>
      <c r="J1589" s="109">
        <f t="shared" si="788"/>
        <v>21</v>
      </c>
      <c r="K1589" s="109">
        <f t="shared" si="802"/>
        <v>19</v>
      </c>
      <c r="L1589" s="8">
        <f t="shared" si="789"/>
        <v>1.0039797800000001</v>
      </c>
      <c r="M1589" s="110">
        <f t="shared" si="801"/>
        <v>1</v>
      </c>
      <c r="N1589" s="110">
        <f t="shared" si="796"/>
        <v>1.6771807050674719</v>
      </c>
      <c r="O1589" s="103">
        <f t="shared" si="800"/>
        <v>1.6838555100000001</v>
      </c>
      <c r="P1589" s="103">
        <f t="shared" si="781"/>
        <v>465.32357051000002</v>
      </c>
      <c r="Q1589" s="11">
        <f t="shared" si="795"/>
        <v>0</v>
      </c>
      <c r="R1589" s="30">
        <f t="shared" si="790"/>
        <v>0</v>
      </c>
      <c r="S1589" s="103">
        <f t="shared" si="782"/>
        <v>0</v>
      </c>
      <c r="T1589" s="113">
        <f t="shared" si="791"/>
        <v>8.5000000000000006E-2</v>
      </c>
      <c r="U1589" s="111">
        <f t="shared" si="797"/>
        <v>19</v>
      </c>
      <c r="V1589" s="111">
        <v>252</v>
      </c>
      <c r="W1589" s="110">
        <f t="shared" si="783"/>
        <v>1.0061698269999999</v>
      </c>
      <c r="X1589" s="103">
        <f t="shared" si="784"/>
        <v>2.8709659200000002</v>
      </c>
      <c r="Y1589" s="103">
        <f t="shared" si="785"/>
        <v>0</v>
      </c>
      <c r="Z1589" s="114" t="str">
        <f t="shared" si="793"/>
        <v>A+J=</v>
      </c>
      <c r="AA1589" s="108">
        <f t="shared" si="794"/>
        <v>45617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86"/>
        <v>45612</v>
      </c>
      <c r="B1590" s="103">
        <f t="shared" si="778"/>
        <v>468.19453643000003</v>
      </c>
      <c r="C1590" s="204">
        <f t="shared" si="777"/>
        <v>276.34412082855715</v>
      </c>
      <c r="D1590" s="104">
        <f t="shared" si="787"/>
        <v>6966.5</v>
      </c>
      <c r="E1590" s="105">
        <f t="shared" si="798"/>
        <v>6997.15</v>
      </c>
      <c r="F1590" s="106">
        <f t="shared" si="799"/>
        <v>45556</v>
      </c>
      <c r="G1590" s="107">
        <f t="shared" si="779"/>
        <v>4.39962678532968E-3</v>
      </c>
      <c r="H1590" s="108">
        <f t="shared" si="792"/>
        <v>45617</v>
      </c>
      <c r="I1590" s="108">
        <f t="shared" si="780"/>
        <v>45617</v>
      </c>
      <c r="J1590" s="109">
        <f t="shared" si="788"/>
        <v>21</v>
      </c>
      <c r="K1590" s="109">
        <f t="shared" si="802"/>
        <v>19</v>
      </c>
      <c r="L1590" s="8">
        <f t="shared" si="789"/>
        <v>1.0039797800000001</v>
      </c>
      <c r="M1590" s="110">
        <f t="shared" si="801"/>
        <v>1</v>
      </c>
      <c r="N1590" s="110">
        <f t="shared" si="796"/>
        <v>1.6771807050674719</v>
      </c>
      <c r="O1590" s="103">
        <f t="shared" si="800"/>
        <v>1.6838555100000001</v>
      </c>
      <c r="P1590" s="103">
        <f t="shared" si="781"/>
        <v>465.32357051000002</v>
      </c>
      <c r="Q1590" s="11">
        <f t="shared" si="795"/>
        <v>0</v>
      </c>
      <c r="R1590" s="30">
        <f t="shared" si="790"/>
        <v>0</v>
      </c>
      <c r="S1590" s="103">
        <f t="shared" si="782"/>
        <v>0</v>
      </c>
      <c r="T1590" s="113">
        <f t="shared" si="791"/>
        <v>8.5000000000000006E-2</v>
      </c>
      <c r="U1590" s="111">
        <f t="shared" si="797"/>
        <v>19</v>
      </c>
      <c r="V1590" s="111">
        <v>252</v>
      </c>
      <c r="W1590" s="110">
        <f t="shared" si="783"/>
        <v>1.0061698269999999</v>
      </c>
      <c r="X1590" s="103">
        <f t="shared" si="784"/>
        <v>2.8709659200000002</v>
      </c>
      <c r="Y1590" s="103">
        <f t="shared" si="785"/>
        <v>0</v>
      </c>
      <c r="Z1590" s="114" t="str">
        <f t="shared" si="793"/>
        <v>A+J=</v>
      </c>
      <c r="AA1590" s="108">
        <f t="shared" si="794"/>
        <v>45617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86"/>
        <v>45613</v>
      </c>
      <c r="B1591" s="103">
        <f t="shared" si="778"/>
        <v>468.19453643000003</v>
      </c>
      <c r="C1591" s="204">
        <f t="shared" si="777"/>
        <v>276.34412082855715</v>
      </c>
      <c r="D1591" s="104">
        <f t="shared" si="787"/>
        <v>6966.5</v>
      </c>
      <c r="E1591" s="105">
        <f t="shared" si="798"/>
        <v>6997.15</v>
      </c>
      <c r="F1591" s="106">
        <f t="shared" si="799"/>
        <v>45556</v>
      </c>
      <c r="G1591" s="107">
        <f t="shared" si="779"/>
        <v>4.39962678532968E-3</v>
      </c>
      <c r="H1591" s="108">
        <f t="shared" si="792"/>
        <v>45617</v>
      </c>
      <c r="I1591" s="108">
        <f t="shared" si="780"/>
        <v>45617</v>
      </c>
      <c r="J1591" s="109">
        <f t="shared" si="788"/>
        <v>21</v>
      </c>
      <c r="K1591" s="109">
        <f t="shared" si="802"/>
        <v>19</v>
      </c>
      <c r="L1591" s="8">
        <f t="shared" si="789"/>
        <v>1.0039797800000001</v>
      </c>
      <c r="M1591" s="110">
        <f t="shared" si="801"/>
        <v>1</v>
      </c>
      <c r="N1591" s="110">
        <f t="shared" si="796"/>
        <v>1.6771807050674719</v>
      </c>
      <c r="O1591" s="103">
        <f t="shared" si="800"/>
        <v>1.6838555100000001</v>
      </c>
      <c r="P1591" s="103">
        <f t="shared" si="781"/>
        <v>465.32357051000002</v>
      </c>
      <c r="Q1591" s="11">
        <f t="shared" si="795"/>
        <v>0</v>
      </c>
      <c r="R1591" s="30">
        <f t="shared" si="790"/>
        <v>0</v>
      </c>
      <c r="S1591" s="103">
        <f t="shared" si="782"/>
        <v>0</v>
      </c>
      <c r="T1591" s="113">
        <f t="shared" si="791"/>
        <v>8.5000000000000006E-2</v>
      </c>
      <c r="U1591" s="111">
        <f t="shared" si="797"/>
        <v>19</v>
      </c>
      <c r="V1591" s="111">
        <v>252</v>
      </c>
      <c r="W1591" s="110">
        <f t="shared" si="783"/>
        <v>1.0061698269999999</v>
      </c>
      <c r="X1591" s="103">
        <f t="shared" si="784"/>
        <v>2.8709659200000002</v>
      </c>
      <c r="Y1591" s="103">
        <f t="shared" si="785"/>
        <v>0</v>
      </c>
      <c r="Z1591" s="114" t="str">
        <f t="shared" si="793"/>
        <v>A+J=</v>
      </c>
      <c r="AA1591" s="108">
        <f t="shared" si="794"/>
        <v>45617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86"/>
        <v>45614</v>
      </c>
      <c r="B1592" s="103">
        <f t="shared" si="778"/>
        <v>468.19453643000003</v>
      </c>
      <c r="C1592" s="204">
        <f t="shared" si="777"/>
        <v>276.34412082855715</v>
      </c>
      <c r="D1592" s="104">
        <f t="shared" si="787"/>
        <v>6966.5</v>
      </c>
      <c r="E1592" s="105">
        <f t="shared" si="798"/>
        <v>6997.15</v>
      </c>
      <c r="F1592" s="106">
        <f t="shared" si="799"/>
        <v>45556</v>
      </c>
      <c r="G1592" s="107">
        <f t="shared" si="779"/>
        <v>4.39962678532968E-3</v>
      </c>
      <c r="H1592" s="108">
        <f t="shared" si="792"/>
        <v>45617</v>
      </c>
      <c r="I1592" s="108">
        <f t="shared" si="780"/>
        <v>45617</v>
      </c>
      <c r="J1592" s="109">
        <f t="shared" si="788"/>
        <v>21</v>
      </c>
      <c r="K1592" s="109">
        <f t="shared" si="802"/>
        <v>19</v>
      </c>
      <c r="L1592" s="8">
        <f t="shared" si="789"/>
        <v>1.0039797800000001</v>
      </c>
      <c r="M1592" s="110">
        <f t="shared" si="801"/>
        <v>1</v>
      </c>
      <c r="N1592" s="110">
        <f t="shared" si="796"/>
        <v>1.6771807050674719</v>
      </c>
      <c r="O1592" s="103">
        <f t="shared" si="800"/>
        <v>1.6838555100000001</v>
      </c>
      <c r="P1592" s="103">
        <f t="shared" si="781"/>
        <v>465.32357051000002</v>
      </c>
      <c r="Q1592" s="11">
        <f t="shared" si="795"/>
        <v>0</v>
      </c>
      <c r="R1592" s="30">
        <f t="shared" si="790"/>
        <v>0</v>
      </c>
      <c r="S1592" s="103">
        <f t="shared" si="782"/>
        <v>0</v>
      </c>
      <c r="T1592" s="113">
        <f t="shared" si="791"/>
        <v>8.5000000000000006E-2</v>
      </c>
      <c r="U1592" s="111">
        <f t="shared" si="797"/>
        <v>19</v>
      </c>
      <c r="V1592" s="111">
        <v>252</v>
      </c>
      <c r="W1592" s="110">
        <f t="shared" si="783"/>
        <v>1.0061698269999999</v>
      </c>
      <c r="X1592" s="103">
        <f t="shared" si="784"/>
        <v>2.8709659200000002</v>
      </c>
      <c r="Y1592" s="103">
        <f t="shared" si="785"/>
        <v>0</v>
      </c>
      <c r="Z1592" s="114" t="str">
        <f t="shared" si="793"/>
        <v>A+J=</v>
      </c>
      <c r="AA1592" s="108">
        <f t="shared" si="794"/>
        <v>45617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86"/>
        <v>45615</v>
      </c>
      <c r="B1593" s="103">
        <f t="shared" si="778"/>
        <v>468.44404610999999</v>
      </c>
      <c r="C1593" s="204">
        <f t="shared" si="777"/>
        <v>276.34412082855715</v>
      </c>
      <c r="D1593" s="104">
        <f t="shared" si="787"/>
        <v>6966.5</v>
      </c>
      <c r="E1593" s="105">
        <f t="shared" si="798"/>
        <v>6997.15</v>
      </c>
      <c r="F1593" s="106">
        <f t="shared" si="799"/>
        <v>45556</v>
      </c>
      <c r="G1593" s="107">
        <f t="shared" si="779"/>
        <v>4.39962678532968E-3</v>
      </c>
      <c r="H1593" s="108">
        <f t="shared" si="792"/>
        <v>45617</v>
      </c>
      <c r="I1593" s="108">
        <f t="shared" si="780"/>
        <v>45617</v>
      </c>
      <c r="J1593" s="109">
        <f t="shared" si="788"/>
        <v>21</v>
      </c>
      <c r="K1593" s="109">
        <f t="shared" si="802"/>
        <v>20</v>
      </c>
      <c r="L1593" s="8">
        <f t="shared" si="789"/>
        <v>1.0041896800000001</v>
      </c>
      <c r="M1593" s="110">
        <f t="shared" si="801"/>
        <v>1</v>
      </c>
      <c r="N1593" s="110">
        <f t="shared" si="796"/>
        <v>1.6771807050674719</v>
      </c>
      <c r="O1593" s="103">
        <f t="shared" si="800"/>
        <v>1.68420755</v>
      </c>
      <c r="P1593" s="103">
        <f t="shared" si="781"/>
        <v>465.42085469</v>
      </c>
      <c r="Q1593" s="11">
        <f t="shared" si="795"/>
        <v>0</v>
      </c>
      <c r="R1593" s="30">
        <f t="shared" si="790"/>
        <v>0</v>
      </c>
      <c r="S1593" s="103">
        <f t="shared" si="782"/>
        <v>0</v>
      </c>
      <c r="T1593" s="113">
        <f t="shared" si="791"/>
        <v>8.5000000000000006E-2</v>
      </c>
      <c r="U1593" s="111">
        <f t="shared" si="797"/>
        <v>20</v>
      </c>
      <c r="V1593" s="111">
        <v>252</v>
      </c>
      <c r="W1593" s="110">
        <f t="shared" si="783"/>
        <v>1.006495608</v>
      </c>
      <c r="X1593" s="103">
        <f t="shared" si="784"/>
        <v>3.0231914199999999</v>
      </c>
      <c r="Y1593" s="103">
        <f t="shared" si="785"/>
        <v>0</v>
      </c>
      <c r="Z1593" s="114" t="str">
        <f t="shared" si="793"/>
        <v>A+J=</v>
      </c>
      <c r="AA1593" s="108">
        <f t="shared" si="794"/>
        <v>45617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86"/>
        <v>45616</v>
      </c>
      <c r="B1594" s="103">
        <f t="shared" si="778"/>
        <v>468.69368706999995</v>
      </c>
      <c r="C1594" s="204">
        <f t="shared" si="777"/>
        <v>276.34412082855715</v>
      </c>
      <c r="D1594" s="104">
        <f t="shared" si="787"/>
        <v>6966.5</v>
      </c>
      <c r="E1594" s="105">
        <f t="shared" si="798"/>
        <v>6997.15</v>
      </c>
      <c r="F1594" s="106">
        <f t="shared" si="799"/>
        <v>45556</v>
      </c>
      <c r="G1594" s="107">
        <f t="shared" si="779"/>
        <v>4.39962678532968E-3</v>
      </c>
      <c r="H1594" s="108">
        <f t="shared" si="792"/>
        <v>45646</v>
      </c>
      <c r="I1594" s="108">
        <f t="shared" si="780"/>
        <v>45617</v>
      </c>
      <c r="J1594" s="109">
        <f t="shared" si="788"/>
        <v>21</v>
      </c>
      <c r="K1594" s="109">
        <f t="shared" si="802"/>
        <v>21</v>
      </c>
      <c r="L1594" s="8">
        <f t="shared" si="789"/>
        <v>1.00439962</v>
      </c>
      <c r="M1594" s="110">
        <f t="shared" si="801"/>
        <v>1</v>
      </c>
      <c r="N1594" s="110">
        <f t="shared" si="796"/>
        <v>1.6771807050674719</v>
      </c>
      <c r="O1594" s="103">
        <f t="shared" si="800"/>
        <v>1.6845596599999999</v>
      </c>
      <c r="P1594" s="103">
        <f t="shared" si="781"/>
        <v>465.51815821999998</v>
      </c>
      <c r="Q1594" s="11">
        <f t="shared" si="795"/>
        <v>0</v>
      </c>
      <c r="R1594" s="30">
        <f t="shared" si="790"/>
        <v>0</v>
      </c>
      <c r="S1594" s="103">
        <f t="shared" si="782"/>
        <v>0</v>
      </c>
      <c r="T1594" s="113">
        <f t="shared" si="791"/>
        <v>8.5000000000000006E-2</v>
      </c>
      <c r="U1594" s="111">
        <f t="shared" si="797"/>
        <v>21</v>
      </c>
      <c r="V1594" s="111">
        <v>252</v>
      </c>
      <c r="W1594" s="110">
        <f t="shared" si="783"/>
        <v>1.0068214929999999</v>
      </c>
      <c r="X1594" s="103">
        <f t="shared" si="784"/>
        <v>3.1755288500000001</v>
      </c>
      <c r="Y1594" s="103">
        <f t="shared" si="785"/>
        <v>0</v>
      </c>
      <c r="Z1594" s="114" t="str">
        <f t="shared" si="793"/>
        <v>A+J=</v>
      </c>
      <c r="AA1594" s="108">
        <f t="shared" si="794"/>
        <v>45617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86"/>
        <v>45617</v>
      </c>
      <c r="B1595" s="103">
        <f t="shared" si="778"/>
        <v>468.69368706999995</v>
      </c>
      <c r="C1595" s="204">
        <f t="shared" si="777"/>
        <v>276.34412082855715</v>
      </c>
      <c r="D1595" s="104">
        <f t="shared" si="787"/>
        <v>6966.5</v>
      </c>
      <c r="E1595" s="105">
        <f t="shared" si="798"/>
        <v>6997.15</v>
      </c>
      <c r="F1595" s="106">
        <f t="shared" si="799"/>
        <v>45556</v>
      </c>
      <c r="G1595" s="107">
        <f t="shared" si="779"/>
        <v>4.39962678532968E-3</v>
      </c>
      <c r="H1595" s="108">
        <f t="shared" si="792"/>
        <v>45646</v>
      </c>
      <c r="I1595" s="108">
        <f t="shared" si="780"/>
        <v>45617</v>
      </c>
      <c r="J1595" s="109">
        <f t="shared" si="788"/>
        <v>21</v>
      </c>
      <c r="K1595" s="109">
        <f t="shared" si="802"/>
        <v>21</v>
      </c>
      <c r="L1595" s="8">
        <f t="shared" si="789"/>
        <v>1.00439962</v>
      </c>
      <c r="M1595" s="110">
        <f t="shared" si="801"/>
        <v>1</v>
      </c>
      <c r="N1595" s="110">
        <f t="shared" si="796"/>
        <v>1.6771807050674719</v>
      </c>
      <c r="O1595" s="103">
        <f t="shared" si="800"/>
        <v>1.6845596599999999</v>
      </c>
      <c r="P1595" s="103">
        <f t="shared" si="781"/>
        <v>465.51815821999998</v>
      </c>
      <c r="Q1595" s="11">
        <f t="shared" si="795"/>
        <v>52</v>
      </c>
      <c r="R1595" s="30">
        <f>S1595/P1595</f>
        <v>2.0903901014750842E-2</v>
      </c>
      <c r="S1595" s="103">
        <f>7.27930744+2.45183806</f>
        <v>9.7311455000000002</v>
      </c>
      <c r="T1595" s="113">
        <f t="shared" si="791"/>
        <v>8.5000000000000006E-2</v>
      </c>
      <c r="U1595" s="111">
        <f t="shared" si="797"/>
        <v>21</v>
      </c>
      <c r="V1595" s="111">
        <v>252</v>
      </c>
      <c r="W1595" s="110">
        <f t="shared" si="783"/>
        <v>1.0068214929999999</v>
      </c>
      <c r="X1595" s="103">
        <f t="shared" si="784"/>
        <v>3.1755288500000001</v>
      </c>
      <c r="Y1595" s="103">
        <f t="shared" si="785"/>
        <v>12.906674349999999</v>
      </c>
      <c r="Z1595" s="114" t="str">
        <f t="shared" si="793"/>
        <v>A+J=</v>
      </c>
      <c r="AA1595" s="108">
        <f t="shared" si="794"/>
        <v>45617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86"/>
        <v>45618</v>
      </c>
      <c r="B1596" s="103">
        <f t="shared" si="778"/>
        <v>456.05583368999999</v>
      </c>
      <c r="C1596" s="204">
        <f t="shared" si="777"/>
        <v>270.5674506808225</v>
      </c>
      <c r="D1596" s="104">
        <f t="shared" si="787"/>
        <v>6997.15</v>
      </c>
      <c r="E1596" s="105">
        <f t="shared" si="798"/>
        <v>7036.33</v>
      </c>
      <c r="F1596" s="106">
        <f t="shared" si="799"/>
        <v>45586</v>
      </c>
      <c r="G1596" s="107">
        <f t="shared" si="779"/>
        <v>5.5994226220676957E-3</v>
      </c>
      <c r="H1596" s="108">
        <f t="shared" si="792"/>
        <v>45646</v>
      </c>
      <c r="I1596" s="108">
        <f t="shared" si="780"/>
        <v>45646</v>
      </c>
      <c r="J1596" s="109">
        <f t="shared" si="788"/>
        <v>21</v>
      </c>
      <c r="K1596" s="109">
        <f t="shared" si="802"/>
        <v>1</v>
      </c>
      <c r="L1596" s="8">
        <f t="shared" si="789"/>
        <v>1.0002659300000001</v>
      </c>
      <c r="M1596" s="110">
        <f t="shared" si="801"/>
        <v>1.00439962</v>
      </c>
      <c r="N1596" s="110">
        <f t="shared" si="796"/>
        <v>1.6845596628411008</v>
      </c>
      <c r="O1596" s="103">
        <f t="shared" si="800"/>
        <v>1.6850076300000001</v>
      </c>
      <c r="P1596" s="103">
        <f t="shared" si="781"/>
        <v>455.90821882</v>
      </c>
      <c r="Q1596" s="11">
        <f t="shared" si="795"/>
        <v>0</v>
      </c>
      <c r="R1596" s="30">
        <f t="shared" si="790"/>
        <v>0</v>
      </c>
      <c r="S1596" s="103">
        <f t="shared" si="782"/>
        <v>0</v>
      </c>
      <c r="T1596" s="113">
        <f t="shared" si="791"/>
        <v>8.5000000000000006E-2</v>
      </c>
      <c r="U1596" s="111">
        <f t="shared" si="797"/>
        <v>1</v>
      </c>
      <c r="V1596" s="111">
        <v>252</v>
      </c>
      <c r="W1596" s="110">
        <f t="shared" si="783"/>
        <v>1.0003237819999999</v>
      </c>
      <c r="X1596" s="103">
        <f t="shared" si="784"/>
        <v>0.14761487000000001</v>
      </c>
      <c r="Y1596" s="103">
        <f t="shared" si="785"/>
        <v>0</v>
      </c>
      <c r="Z1596" s="114" t="str">
        <f t="shared" si="793"/>
        <v>A+J=</v>
      </c>
      <c r="AA1596" s="108">
        <f t="shared" si="794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86"/>
        <v>45619</v>
      </c>
      <c r="B1597" s="103">
        <f t="shared" si="778"/>
        <v>456.32481669999999</v>
      </c>
      <c r="C1597" s="204">
        <f t="shared" si="777"/>
        <v>270.5674506808225</v>
      </c>
      <c r="D1597" s="104">
        <f t="shared" si="787"/>
        <v>6997.15</v>
      </c>
      <c r="E1597" s="105">
        <f t="shared" si="798"/>
        <v>7036.33</v>
      </c>
      <c r="F1597" s="106">
        <f t="shared" si="799"/>
        <v>45586</v>
      </c>
      <c r="G1597" s="107">
        <f t="shared" si="779"/>
        <v>5.5994226220676957E-3</v>
      </c>
      <c r="H1597" s="108">
        <f t="shared" si="792"/>
        <v>45646</v>
      </c>
      <c r="I1597" s="108">
        <f t="shared" si="780"/>
        <v>45646</v>
      </c>
      <c r="J1597" s="109">
        <f t="shared" si="788"/>
        <v>21</v>
      </c>
      <c r="K1597" s="109">
        <f t="shared" si="802"/>
        <v>2</v>
      </c>
      <c r="L1597" s="8">
        <f t="shared" si="789"/>
        <v>1.00053193</v>
      </c>
      <c r="M1597" s="110">
        <f t="shared" si="801"/>
        <v>1.00439962</v>
      </c>
      <c r="N1597" s="110">
        <f t="shared" si="796"/>
        <v>1.6845596628411008</v>
      </c>
      <c r="O1597" s="103">
        <f t="shared" si="800"/>
        <v>1.6854557299999999</v>
      </c>
      <c r="P1597" s="103">
        <f t="shared" si="781"/>
        <v>456.02946009999999</v>
      </c>
      <c r="Q1597" s="11">
        <f t="shared" si="795"/>
        <v>0</v>
      </c>
      <c r="R1597" s="30">
        <f t="shared" si="790"/>
        <v>0</v>
      </c>
      <c r="S1597" s="103">
        <f t="shared" si="782"/>
        <v>0</v>
      </c>
      <c r="T1597" s="113">
        <f t="shared" si="791"/>
        <v>8.5000000000000006E-2</v>
      </c>
      <c r="U1597" s="111">
        <f t="shared" si="797"/>
        <v>2</v>
      </c>
      <c r="V1597" s="111">
        <v>252</v>
      </c>
      <c r="W1597" s="110">
        <f t="shared" si="783"/>
        <v>1.00064767</v>
      </c>
      <c r="X1597" s="103">
        <f t="shared" si="784"/>
        <v>0.29535660000000002</v>
      </c>
      <c r="Y1597" s="103">
        <f t="shared" si="785"/>
        <v>0</v>
      </c>
      <c r="Z1597" s="114" t="str">
        <f t="shared" si="793"/>
        <v>A+J=</v>
      </c>
      <c r="AA1597" s="108">
        <f t="shared" si="794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86"/>
        <v>45620</v>
      </c>
      <c r="B1598" s="103">
        <f t="shared" si="778"/>
        <v>456.32481669999999</v>
      </c>
      <c r="C1598" s="204">
        <f t="shared" si="777"/>
        <v>270.5674506808225</v>
      </c>
      <c r="D1598" s="104">
        <f t="shared" si="787"/>
        <v>6997.15</v>
      </c>
      <c r="E1598" s="105">
        <f t="shared" si="798"/>
        <v>7036.33</v>
      </c>
      <c r="F1598" s="106">
        <f t="shared" si="799"/>
        <v>45586</v>
      </c>
      <c r="G1598" s="107">
        <f t="shared" si="779"/>
        <v>5.5994226220676957E-3</v>
      </c>
      <c r="H1598" s="108">
        <f t="shared" si="792"/>
        <v>45646</v>
      </c>
      <c r="I1598" s="108">
        <f t="shared" si="780"/>
        <v>45646</v>
      </c>
      <c r="J1598" s="109">
        <f t="shared" si="788"/>
        <v>21</v>
      </c>
      <c r="K1598" s="109">
        <f t="shared" si="802"/>
        <v>2</v>
      </c>
      <c r="L1598" s="8">
        <f t="shared" si="789"/>
        <v>1.00053193</v>
      </c>
      <c r="M1598" s="110">
        <f t="shared" si="801"/>
        <v>1.00439962</v>
      </c>
      <c r="N1598" s="110">
        <f t="shared" si="796"/>
        <v>1.6845596628411008</v>
      </c>
      <c r="O1598" s="103">
        <f t="shared" si="800"/>
        <v>1.6854557299999999</v>
      </c>
      <c r="P1598" s="103">
        <f t="shared" si="781"/>
        <v>456.02946009999999</v>
      </c>
      <c r="Q1598" s="11">
        <f t="shared" si="795"/>
        <v>0</v>
      </c>
      <c r="R1598" s="30">
        <f t="shared" si="790"/>
        <v>0</v>
      </c>
      <c r="S1598" s="103">
        <f t="shared" si="782"/>
        <v>0</v>
      </c>
      <c r="T1598" s="113">
        <f t="shared" si="791"/>
        <v>8.5000000000000006E-2</v>
      </c>
      <c r="U1598" s="111">
        <f t="shared" si="797"/>
        <v>2</v>
      </c>
      <c r="V1598" s="111">
        <v>252</v>
      </c>
      <c r="W1598" s="110">
        <f t="shared" si="783"/>
        <v>1.00064767</v>
      </c>
      <c r="X1598" s="103">
        <f t="shared" si="784"/>
        <v>0.29535660000000002</v>
      </c>
      <c r="Y1598" s="103">
        <f t="shared" si="785"/>
        <v>0</v>
      </c>
      <c r="Z1598" s="114" t="str">
        <f t="shared" si="793"/>
        <v>A+J=</v>
      </c>
      <c r="AA1598" s="108">
        <f t="shared" si="794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86"/>
        <v>45621</v>
      </c>
      <c r="B1599" s="103">
        <f t="shared" si="778"/>
        <v>456.32481669999999</v>
      </c>
      <c r="C1599" s="204">
        <f t="shared" si="777"/>
        <v>270.5674506808225</v>
      </c>
      <c r="D1599" s="104">
        <f t="shared" si="787"/>
        <v>6997.15</v>
      </c>
      <c r="E1599" s="105">
        <f t="shared" si="798"/>
        <v>7036.33</v>
      </c>
      <c r="F1599" s="106">
        <f t="shared" si="799"/>
        <v>45586</v>
      </c>
      <c r="G1599" s="107">
        <f t="shared" si="779"/>
        <v>5.5994226220676957E-3</v>
      </c>
      <c r="H1599" s="108">
        <f t="shared" si="792"/>
        <v>45646</v>
      </c>
      <c r="I1599" s="108">
        <f t="shared" si="780"/>
        <v>45646</v>
      </c>
      <c r="J1599" s="109">
        <f t="shared" si="788"/>
        <v>21</v>
      </c>
      <c r="K1599" s="109">
        <f t="shared" si="802"/>
        <v>2</v>
      </c>
      <c r="L1599" s="8">
        <f t="shared" si="789"/>
        <v>1.00053193</v>
      </c>
      <c r="M1599" s="110">
        <f t="shared" si="801"/>
        <v>1.00439962</v>
      </c>
      <c r="N1599" s="110">
        <f t="shared" si="796"/>
        <v>1.6845596628411008</v>
      </c>
      <c r="O1599" s="103">
        <f t="shared" si="800"/>
        <v>1.6854557299999999</v>
      </c>
      <c r="P1599" s="103">
        <f t="shared" si="781"/>
        <v>456.02946009999999</v>
      </c>
      <c r="Q1599" s="11">
        <f t="shared" si="795"/>
        <v>0</v>
      </c>
      <c r="R1599" s="30">
        <f t="shared" si="790"/>
        <v>0</v>
      </c>
      <c r="S1599" s="103">
        <f t="shared" si="782"/>
        <v>0</v>
      </c>
      <c r="T1599" s="113">
        <f t="shared" si="791"/>
        <v>8.5000000000000006E-2</v>
      </c>
      <c r="U1599" s="111">
        <f t="shared" si="797"/>
        <v>2</v>
      </c>
      <c r="V1599" s="111">
        <v>252</v>
      </c>
      <c r="W1599" s="110">
        <f t="shared" si="783"/>
        <v>1.00064767</v>
      </c>
      <c r="X1599" s="103">
        <f t="shared" si="784"/>
        <v>0.29535660000000002</v>
      </c>
      <c r="Y1599" s="103">
        <f t="shared" si="785"/>
        <v>0</v>
      </c>
      <c r="Z1599" s="114" t="str">
        <f t="shared" si="793"/>
        <v>A+J=</v>
      </c>
      <c r="AA1599" s="108">
        <f t="shared" si="794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86"/>
        <v>45622</v>
      </c>
      <c r="B1600" s="103">
        <f t="shared" si="778"/>
        <v>456.59395546000002</v>
      </c>
      <c r="C1600" s="204">
        <f t="shared" si="777"/>
        <v>270.5674506808225</v>
      </c>
      <c r="D1600" s="104">
        <f t="shared" si="787"/>
        <v>6997.15</v>
      </c>
      <c r="E1600" s="105">
        <f t="shared" si="798"/>
        <v>7036.33</v>
      </c>
      <c r="F1600" s="106">
        <f t="shared" si="799"/>
        <v>45586</v>
      </c>
      <c r="G1600" s="107">
        <f t="shared" si="779"/>
        <v>5.5994226220676957E-3</v>
      </c>
      <c r="H1600" s="108">
        <f t="shared" si="792"/>
        <v>45646</v>
      </c>
      <c r="I1600" s="108">
        <f t="shared" si="780"/>
        <v>45646</v>
      </c>
      <c r="J1600" s="109">
        <f t="shared" si="788"/>
        <v>21</v>
      </c>
      <c r="K1600" s="109">
        <f t="shared" si="802"/>
        <v>3</v>
      </c>
      <c r="L1600" s="8">
        <f t="shared" si="789"/>
        <v>1.0007980000000001</v>
      </c>
      <c r="M1600" s="110">
        <f t="shared" si="801"/>
        <v>1.00439962</v>
      </c>
      <c r="N1600" s="110">
        <f t="shared" si="796"/>
        <v>1.6845596628411008</v>
      </c>
      <c r="O1600" s="103">
        <f t="shared" si="800"/>
        <v>1.68590394</v>
      </c>
      <c r="P1600" s="103">
        <f t="shared" si="781"/>
        <v>456.15073113</v>
      </c>
      <c r="Q1600" s="11">
        <f t="shared" si="795"/>
        <v>0</v>
      </c>
      <c r="R1600" s="30">
        <f t="shared" si="790"/>
        <v>0</v>
      </c>
      <c r="S1600" s="103">
        <f t="shared" si="782"/>
        <v>0</v>
      </c>
      <c r="T1600" s="113">
        <f t="shared" si="791"/>
        <v>8.5000000000000006E-2</v>
      </c>
      <c r="U1600" s="111">
        <f t="shared" si="797"/>
        <v>3</v>
      </c>
      <c r="V1600" s="111">
        <v>252</v>
      </c>
      <c r="W1600" s="110">
        <f t="shared" si="783"/>
        <v>1.000971662</v>
      </c>
      <c r="X1600" s="103">
        <f t="shared" si="784"/>
        <v>0.44322433</v>
      </c>
      <c r="Y1600" s="103">
        <f t="shared" si="785"/>
        <v>0</v>
      </c>
      <c r="Z1600" s="114" t="str">
        <f t="shared" si="793"/>
        <v>A+J=</v>
      </c>
      <c r="AA1600" s="108">
        <f t="shared" si="794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86"/>
        <v>45623</v>
      </c>
      <c r="B1601" s="103">
        <f t="shared" si="778"/>
        <v>456.86325323</v>
      </c>
      <c r="C1601" s="204">
        <f t="shared" si="777"/>
        <v>270.5674506808225</v>
      </c>
      <c r="D1601" s="104">
        <f t="shared" si="787"/>
        <v>6997.15</v>
      </c>
      <c r="E1601" s="105">
        <f t="shared" si="798"/>
        <v>7036.33</v>
      </c>
      <c r="F1601" s="106">
        <f t="shared" si="799"/>
        <v>45586</v>
      </c>
      <c r="G1601" s="107">
        <f t="shared" si="779"/>
        <v>5.5994226220676957E-3</v>
      </c>
      <c r="H1601" s="108">
        <f t="shared" si="792"/>
        <v>45646</v>
      </c>
      <c r="I1601" s="108">
        <f t="shared" si="780"/>
        <v>45646</v>
      </c>
      <c r="J1601" s="109">
        <f t="shared" si="788"/>
        <v>21</v>
      </c>
      <c r="K1601" s="109">
        <f t="shared" si="802"/>
        <v>4</v>
      </c>
      <c r="L1601" s="8">
        <f t="shared" si="789"/>
        <v>1.00106414</v>
      </c>
      <c r="M1601" s="110">
        <f t="shared" si="801"/>
        <v>1.00439962</v>
      </c>
      <c r="N1601" s="110">
        <f t="shared" si="796"/>
        <v>1.6845596628411008</v>
      </c>
      <c r="O1601" s="103">
        <f t="shared" si="800"/>
        <v>1.68635227</v>
      </c>
      <c r="P1601" s="103">
        <f t="shared" si="781"/>
        <v>456.27203464000002</v>
      </c>
      <c r="Q1601" s="11">
        <f t="shared" si="795"/>
        <v>0</v>
      </c>
      <c r="R1601" s="30">
        <f t="shared" si="790"/>
        <v>0</v>
      </c>
      <c r="S1601" s="103">
        <f t="shared" si="782"/>
        <v>0</v>
      </c>
      <c r="T1601" s="113">
        <f t="shared" si="791"/>
        <v>8.5000000000000006E-2</v>
      </c>
      <c r="U1601" s="111">
        <f t="shared" si="797"/>
        <v>4</v>
      </c>
      <c r="V1601" s="111">
        <v>252</v>
      </c>
      <c r="W1601" s="110">
        <f t="shared" si="783"/>
        <v>1.001295759</v>
      </c>
      <c r="X1601" s="103">
        <f t="shared" si="784"/>
        <v>0.59121858999999999</v>
      </c>
      <c r="Y1601" s="103">
        <f t="shared" si="785"/>
        <v>0</v>
      </c>
      <c r="Z1601" s="114" t="str">
        <f t="shared" si="793"/>
        <v>A+J=</v>
      </c>
      <c r="AA1601" s="108">
        <f t="shared" si="794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86"/>
        <v>45624</v>
      </c>
      <c r="B1602" s="103">
        <f t="shared" si="778"/>
        <v>457.13271278000002</v>
      </c>
      <c r="C1602" s="204">
        <f t="shared" si="777"/>
        <v>270.5674506808225</v>
      </c>
      <c r="D1602" s="104">
        <f t="shared" si="787"/>
        <v>6997.15</v>
      </c>
      <c r="E1602" s="105">
        <f t="shared" si="798"/>
        <v>7036.33</v>
      </c>
      <c r="F1602" s="106">
        <f t="shared" si="799"/>
        <v>45586</v>
      </c>
      <c r="G1602" s="107">
        <f t="shared" si="779"/>
        <v>5.5994226220676957E-3</v>
      </c>
      <c r="H1602" s="108">
        <f t="shared" si="792"/>
        <v>45646</v>
      </c>
      <c r="I1602" s="108">
        <f t="shared" si="780"/>
        <v>45646</v>
      </c>
      <c r="J1602" s="109">
        <f t="shared" si="788"/>
        <v>21</v>
      </c>
      <c r="K1602" s="109">
        <f t="shared" si="802"/>
        <v>5</v>
      </c>
      <c r="L1602" s="8">
        <f t="shared" si="789"/>
        <v>1.0013303600000001</v>
      </c>
      <c r="M1602" s="110">
        <f t="shared" si="801"/>
        <v>1.00439962</v>
      </c>
      <c r="N1602" s="110">
        <f t="shared" si="796"/>
        <v>1.6845596628411008</v>
      </c>
      <c r="O1602" s="103">
        <f t="shared" si="800"/>
        <v>1.6868007300000001</v>
      </c>
      <c r="P1602" s="103">
        <f t="shared" si="781"/>
        <v>456.39337332000002</v>
      </c>
      <c r="Q1602" s="11">
        <f t="shared" si="795"/>
        <v>0</v>
      </c>
      <c r="R1602" s="30">
        <f t="shared" si="790"/>
        <v>0</v>
      </c>
      <c r="S1602" s="103">
        <f t="shared" si="782"/>
        <v>0</v>
      </c>
      <c r="T1602" s="113">
        <f t="shared" si="791"/>
        <v>8.5000000000000006E-2</v>
      </c>
      <c r="U1602" s="111">
        <f t="shared" si="797"/>
        <v>5</v>
      </c>
      <c r="V1602" s="111">
        <v>252</v>
      </c>
      <c r="W1602" s="110">
        <f t="shared" si="783"/>
        <v>1.0016199610000001</v>
      </c>
      <c r="X1602" s="103">
        <f t="shared" si="784"/>
        <v>0.73933945999999995</v>
      </c>
      <c r="Y1602" s="103">
        <f t="shared" si="785"/>
        <v>0</v>
      </c>
      <c r="Z1602" s="114" t="str">
        <f t="shared" si="793"/>
        <v>A+J=</v>
      </c>
      <c r="AA1602" s="108">
        <f t="shared" si="794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86"/>
        <v>45625</v>
      </c>
      <c r="B1603" s="103">
        <f t="shared" si="778"/>
        <v>457.40232603999999</v>
      </c>
      <c r="C1603" s="204">
        <f t="shared" si="777"/>
        <v>270.5674506808225</v>
      </c>
      <c r="D1603" s="104">
        <f t="shared" si="787"/>
        <v>6997.15</v>
      </c>
      <c r="E1603" s="105">
        <f t="shared" si="798"/>
        <v>7036.33</v>
      </c>
      <c r="F1603" s="106">
        <f t="shared" si="799"/>
        <v>45586</v>
      </c>
      <c r="G1603" s="107">
        <f t="shared" si="779"/>
        <v>5.5994226220676957E-3</v>
      </c>
      <c r="H1603" s="108">
        <f t="shared" si="792"/>
        <v>45646</v>
      </c>
      <c r="I1603" s="108">
        <f t="shared" si="780"/>
        <v>45646</v>
      </c>
      <c r="J1603" s="109">
        <f t="shared" si="788"/>
        <v>21</v>
      </c>
      <c r="K1603" s="109">
        <f t="shared" si="802"/>
        <v>6</v>
      </c>
      <c r="L1603" s="8">
        <f t="shared" si="789"/>
        <v>1.00159664</v>
      </c>
      <c r="M1603" s="110">
        <f t="shared" si="801"/>
        <v>1.00439962</v>
      </c>
      <c r="N1603" s="110">
        <f t="shared" si="796"/>
        <v>1.6845596628411008</v>
      </c>
      <c r="O1603" s="103">
        <f t="shared" si="800"/>
        <v>1.68724929</v>
      </c>
      <c r="P1603" s="103">
        <f t="shared" si="781"/>
        <v>456.51473905</v>
      </c>
      <c r="Q1603" s="11">
        <f t="shared" si="795"/>
        <v>0</v>
      </c>
      <c r="R1603" s="30">
        <f t="shared" si="790"/>
        <v>0</v>
      </c>
      <c r="S1603" s="103">
        <f t="shared" si="782"/>
        <v>0</v>
      </c>
      <c r="T1603" s="113">
        <f t="shared" si="791"/>
        <v>8.5000000000000006E-2</v>
      </c>
      <c r="U1603" s="111">
        <f t="shared" si="797"/>
        <v>6</v>
      </c>
      <c r="V1603" s="111">
        <v>252</v>
      </c>
      <c r="W1603" s="110">
        <f t="shared" si="783"/>
        <v>1.0019442679999999</v>
      </c>
      <c r="X1603" s="103">
        <f t="shared" si="784"/>
        <v>0.88758698999999996</v>
      </c>
      <c r="Y1603" s="103">
        <f t="shared" si="785"/>
        <v>0</v>
      </c>
      <c r="Z1603" s="114" t="str">
        <f t="shared" si="793"/>
        <v>A+J=</v>
      </c>
      <c r="AA1603" s="108">
        <f t="shared" si="794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86"/>
        <v>45626</v>
      </c>
      <c r="B1604" s="103">
        <f t="shared" si="778"/>
        <v>457.67210395000001</v>
      </c>
      <c r="C1604" s="204">
        <f t="shared" si="777"/>
        <v>270.5674506808225</v>
      </c>
      <c r="D1604" s="104">
        <f t="shared" si="787"/>
        <v>6997.15</v>
      </c>
      <c r="E1604" s="105">
        <f t="shared" si="798"/>
        <v>7036.33</v>
      </c>
      <c r="F1604" s="106">
        <f t="shared" si="799"/>
        <v>45586</v>
      </c>
      <c r="G1604" s="107">
        <f t="shared" si="779"/>
        <v>5.5994226220676957E-3</v>
      </c>
      <c r="H1604" s="108">
        <f t="shared" si="792"/>
        <v>45646</v>
      </c>
      <c r="I1604" s="108">
        <f t="shared" si="780"/>
        <v>45646</v>
      </c>
      <c r="J1604" s="109">
        <f t="shared" si="788"/>
        <v>21</v>
      </c>
      <c r="K1604" s="109">
        <f t="shared" si="802"/>
        <v>7</v>
      </c>
      <c r="L1604" s="8">
        <f t="shared" si="789"/>
        <v>1.0018629999999999</v>
      </c>
      <c r="M1604" s="110">
        <f t="shared" si="801"/>
        <v>1.00439962</v>
      </c>
      <c r="N1604" s="110">
        <f t="shared" si="796"/>
        <v>1.6845596628411008</v>
      </c>
      <c r="O1604" s="103">
        <f t="shared" si="800"/>
        <v>1.68769799</v>
      </c>
      <c r="P1604" s="103">
        <f t="shared" si="781"/>
        <v>456.63614267000003</v>
      </c>
      <c r="Q1604" s="11">
        <f t="shared" si="795"/>
        <v>0</v>
      </c>
      <c r="R1604" s="30">
        <f t="shared" si="790"/>
        <v>0</v>
      </c>
      <c r="S1604" s="103">
        <f t="shared" si="782"/>
        <v>0</v>
      </c>
      <c r="T1604" s="113">
        <f t="shared" si="791"/>
        <v>8.5000000000000006E-2</v>
      </c>
      <c r="U1604" s="111">
        <f t="shared" si="797"/>
        <v>7</v>
      </c>
      <c r="V1604" s="111">
        <v>252</v>
      </c>
      <c r="W1604" s="110">
        <f t="shared" si="783"/>
        <v>1.00226868</v>
      </c>
      <c r="X1604" s="103">
        <f t="shared" si="784"/>
        <v>1.03596128</v>
      </c>
      <c r="Y1604" s="103">
        <f t="shared" si="785"/>
        <v>0</v>
      </c>
      <c r="Z1604" s="114" t="str">
        <f t="shared" si="793"/>
        <v>A+J=</v>
      </c>
      <c r="AA1604" s="108">
        <f t="shared" si="794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86"/>
        <v>45627</v>
      </c>
      <c r="B1605" s="103">
        <f t="shared" si="778"/>
        <v>457.67210395000001</v>
      </c>
      <c r="C1605" s="204">
        <f t="shared" si="777"/>
        <v>270.5674506808225</v>
      </c>
      <c r="D1605" s="104">
        <f t="shared" si="787"/>
        <v>6997.15</v>
      </c>
      <c r="E1605" s="105">
        <f t="shared" si="798"/>
        <v>7036.33</v>
      </c>
      <c r="F1605" s="106">
        <f t="shared" si="799"/>
        <v>45586</v>
      </c>
      <c r="G1605" s="107">
        <f t="shared" si="779"/>
        <v>5.5994226220676957E-3</v>
      </c>
      <c r="H1605" s="108">
        <f t="shared" si="792"/>
        <v>45646</v>
      </c>
      <c r="I1605" s="108">
        <f t="shared" si="780"/>
        <v>45646</v>
      </c>
      <c r="J1605" s="109">
        <f t="shared" si="788"/>
        <v>21</v>
      </c>
      <c r="K1605" s="109">
        <f t="shared" si="802"/>
        <v>7</v>
      </c>
      <c r="L1605" s="8">
        <f t="shared" si="789"/>
        <v>1.0018629999999999</v>
      </c>
      <c r="M1605" s="110">
        <f t="shared" si="801"/>
        <v>1.00439962</v>
      </c>
      <c r="N1605" s="110">
        <f t="shared" si="796"/>
        <v>1.6845596628411008</v>
      </c>
      <c r="O1605" s="103">
        <f t="shared" si="800"/>
        <v>1.68769799</v>
      </c>
      <c r="P1605" s="103">
        <f t="shared" si="781"/>
        <v>456.63614267000003</v>
      </c>
      <c r="Q1605" s="11">
        <f t="shared" si="795"/>
        <v>0</v>
      </c>
      <c r="R1605" s="30">
        <f t="shared" si="790"/>
        <v>0</v>
      </c>
      <c r="S1605" s="103">
        <f t="shared" si="782"/>
        <v>0</v>
      </c>
      <c r="T1605" s="113">
        <f t="shared" si="791"/>
        <v>8.5000000000000006E-2</v>
      </c>
      <c r="U1605" s="111">
        <f t="shared" si="797"/>
        <v>7</v>
      </c>
      <c r="V1605" s="111">
        <v>252</v>
      </c>
      <c r="W1605" s="110">
        <f t="shared" si="783"/>
        <v>1.00226868</v>
      </c>
      <c r="X1605" s="103">
        <f t="shared" si="784"/>
        <v>1.03596128</v>
      </c>
      <c r="Y1605" s="103">
        <f t="shared" si="785"/>
        <v>0</v>
      </c>
      <c r="Z1605" s="114" t="str">
        <f t="shared" si="793"/>
        <v>A+J=</v>
      </c>
      <c r="AA1605" s="108">
        <f t="shared" si="794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86"/>
        <v>45628</v>
      </c>
      <c r="B1606" s="103">
        <f t="shared" si="778"/>
        <v>457.67210395000001</v>
      </c>
      <c r="C1606" s="204">
        <f t="shared" ref="C1606:C1669" si="803">(C1605-(S1605/O1605))</f>
        <v>270.5674506808225</v>
      </c>
      <c r="D1606" s="104">
        <f t="shared" si="787"/>
        <v>6997.15</v>
      </c>
      <c r="E1606" s="105">
        <f t="shared" si="798"/>
        <v>7036.33</v>
      </c>
      <c r="F1606" s="106">
        <f t="shared" si="799"/>
        <v>45586</v>
      </c>
      <c r="G1606" s="107">
        <f t="shared" si="779"/>
        <v>5.5994226220676957E-3</v>
      </c>
      <c r="H1606" s="108">
        <f t="shared" si="792"/>
        <v>45646</v>
      </c>
      <c r="I1606" s="108">
        <f t="shared" si="780"/>
        <v>45646</v>
      </c>
      <c r="J1606" s="109">
        <f t="shared" si="788"/>
        <v>21</v>
      </c>
      <c r="K1606" s="109">
        <f t="shared" si="802"/>
        <v>7</v>
      </c>
      <c r="L1606" s="8">
        <f t="shared" si="789"/>
        <v>1.0018629999999999</v>
      </c>
      <c r="M1606" s="110">
        <f t="shared" si="801"/>
        <v>1.00439962</v>
      </c>
      <c r="N1606" s="110">
        <f t="shared" si="796"/>
        <v>1.6845596628411008</v>
      </c>
      <c r="O1606" s="103">
        <f t="shared" si="800"/>
        <v>1.68769799</v>
      </c>
      <c r="P1606" s="103">
        <f t="shared" si="781"/>
        <v>456.63614267000003</v>
      </c>
      <c r="Q1606" s="11">
        <f t="shared" si="795"/>
        <v>0</v>
      </c>
      <c r="R1606" s="30">
        <f t="shared" si="790"/>
        <v>0</v>
      </c>
      <c r="S1606" s="103">
        <f t="shared" si="782"/>
        <v>0</v>
      </c>
      <c r="T1606" s="113">
        <f t="shared" si="791"/>
        <v>8.5000000000000006E-2</v>
      </c>
      <c r="U1606" s="111">
        <f t="shared" si="797"/>
        <v>7</v>
      </c>
      <c r="V1606" s="111">
        <v>252</v>
      </c>
      <c r="W1606" s="110">
        <f t="shared" si="783"/>
        <v>1.00226868</v>
      </c>
      <c r="X1606" s="103">
        <f t="shared" si="784"/>
        <v>1.03596128</v>
      </c>
      <c r="Y1606" s="103">
        <f t="shared" si="785"/>
        <v>0</v>
      </c>
      <c r="Z1606" s="114" t="str">
        <f t="shared" si="793"/>
        <v>A+J=</v>
      </c>
      <c r="AA1606" s="108">
        <f t="shared" si="794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86"/>
        <v>45629</v>
      </c>
      <c r="B1607" s="103">
        <f t="shared" si="778"/>
        <v>457.94203570000002</v>
      </c>
      <c r="C1607" s="204">
        <f t="shared" si="803"/>
        <v>270.5674506808225</v>
      </c>
      <c r="D1607" s="104">
        <f t="shared" si="787"/>
        <v>6997.15</v>
      </c>
      <c r="E1607" s="105">
        <f t="shared" si="798"/>
        <v>7036.33</v>
      </c>
      <c r="F1607" s="106">
        <f t="shared" si="799"/>
        <v>45586</v>
      </c>
      <c r="G1607" s="107">
        <f t="shared" si="779"/>
        <v>5.5994226220676957E-3</v>
      </c>
      <c r="H1607" s="108">
        <f t="shared" si="792"/>
        <v>45646</v>
      </c>
      <c r="I1607" s="108">
        <f t="shared" si="780"/>
        <v>45646</v>
      </c>
      <c r="J1607" s="109">
        <f t="shared" si="788"/>
        <v>21</v>
      </c>
      <c r="K1607" s="109">
        <f t="shared" si="802"/>
        <v>8</v>
      </c>
      <c r="L1607" s="8">
        <f t="shared" si="789"/>
        <v>1.0021294199999999</v>
      </c>
      <c r="M1607" s="110">
        <f t="shared" si="801"/>
        <v>1.00439962</v>
      </c>
      <c r="N1607" s="110">
        <f t="shared" si="796"/>
        <v>1.6845596628411008</v>
      </c>
      <c r="O1607" s="103">
        <f t="shared" si="800"/>
        <v>1.68814679</v>
      </c>
      <c r="P1607" s="103">
        <f t="shared" si="781"/>
        <v>456.75757334000002</v>
      </c>
      <c r="Q1607" s="11">
        <f t="shared" si="795"/>
        <v>0</v>
      </c>
      <c r="R1607" s="30">
        <f t="shared" si="790"/>
        <v>0</v>
      </c>
      <c r="S1607" s="103">
        <f t="shared" si="782"/>
        <v>0</v>
      </c>
      <c r="T1607" s="113">
        <f t="shared" si="791"/>
        <v>8.5000000000000006E-2</v>
      </c>
      <c r="U1607" s="111">
        <f t="shared" si="797"/>
        <v>8</v>
      </c>
      <c r="V1607" s="111">
        <v>252</v>
      </c>
      <c r="W1607" s="110">
        <f t="shared" si="783"/>
        <v>1.0025931969999999</v>
      </c>
      <c r="X1607" s="103">
        <f t="shared" si="784"/>
        <v>1.1844623599999999</v>
      </c>
      <c r="Y1607" s="103">
        <f t="shared" si="785"/>
        <v>0</v>
      </c>
      <c r="Z1607" s="114" t="str">
        <f t="shared" si="793"/>
        <v>A+J=</v>
      </c>
      <c r="AA1607" s="108">
        <f t="shared" si="794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86"/>
        <v>45630</v>
      </c>
      <c r="B1608" s="103">
        <f t="shared" si="778"/>
        <v>458.21213223000001</v>
      </c>
      <c r="C1608" s="204">
        <f t="shared" si="803"/>
        <v>270.5674506808225</v>
      </c>
      <c r="D1608" s="104">
        <f t="shared" si="787"/>
        <v>6997.15</v>
      </c>
      <c r="E1608" s="105">
        <f t="shared" si="798"/>
        <v>7036.33</v>
      </c>
      <c r="F1608" s="106">
        <f t="shared" si="799"/>
        <v>45586</v>
      </c>
      <c r="G1608" s="107">
        <f t="shared" si="779"/>
        <v>5.5994226220676957E-3</v>
      </c>
      <c r="H1608" s="108">
        <f t="shared" si="792"/>
        <v>45646</v>
      </c>
      <c r="I1608" s="108">
        <f t="shared" si="780"/>
        <v>45646</v>
      </c>
      <c r="J1608" s="109">
        <f t="shared" si="788"/>
        <v>21</v>
      </c>
      <c r="K1608" s="109">
        <f t="shared" si="802"/>
        <v>9</v>
      </c>
      <c r="L1608" s="8">
        <f t="shared" si="789"/>
        <v>1.0023959200000001</v>
      </c>
      <c r="M1608" s="110">
        <f t="shared" si="801"/>
        <v>1.00439962</v>
      </c>
      <c r="N1608" s="110">
        <f t="shared" si="796"/>
        <v>1.6845596628411008</v>
      </c>
      <c r="O1608" s="103">
        <f t="shared" si="800"/>
        <v>1.6885957300000001</v>
      </c>
      <c r="P1608" s="103">
        <f t="shared" si="781"/>
        <v>456.87904189</v>
      </c>
      <c r="Q1608" s="11">
        <f t="shared" si="795"/>
        <v>0</v>
      </c>
      <c r="R1608" s="30">
        <f t="shared" si="790"/>
        <v>0</v>
      </c>
      <c r="S1608" s="103">
        <f t="shared" si="782"/>
        <v>0</v>
      </c>
      <c r="T1608" s="113">
        <f t="shared" si="791"/>
        <v>8.5000000000000006E-2</v>
      </c>
      <c r="U1608" s="111">
        <f t="shared" si="797"/>
        <v>9</v>
      </c>
      <c r="V1608" s="111">
        <v>252</v>
      </c>
      <c r="W1608" s="110">
        <f t="shared" si="783"/>
        <v>1.0029178190000001</v>
      </c>
      <c r="X1608" s="103">
        <f t="shared" si="784"/>
        <v>1.33309034</v>
      </c>
      <c r="Y1608" s="103">
        <f t="shared" si="785"/>
        <v>0</v>
      </c>
      <c r="Z1608" s="114" t="str">
        <f t="shared" si="793"/>
        <v>A+J=</v>
      </c>
      <c r="AA1608" s="108">
        <f t="shared" si="794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86"/>
        <v>45631</v>
      </c>
      <c r="B1609" s="103">
        <f t="shared" si="778"/>
        <v>458.48238593999997</v>
      </c>
      <c r="C1609" s="204">
        <f t="shared" si="803"/>
        <v>270.5674506808225</v>
      </c>
      <c r="D1609" s="104">
        <f t="shared" si="787"/>
        <v>6997.15</v>
      </c>
      <c r="E1609" s="105">
        <f t="shared" si="798"/>
        <v>7036.33</v>
      </c>
      <c r="F1609" s="106">
        <f t="shared" si="799"/>
        <v>45586</v>
      </c>
      <c r="G1609" s="107">
        <f t="shared" si="779"/>
        <v>5.5994226220676957E-3</v>
      </c>
      <c r="H1609" s="108">
        <f t="shared" si="792"/>
        <v>45646</v>
      </c>
      <c r="I1609" s="108">
        <f t="shared" si="780"/>
        <v>45646</v>
      </c>
      <c r="J1609" s="109">
        <f t="shared" si="788"/>
        <v>21</v>
      </c>
      <c r="K1609" s="109">
        <f t="shared" si="802"/>
        <v>10</v>
      </c>
      <c r="L1609" s="8">
        <f t="shared" si="789"/>
        <v>1.0026624900000001</v>
      </c>
      <c r="M1609" s="110">
        <f t="shared" si="801"/>
        <v>1.00439962</v>
      </c>
      <c r="N1609" s="110">
        <f t="shared" si="796"/>
        <v>1.6845596628411008</v>
      </c>
      <c r="O1609" s="103">
        <f t="shared" si="800"/>
        <v>1.6890447799999999</v>
      </c>
      <c r="P1609" s="103">
        <f t="shared" si="781"/>
        <v>457.00054021</v>
      </c>
      <c r="Q1609" s="11">
        <f t="shared" si="795"/>
        <v>0</v>
      </c>
      <c r="R1609" s="30">
        <f t="shared" si="790"/>
        <v>0</v>
      </c>
      <c r="S1609" s="103">
        <f t="shared" si="782"/>
        <v>0</v>
      </c>
      <c r="T1609" s="113">
        <f t="shared" si="791"/>
        <v>8.5000000000000006E-2</v>
      </c>
      <c r="U1609" s="111">
        <f t="shared" si="797"/>
        <v>10</v>
      </c>
      <c r="V1609" s="111">
        <v>252</v>
      </c>
      <c r="W1609" s="110">
        <f t="shared" si="783"/>
        <v>1.0032425469999999</v>
      </c>
      <c r="X1609" s="103">
        <f t="shared" si="784"/>
        <v>1.4818457300000001</v>
      </c>
      <c r="Y1609" s="103">
        <f t="shared" si="785"/>
        <v>0</v>
      </c>
      <c r="Z1609" s="114" t="str">
        <f t="shared" si="793"/>
        <v>A+J=</v>
      </c>
      <c r="AA1609" s="108">
        <f t="shared" si="794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86"/>
        <v>45632</v>
      </c>
      <c r="B1610" s="103">
        <f t="shared" ref="B1610:B1673" si="804">(P1610+X1610)</f>
        <v>458.75279866</v>
      </c>
      <c r="C1610" s="204">
        <f t="shared" si="803"/>
        <v>270.5674506808225</v>
      </c>
      <c r="D1610" s="104">
        <f t="shared" si="787"/>
        <v>6997.15</v>
      </c>
      <c r="E1610" s="105">
        <f t="shared" si="798"/>
        <v>7036.33</v>
      </c>
      <c r="F1610" s="106">
        <f t="shared" si="799"/>
        <v>45586</v>
      </c>
      <c r="G1610" s="107">
        <f t="shared" ref="G1610:G1673" si="805">(E1610/D1610)-1</f>
        <v>5.5994226220676957E-3</v>
      </c>
      <c r="H1610" s="108">
        <f t="shared" si="792"/>
        <v>45646</v>
      </c>
      <c r="I1610" s="108">
        <f t="shared" ref="I1610:I1673" si="806">IF(A1610&gt;I1609,H1610,I1609)</f>
        <v>45646</v>
      </c>
      <c r="J1610" s="109">
        <f t="shared" si="788"/>
        <v>21</v>
      </c>
      <c r="K1610" s="109">
        <f t="shared" si="802"/>
        <v>11</v>
      </c>
      <c r="L1610" s="8">
        <f t="shared" si="789"/>
        <v>1.0029291300000001</v>
      </c>
      <c r="M1610" s="110">
        <f t="shared" si="801"/>
        <v>1.00439962</v>
      </c>
      <c r="N1610" s="110">
        <f t="shared" si="796"/>
        <v>1.6845596628411008</v>
      </c>
      <c r="O1610" s="103">
        <f t="shared" si="800"/>
        <v>1.6894939499999999</v>
      </c>
      <c r="P1610" s="103">
        <f t="shared" ref="P1610:P1673" si="807">TRUNC(C1610*O1610,8)</f>
        <v>457.12207099</v>
      </c>
      <c r="Q1610" s="11">
        <f t="shared" si="795"/>
        <v>0</v>
      </c>
      <c r="R1610" s="30">
        <f t="shared" si="790"/>
        <v>0</v>
      </c>
      <c r="S1610" s="103">
        <f t="shared" ref="S1610:S1673" si="808">IF(R1610&gt;0,TRUNC(R1610*P1610,8),0)</f>
        <v>0</v>
      </c>
      <c r="T1610" s="113">
        <f t="shared" si="791"/>
        <v>8.5000000000000006E-2</v>
      </c>
      <c r="U1610" s="111">
        <f t="shared" si="797"/>
        <v>11</v>
      </c>
      <c r="V1610" s="111">
        <v>252</v>
      </c>
      <c r="W1610" s="110">
        <f t="shared" ref="W1610:W1673" si="809">ROUND((1+T1610)^TRUNC((U1610/V1610),9),9)</f>
        <v>1.0035673789999999</v>
      </c>
      <c r="X1610" s="103">
        <f t="shared" ref="X1610:X1673" si="810">TRUNC((P1610*(W1610-1)),8)</f>
        <v>1.63072767</v>
      </c>
      <c r="Y1610" s="103">
        <f t="shared" ref="Y1610:Y1673" si="811">IF(Q1610&gt;0,S1610+X1610,0)</f>
        <v>0</v>
      </c>
      <c r="Z1610" s="114" t="str">
        <f t="shared" si="793"/>
        <v>A+J=</v>
      </c>
      <c r="AA1610" s="108">
        <f t="shared" si="794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12">(A1610+1)</f>
        <v>45633</v>
      </c>
      <c r="B1611" s="103">
        <f t="shared" si="804"/>
        <v>459.02337140999998</v>
      </c>
      <c r="C1611" s="204">
        <f t="shared" si="803"/>
        <v>270.5674506808225</v>
      </c>
      <c r="D1611" s="104">
        <f t="shared" ref="D1611:D1674" si="813">IF(E1611=E1610,D1610,E1610)</f>
        <v>6997.15</v>
      </c>
      <c r="E1611" s="105">
        <f t="shared" si="798"/>
        <v>7036.33</v>
      </c>
      <c r="F1611" s="106">
        <f t="shared" si="799"/>
        <v>45586</v>
      </c>
      <c r="G1611" s="107">
        <f t="shared" si="805"/>
        <v>5.5994226220676957E-3</v>
      </c>
      <c r="H1611" s="108">
        <f t="shared" si="792"/>
        <v>45646</v>
      </c>
      <c r="I1611" s="108">
        <f t="shared" si="806"/>
        <v>45646</v>
      </c>
      <c r="J1611" s="109">
        <f t="shared" ref="J1611:J1674" si="814">IF(I1611=I1610,J1610,NETWORKDAYS(I1610,I1611,$AD$171:$AD$502)-1)</f>
        <v>21</v>
      </c>
      <c r="K1611" s="109">
        <f t="shared" si="802"/>
        <v>12</v>
      </c>
      <c r="L1611" s="8">
        <f t="shared" ref="L1611:L1674" si="815">IF(E1611&lt;D1611,1,TRUNC((E1611/D1611)^TRUNC((K1611/J1611),9),8))</f>
        <v>1.0031958400000001</v>
      </c>
      <c r="M1611" s="110">
        <f t="shared" si="801"/>
        <v>1.00439962</v>
      </c>
      <c r="N1611" s="110">
        <f t="shared" si="796"/>
        <v>1.6845596628411008</v>
      </c>
      <c r="O1611" s="103">
        <f t="shared" si="800"/>
        <v>1.6899432400000001</v>
      </c>
      <c r="P1611" s="103">
        <f t="shared" si="807"/>
        <v>457.24363424000001</v>
      </c>
      <c r="Q1611" s="11">
        <f t="shared" si="795"/>
        <v>0</v>
      </c>
      <c r="R1611" s="30">
        <f t="shared" ref="R1611:R1674" si="816">IF(Q1611&gt;0,VLOOKUP($A1611,$AD$10:$AI$165,6),0)</f>
        <v>0</v>
      </c>
      <c r="S1611" s="103">
        <f t="shared" si="808"/>
        <v>0</v>
      </c>
      <c r="T1611" s="113">
        <f t="shared" ref="T1611:T1674" si="817">(T1610)</f>
        <v>8.5000000000000006E-2</v>
      </c>
      <c r="U1611" s="111">
        <f t="shared" si="797"/>
        <v>12</v>
      </c>
      <c r="V1611" s="111">
        <v>252</v>
      </c>
      <c r="W1611" s="110">
        <f t="shared" si="809"/>
        <v>1.003892317</v>
      </c>
      <c r="X1611" s="103">
        <f t="shared" si="810"/>
        <v>1.77973717</v>
      </c>
      <c r="Y1611" s="103">
        <f t="shared" si="811"/>
        <v>0</v>
      </c>
      <c r="Z1611" s="114" t="str">
        <f t="shared" si="793"/>
        <v>A+J=</v>
      </c>
      <c r="AA1611" s="108">
        <f t="shared" si="794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12"/>
        <v>45634</v>
      </c>
      <c r="B1612" s="103">
        <f t="shared" si="804"/>
        <v>459.02337140999998</v>
      </c>
      <c r="C1612" s="204">
        <f t="shared" si="803"/>
        <v>270.5674506808225</v>
      </c>
      <c r="D1612" s="104">
        <f t="shared" si="813"/>
        <v>6997.15</v>
      </c>
      <c r="E1612" s="105">
        <f t="shared" si="798"/>
        <v>7036.33</v>
      </c>
      <c r="F1612" s="106">
        <f t="shared" si="799"/>
        <v>45586</v>
      </c>
      <c r="G1612" s="107">
        <f t="shared" si="805"/>
        <v>5.5994226220676957E-3</v>
      </c>
      <c r="H1612" s="108">
        <f t="shared" ref="H1612:H1675" si="818">IF(DAY(A1612)=H$9,VLOOKUP(A1612,AH$118:AN$450,4),H1611)</f>
        <v>45646</v>
      </c>
      <c r="I1612" s="108">
        <f t="shared" si="806"/>
        <v>45646</v>
      </c>
      <c r="J1612" s="109">
        <f t="shared" si="814"/>
        <v>21</v>
      </c>
      <c r="K1612" s="109">
        <f t="shared" si="802"/>
        <v>12</v>
      </c>
      <c r="L1612" s="8">
        <f t="shared" si="815"/>
        <v>1.0031958400000001</v>
      </c>
      <c r="M1612" s="110">
        <f t="shared" si="801"/>
        <v>1.00439962</v>
      </c>
      <c r="N1612" s="110">
        <f t="shared" si="796"/>
        <v>1.6845596628411008</v>
      </c>
      <c r="O1612" s="103">
        <f t="shared" si="800"/>
        <v>1.6899432400000001</v>
      </c>
      <c r="P1612" s="103">
        <f t="shared" si="807"/>
        <v>457.24363424000001</v>
      </c>
      <c r="Q1612" s="11">
        <f t="shared" si="795"/>
        <v>0</v>
      </c>
      <c r="R1612" s="30">
        <f t="shared" si="816"/>
        <v>0</v>
      </c>
      <c r="S1612" s="103">
        <f t="shared" si="808"/>
        <v>0</v>
      </c>
      <c r="T1612" s="113">
        <f t="shared" si="817"/>
        <v>8.5000000000000006E-2</v>
      </c>
      <c r="U1612" s="111">
        <f t="shared" si="797"/>
        <v>12</v>
      </c>
      <c r="V1612" s="111">
        <v>252</v>
      </c>
      <c r="W1612" s="110">
        <f t="shared" si="809"/>
        <v>1.003892317</v>
      </c>
      <c r="X1612" s="103">
        <f t="shared" si="810"/>
        <v>1.77973717</v>
      </c>
      <c r="Y1612" s="103">
        <f t="shared" si="811"/>
        <v>0</v>
      </c>
      <c r="Z1612" s="114" t="str">
        <f t="shared" ref="Z1612:Z1675" si="819">IF($Q1611&gt;0,VLOOKUP($A1611,$AD$10:$AM$165,9),Z1611)</f>
        <v>A+J=</v>
      </c>
      <c r="AA1612" s="108">
        <f t="shared" ref="AA1612:AA1675" si="820">IF($Q1611&gt;0,VLOOKUP($A1611,$AD$10:$AM$165,10),AA1611)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12"/>
        <v>45635</v>
      </c>
      <c r="B1613" s="103">
        <f t="shared" si="804"/>
        <v>459.02337140999998</v>
      </c>
      <c r="C1613" s="204">
        <f t="shared" si="803"/>
        <v>270.5674506808225</v>
      </c>
      <c r="D1613" s="104">
        <f t="shared" si="813"/>
        <v>6997.15</v>
      </c>
      <c r="E1613" s="105">
        <f t="shared" si="798"/>
        <v>7036.33</v>
      </c>
      <c r="F1613" s="106">
        <f t="shared" si="799"/>
        <v>45586</v>
      </c>
      <c r="G1613" s="107">
        <f t="shared" si="805"/>
        <v>5.5994226220676957E-3</v>
      </c>
      <c r="H1613" s="108">
        <f t="shared" si="818"/>
        <v>45646</v>
      </c>
      <c r="I1613" s="108">
        <f t="shared" si="806"/>
        <v>45646</v>
      </c>
      <c r="J1613" s="109">
        <f t="shared" si="814"/>
        <v>21</v>
      </c>
      <c r="K1613" s="109">
        <f t="shared" si="802"/>
        <v>12</v>
      </c>
      <c r="L1613" s="8">
        <f t="shared" si="815"/>
        <v>1.0031958400000001</v>
      </c>
      <c r="M1613" s="110">
        <f t="shared" si="801"/>
        <v>1.00439962</v>
      </c>
      <c r="N1613" s="110">
        <f t="shared" si="796"/>
        <v>1.6845596628411008</v>
      </c>
      <c r="O1613" s="103">
        <f t="shared" si="800"/>
        <v>1.6899432400000001</v>
      </c>
      <c r="P1613" s="103">
        <f t="shared" si="807"/>
        <v>457.24363424000001</v>
      </c>
      <c r="Q1613" s="11">
        <f t="shared" ref="Q1613:Q1676" si="821">IF(VLOOKUP(A1613,AD$10:AK$165,8)=VLOOKUP(A1612,AD$10:AK$165,8),0,VLOOKUP(A1613,AD$10:AK$165,8))</f>
        <v>0</v>
      </c>
      <c r="R1613" s="30">
        <f t="shared" si="816"/>
        <v>0</v>
      </c>
      <c r="S1613" s="103">
        <f t="shared" si="808"/>
        <v>0</v>
      </c>
      <c r="T1613" s="113">
        <f t="shared" si="817"/>
        <v>8.5000000000000006E-2</v>
      </c>
      <c r="U1613" s="111">
        <f t="shared" si="797"/>
        <v>12</v>
      </c>
      <c r="V1613" s="111">
        <v>252</v>
      </c>
      <c r="W1613" s="110">
        <f t="shared" si="809"/>
        <v>1.003892317</v>
      </c>
      <c r="X1613" s="103">
        <f t="shared" si="810"/>
        <v>1.77973717</v>
      </c>
      <c r="Y1613" s="103">
        <f t="shared" si="811"/>
        <v>0</v>
      </c>
      <c r="Z1613" s="114" t="str">
        <f t="shared" si="819"/>
        <v>A+J=</v>
      </c>
      <c r="AA1613" s="108">
        <f t="shared" si="820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12"/>
        <v>45636</v>
      </c>
      <c r="B1614" s="103">
        <f t="shared" si="804"/>
        <v>459.29410332000003</v>
      </c>
      <c r="C1614" s="204">
        <f t="shared" si="803"/>
        <v>270.5674506808225</v>
      </c>
      <c r="D1614" s="104">
        <f t="shared" si="813"/>
        <v>6997.15</v>
      </c>
      <c r="E1614" s="105">
        <f t="shared" si="798"/>
        <v>7036.33</v>
      </c>
      <c r="F1614" s="106">
        <f t="shared" si="799"/>
        <v>45586</v>
      </c>
      <c r="G1614" s="107">
        <f t="shared" si="805"/>
        <v>5.5994226220676957E-3</v>
      </c>
      <c r="H1614" s="108">
        <f t="shared" si="818"/>
        <v>45646</v>
      </c>
      <c r="I1614" s="108">
        <f t="shared" si="806"/>
        <v>45646</v>
      </c>
      <c r="J1614" s="109">
        <f t="shared" si="814"/>
        <v>21</v>
      </c>
      <c r="K1614" s="109">
        <f t="shared" si="802"/>
        <v>13</v>
      </c>
      <c r="L1614" s="8">
        <f t="shared" si="815"/>
        <v>1.0034626200000001</v>
      </c>
      <c r="M1614" s="110">
        <f t="shared" si="801"/>
        <v>1.00439962</v>
      </c>
      <c r="N1614" s="110">
        <f t="shared" si="796"/>
        <v>1.6845596628411008</v>
      </c>
      <c r="O1614" s="103">
        <f t="shared" si="800"/>
        <v>1.6903926499999999</v>
      </c>
      <c r="P1614" s="103">
        <f t="shared" si="807"/>
        <v>457.36522996000002</v>
      </c>
      <c r="Q1614" s="11">
        <f t="shared" si="821"/>
        <v>0</v>
      </c>
      <c r="R1614" s="30">
        <f t="shared" si="816"/>
        <v>0</v>
      </c>
      <c r="S1614" s="103">
        <f t="shared" si="808"/>
        <v>0</v>
      </c>
      <c r="T1614" s="113">
        <f t="shared" si="817"/>
        <v>8.5000000000000006E-2</v>
      </c>
      <c r="U1614" s="111">
        <f t="shared" si="797"/>
        <v>13</v>
      </c>
      <c r="V1614" s="111">
        <v>252</v>
      </c>
      <c r="W1614" s="110">
        <f t="shared" si="809"/>
        <v>1.0042173590000001</v>
      </c>
      <c r="X1614" s="103">
        <f t="shared" si="810"/>
        <v>1.9288733600000001</v>
      </c>
      <c r="Y1614" s="103">
        <f t="shared" si="811"/>
        <v>0</v>
      </c>
      <c r="Z1614" s="114" t="str">
        <f t="shared" si="819"/>
        <v>A+J=</v>
      </c>
      <c r="AA1614" s="108">
        <f t="shared" si="820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12"/>
        <v>45637</v>
      </c>
      <c r="B1615" s="103">
        <f t="shared" si="804"/>
        <v>459.56499314000001</v>
      </c>
      <c r="C1615" s="204">
        <f t="shared" si="803"/>
        <v>270.5674506808225</v>
      </c>
      <c r="D1615" s="104">
        <f t="shared" si="813"/>
        <v>6997.15</v>
      </c>
      <c r="E1615" s="105">
        <f t="shared" si="798"/>
        <v>7036.33</v>
      </c>
      <c r="F1615" s="106">
        <f t="shared" si="799"/>
        <v>45586</v>
      </c>
      <c r="G1615" s="107">
        <f t="shared" si="805"/>
        <v>5.5994226220676957E-3</v>
      </c>
      <c r="H1615" s="108">
        <f t="shared" si="818"/>
        <v>45646</v>
      </c>
      <c r="I1615" s="108">
        <f t="shared" si="806"/>
        <v>45646</v>
      </c>
      <c r="J1615" s="109">
        <f t="shared" si="814"/>
        <v>21</v>
      </c>
      <c r="K1615" s="109">
        <f t="shared" si="802"/>
        <v>14</v>
      </c>
      <c r="L1615" s="8">
        <f t="shared" si="815"/>
        <v>1.0037294699999999</v>
      </c>
      <c r="M1615" s="110">
        <f t="shared" si="801"/>
        <v>1.00439962</v>
      </c>
      <c r="N1615" s="110">
        <f t="shared" si="796"/>
        <v>1.6845596628411008</v>
      </c>
      <c r="O1615" s="103">
        <f t="shared" si="800"/>
        <v>1.69084217</v>
      </c>
      <c r="P1615" s="103">
        <f t="shared" si="807"/>
        <v>457.48685544</v>
      </c>
      <c r="Q1615" s="11">
        <f t="shared" si="821"/>
        <v>0</v>
      </c>
      <c r="R1615" s="30">
        <f t="shared" si="816"/>
        <v>0</v>
      </c>
      <c r="S1615" s="103">
        <f t="shared" si="808"/>
        <v>0</v>
      </c>
      <c r="T1615" s="113">
        <f t="shared" si="817"/>
        <v>8.5000000000000006E-2</v>
      </c>
      <c r="U1615" s="111">
        <f t="shared" si="797"/>
        <v>14</v>
      </c>
      <c r="V1615" s="111">
        <v>252</v>
      </c>
      <c r="W1615" s="110">
        <f t="shared" si="809"/>
        <v>1.0045425079999999</v>
      </c>
      <c r="X1615" s="103">
        <f t="shared" si="810"/>
        <v>2.0781377000000001</v>
      </c>
      <c r="Y1615" s="103">
        <f t="shared" si="811"/>
        <v>0</v>
      </c>
      <c r="Z1615" s="114" t="str">
        <f t="shared" si="819"/>
        <v>A+J=</v>
      </c>
      <c r="AA1615" s="108">
        <f t="shared" si="820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12"/>
        <v>45638</v>
      </c>
      <c r="B1616" s="103">
        <f t="shared" si="804"/>
        <v>459.83604497000005</v>
      </c>
      <c r="C1616" s="204">
        <f t="shared" si="803"/>
        <v>270.5674506808225</v>
      </c>
      <c r="D1616" s="104">
        <f t="shared" si="813"/>
        <v>6997.15</v>
      </c>
      <c r="E1616" s="105">
        <f t="shared" si="798"/>
        <v>7036.33</v>
      </c>
      <c r="F1616" s="106">
        <f t="shared" si="799"/>
        <v>45586</v>
      </c>
      <c r="G1616" s="107">
        <f t="shared" si="805"/>
        <v>5.5994226220676957E-3</v>
      </c>
      <c r="H1616" s="108">
        <f t="shared" si="818"/>
        <v>45646</v>
      </c>
      <c r="I1616" s="108">
        <f t="shared" si="806"/>
        <v>45646</v>
      </c>
      <c r="J1616" s="109">
        <f t="shared" si="814"/>
        <v>21</v>
      </c>
      <c r="K1616" s="109">
        <f t="shared" si="802"/>
        <v>15</v>
      </c>
      <c r="L1616" s="8">
        <f t="shared" si="815"/>
        <v>1.00399639</v>
      </c>
      <c r="M1616" s="110">
        <f t="shared" si="801"/>
        <v>1.00439962</v>
      </c>
      <c r="N1616" s="110">
        <f t="shared" si="796"/>
        <v>1.6845596628411008</v>
      </c>
      <c r="O1616" s="103">
        <f t="shared" si="800"/>
        <v>1.69129182</v>
      </c>
      <c r="P1616" s="103">
        <f t="shared" si="807"/>
        <v>457.60851609000002</v>
      </c>
      <c r="Q1616" s="11">
        <f t="shared" si="821"/>
        <v>0</v>
      </c>
      <c r="R1616" s="30">
        <f t="shared" si="816"/>
        <v>0</v>
      </c>
      <c r="S1616" s="103">
        <f t="shared" si="808"/>
        <v>0</v>
      </c>
      <c r="T1616" s="113">
        <f t="shared" si="817"/>
        <v>8.5000000000000006E-2</v>
      </c>
      <c r="U1616" s="111">
        <f t="shared" si="797"/>
        <v>15</v>
      </c>
      <c r="V1616" s="111">
        <v>252</v>
      </c>
      <c r="W1616" s="110">
        <f t="shared" si="809"/>
        <v>1.0048677610000001</v>
      </c>
      <c r="X1616" s="103">
        <f t="shared" si="810"/>
        <v>2.2275288799999999</v>
      </c>
      <c r="Y1616" s="103">
        <f t="shared" si="811"/>
        <v>0</v>
      </c>
      <c r="Z1616" s="114" t="str">
        <f t="shared" si="819"/>
        <v>A+J=</v>
      </c>
      <c r="AA1616" s="108">
        <f t="shared" si="820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12"/>
        <v>45639</v>
      </c>
      <c r="B1617" s="103">
        <f t="shared" si="804"/>
        <v>460.10725394000002</v>
      </c>
      <c r="C1617" s="204">
        <f t="shared" si="803"/>
        <v>270.5674506808225</v>
      </c>
      <c r="D1617" s="104">
        <f t="shared" si="813"/>
        <v>6997.15</v>
      </c>
      <c r="E1617" s="105">
        <f t="shared" si="798"/>
        <v>7036.33</v>
      </c>
      <c r="F1617" s="106">
        <f t="shared" si="799"/>
        <v>45586</v>
      </c>
      <c r="G1617" s="107">
        <f t="shared" si="805"/>
        <v>5.5994226220676957E-3</v>
      </c>
      <c r="H1617" s="108">
        <f t="shared" si="818"/>
        <v>45646</v>
      </c>
      <c r="I1617" s="108">
        <f t="shared" si="806"/>
        <v>45646</v>
      </c>
      <c r="J1617" s="109">
        <f t="shared" si="814"/>
        <v>21</v>
      </c>
      <c r="K1617" s="109">
        <f t="shared" si="802"/>
        <v>16</v>
      </c>
      <c r="L1617" s="8">
        <f t="shared" si="815"/>
        <v>1.00426338</v>
      </c>
      <c r="M1617" s="110">
        <f t="shared" si="801"/>
        <v>1.00439962</v>
      </c>
      <c r="N1617" s="110">
        <f t="shared" si="796"/>
        <v>1.6845596628411008</v>
      </c>
      <c r="O1617" s="103">
        <f t="shared" si="800"/>
        <v>1.69174158</v>
      </c>
      <c r="P1617" s="103">
        <f t="shared" si="807"/>
        <v>457.73020651000002</v>
      </c>
      <c r="Q1617" s="11">
        <f t="shared" si="821"/>
        <v>0</v>
      </c>
      <c r="R1617" s="30">
        <f t="shared" si="816"/>
        <v>0</v>
      </c>
      <c r="S1617" s="103">
        <f t="shared" si="808"/>
        <v>0</v>
      </c>
      <c r="T1617" s="113">
        <f t="shared" si="817"/>
        <v>8.5000000000000006E-2</v>
      </c>
      <c r="U1617" s="111">
        <f t="shared" si="797"/>
        <v>16</v>
      </c>
      <c r="V1617" s="111">
        <v>252</v>
      </c>
      <c r="W1617" s="110">
        <f t="shared" si="809"/>
        <v>1.0051931190000001</v>
      </c>
      <c r="X1617" s="103">
        <f t="shared" si="810"/>
        <v>2.3770474300000002</v>
      </c>
      <c r="Y1617" s="103">
        <f t="shared" si="811"/>
        <v>0</v>
      </c>
      <c r="Z1617" s="114" t="str">
        <f t="shared" si="819"/>
        <v>A+J=</v>
      </c>
      <c r="AA1617" s="108">
        <f t="shared" si="820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12"/>
        <v>45640</v>
      </c>
      <c r="B1618" s="103">
        <f t="shared" si="804"/>
        <v>460.37862597999998</v>
      </c>
      <c r="C1618" s="204">
        <f t="shared" si="803"/>
        <v>270.5674506808225</v>
      </c>
      <c r="D1618" s="104">
        <f t="shared" si="813"/>
        <v>6997.15</v>
      </c>
      <c r="E1618" s="105">
        <f t="shared" si="798"/>
        <v>7036.33</v>
      </c>
      <c r="F1618" s="106">
        <f t="shared" si="799"/>
        <v>45586</v>
      </c>
      <c r="G1618" s="107">
        <f t="shared" si="805"/>
        <v>5.5994226220676957E-3</v>
      </c>
      <c r="H1618" s="108">
        <f t="shared" si="818"/>
        <v>45646</v>
      </c>
      <c r="I1618" s="108">
        <f t="shared" si="806"/>
        <v>45646</v>
      </c>
      <c r="J1618" s="109">
        <f t="shared" si="814"/>
        <v>21</v>
      </c>
      <c r="K1618" s="109">
        <f t="shared" si="802"/>
        <v>17</v>
      </c>
      <c r="L1618" s="8">
        <f t="shared" si="815"/>
        <v>1.0045304500000001</v>
      </c>
      <c r="M1618" s="110">
        <f t="shared" si="801"/>
        <v>1.00439962</v>
      </c>
      <c r="N1618" s="110">
        <f t="shared" si="796"/>
        <v>1.6845596628411008</v>
      </c>
      <c r="O1618" s="103">
        <f t="shared" si="800"/>
        <v>1.69219147</v>
      </c>
      <c r="P1618" s="103">
        <f t="shared" si="807"/>
        <v>457.8519321</v>
      </c>
      <c r="Q1618" s="11">
        <f t="shared" si="821"/>
        <v>0</v>
      </c>
      <c r="R1618" s="30">
        <f t="shared" si="816"/>
        <v>0</v>
      </c>
      <c r="S1618" s="103">
        <f t="shared" si="808"/>
        <v>0</v>
      </c>
      <c r="T1618" s="113">
        <f t="shared" si="817"/>
        <v>8.5000000000000006E-2</v>
      </c>
      <c r="U1618" s="111">
        <f t="shared" si="797"/>
        <v>17</v>
      </c>
      <c r="V1618" s="111">
        <v>252</v>
      </c>
      <c r="W1618" s="110">
        <f t="shared" si="809"/>
        <v>1.005518583</v>
      </c>
      <c r="X1618" s="103">
        <f t="shared" si="810"/>
        <v>2.5266938799999998</v>
      </c>
      <c r="Y1618" s="103">
        <f t="shared" si="811"/>
        <v>0</v>
      </c>
      <c r="Z1618" s="114" t="str">
        <f t="shared" si="819"/>
        <v>A+J=</v>
      </c>
      <c r="AA1618" s="108">
        <f t="shared" si="820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12"/>
        <v>45641</v>
      </c>
      <c r="B1619" s="103">
        <f t="shared" si="804"/>
        <v>460.37862597999998</v>
      </c>
      <c r="C1619" s="204">
        <f t="shared" si="803"/>
        <v>270.5674506808225</v>
      </c>
      <c r="D1619" s="104">
        <f t="shared" si="813"/>
        <v>6997.15</v>
      </c>
      <c r="E1619" s="105">
        <f t="shared" si="798"/>
        <v>7036.33</v>
      </c>
      <c r="F1619" s="106">
        <f t="shared" si="799"/>
        <v>45586</v>
      </c>
      <c r="G1619" s="107">
        <f t="shared" si="805"/>
        <v>5.5994226220676957E-3</v>
      </c>
      <c r="H1619" s="108">
        <f t="shared" si="818"/>
        <v>45646</v>
      </c>
      <c r="I1619" s="108">
        <f t="shared" si="806"/>
        <v>45646</v>
      </c>
      <c r="J1619" s="109">
        <f t="shared" si="814"/>
        <v>21</v>
      </c>
      <c r="K1619" s="109">
        <f t="shared" si="802"/>
        <v>17</v>
      </c>
      <c r="L1619" s="8">
        <f t="shared" si="815"/>
        <v>1.0045304500000001</v>
      </c>
      <c r="M1619" s="110">
        <f t="shared" si="801"/>
        <v>1.00439962</v>
      </c>
      <c r="N1619" s="110">
        <f t="shared" si="796"/>
        <v>1.6845596628411008</v>
      </c>
      <c r="O1619" s="103">
        <f t="shared" si="800"/>
        <v>1.69219147</v>
      </c>
      <c r="P1619" s="103">
        <f t="shared" si="807"/>
        <v>457.8519321</v>
      </c>
      <c r="Q1619" s="11">
        <f t="shared" si="821"/>
        <v>0</v>
      </c>
      <c r="R1619" s="30">
        <f t="shared" si="816"/>
        <v>0</v>
      </c>
      <c r="S1619" s="103">
        <f t="shared" si="808"/>
        <v>0</v>
      </c>
      <c r="T1619" s="113">
        <f t="shared" si="817"/>
        <v>8.5000000000000006E-2</v>
      </c>
      <c r="U1619" s="111">
        <f t="shared" si="797"/>
        <v>17</v>
      </c>
      <c r="V1619" s="111">
        <v>252</v>
      </c>
      <c r="W1619" s="110">
        <f t="shared" si="809"/>
        <v>1.005518583</v>
      </c>
      <c r="X1619" s="103">
        <f t="shared" si="810"/>
        <v>2.5266938799999998</v>
      </c>
      <c r="Y1619" s="103">
        <f t="shared" si="811"/>
        <v>0</v>
      </c>
      <c r="Z1619" s="114" t="str">
        <f t="shared" si="819"/>
        <v>A+J=</v>
      </c>
      <c r="AA1619" s="108">
        <f t="shared" si="820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12"/>
        <v>45642</v>
      </c>
      <c r="B1620" s="103">
        <f t="shared" si="804"/>
        <v>460.37862597999998</v>
      </c>
      <c r="C1620" s="204">
        <f t="shared" si="803"/>
        <v>270.5674506808225</v>
      </c>
      <c r="D1620" s="104">
        <f t="shared" si="813"/>
        <v>6997.15</v>
      </c>
      <c r="E1620" s="105">
        <f t="shared" si="798"/>
        <v>7036.33</v>
      </c>
      <c r="F1620" s="106">
        <f t="shared" si="799"/>
        <v>45586</v>
      </c>
      <c r="G1620" s="107">
        <f t="shared" si="805"/>
        <v>5.5994226220676957E-3</v>
      </c>
      <c r="H1620" s="108">
        <f t="shared" si="818"/>
        <v>45646</v>
      </c>
      <c r="I1620" s="108">
        <f t="shared" si="806"/>
        <v>45646</v>
      </c>
      <c r="J1620" s="109">
        <f t="shared" si="814"/>
        <v>21</v>
      </c>
      <c r="K1620" s="109">
        <f t="shared" si="802"/>
        <v>17</v>
      </c>
      <c r="L1620" s="8">
        <f t="shared" si="815"/>
        <v>1.0045304500000001</v>
      </c>
      <c r="M1620" s="110">
        <f t="shared" si="801"/>
        <v>1.00439962</v>
      </c>
      <c r="N1620" s="110">
        <f t="shared" si="796"/>
        <v>1.6845596628411008</v>
      </c>
      <c r="O1620" s="103">
        <f t="shared" si="800"/>
        <v>1.69219147</v>
      </c>
      <c r="P1620" s="103">
        <f t="shared" si="807"/>
        <v>457.8519321</v>
      </c>
      <c r="Q1620" s="11">
        <f t="shared" si="821"/>
        <v>0</v>
      </c>
      <c r="R1620" s="30">
        <f t="shared" si="816"/>
        <v>0</v>
      </c>
      <c r="S1620" s="103">
        <f t="shared" si="808"/>
        <v>0</v>
      </c>
      <c r="T1620" s="113">
        <f t="shared" si="817"/>
        <v>8.5000000000000006E-2</v>
      </c>
      <c r="U1620" s="111">
        <f t="shared" si="797"/>
        <v>17</v>
      </c>
      <c r="V1620" s="111">
        <v>252</v>
      </c>
      <c r="W1620" s="110">
        <f t="shared" si="809"/>
        <v>1.005518583</v>
      </c>
      <c r="X1620" s="103">
        <f t="shared" si="810"/>
        <v>2.5266938799999998</v>
      </c>
      <c r="Y1620" s="103">
        <f t="shared" si="811"/>
        <v>0</v>
      </c>
      <c r="Z1620" s="114" t="str">
        <f t="shared" si="819"/>
        <v>A+J=</v>
      </c>
      <c r="AA1620" s="108">
        <f t="shared" si="820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12"/>
        <v>45643</v>
      </c>
      <c r="B1621" s="103">
        <f t="shared" si="804"/>
        <v>460.65015574</v>
      </c>
      <c r="C1621" s="204">
        <f t="shared" si="803"/>
        <v>270.5674506808225</v>
      </c>
      <c r="D1621" s="104">
        <f t="shared" si="813"/>
        <v>6997.15</v>
      </c>
      <c r="E1621" s="105">
        <f t="shared" si="798"/>
        <v>7036.33</v>
      </c>
      <c r="F1621" s="106">
        <f t="shared" si="799"/>
        <v>45586</v>
      </c>
      <c r="G1621" s="107">
        <f t="shared" si="805"/>
        <v>5.5994226220676957E-3</v>
      </c>
      <c r="H1621" s="108">
        <f t="shared" si="818"/>
        <v>45646</v>
      </c>
      <c r="I1621" s="108">
        <f t="shared" si="806"/>
        <v>45646</v>
      </c>
      <c r="J1621" s="109">
        <f t="shared" si="814"/>
        <v>21</v>
      </c>
      <c r="K1621" s="109">
        <f t="shared" si="802"/>
        <v>18</v>
      </c>
      <c r="L1621" s="8">
        <f t="shared" si="815"/>
        <v>1.00479758</v>
      </c>
      <c r="M1621" s="110">
        <f t="shared" si="801"/>
        <v>1.00439962</v>
      </c>
      <c r="N1621" s="110">
        <f t="shared" si="796"/>
        <v>1.6845596628411008</v>
      </c>
      <c r="O1621" s="103">
        <f t="shared" si="800"/>
        <v>1.6926414700000001</v>
      </c>
      <c r="P1621" s="103">
        <f t="shared" si="807"/>
        <v>457.97368745</v>
      </c>
      <c r="Q1621" s="11">
        <f t="shared" si="821"/>
        <v>0</v>
      </c>
      <c r="R1621" s="30">
        <f t="shared" si="816"/>
        <v>0</v>
      </c>
      <c r="S1621" s="103">
        <f t="shared" si="808"/>
        <v>0</v>
      </c>
      <c r="T1621" s="113">
        <f t="shared" si="817"/>
        <v>8.5000000000000006E-2</v>
      </c>
      <c r="U1621" s="111">
        <f t="shared" si="797"/>
        <v>18</v>
      </c>
      <c r="V1621" s="111">
        <v>252</v>
      </c>
      <c r="W1621" s="110">
        <f t="shared" si="809"/>
        <v>1.005844153</v>
      </c>
      <c r="X1621" s="103">
        <f t="shared" si="810"/>
        <v>2.6764682899999999</v>
      </c>
      <c r="Y1621" s="103">
        <f t="shared" si="811"/>
        <v>0</v>
      </c>
      <c r="Z1621" s="114" t="str">
        <f t="shared" si="819"/>
        <v>A+J=</v>
      </c>
      <c r="AA1621" s="108">
        <f t="shared" si="820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12"/>
        <v>45644</v>
      </c>
      <c r="B1622" s="103">
        <f t="shared" si="804"/>
        <v>460.92184781999998</v>
      </c>
      <c r="C1622" s="204">
        <f t="shared" si="803"/>
        <v>270.5674506808225</v>
      </c>
      <c r="D1622" s="104">
        <f t="shared" si="813"/>
        <v>6997.15</v>
      </c>
      <c r="E1622" s="105">
        <f t="shared" si="798"/>
        <v>7036.33</v>
      </c>
      <c r="F1622" s="106">
        <f t="shared" si="799"/>
        <v>45586</v>
      </c>
      <c r="G1622" s="107">
        <f t="shared" si="805"/>
        <v>5.5994226220676957E-3</v>
      </c>
      <c r="H1622" s="108">
        <f t="shared" si="818"/>
        <v>45646</v>
      </c>
      <c r="I1622" s="108">
        <f t="shared" si="806"/>
        <v>45646</v>
      </c>
      <c r="J1622" s="109">
        <f t="shared" si="814"/>
        <v>21</v>
      </c>
      <c r="K1622" s="109">
        <f t="shared" si="802"/>
        <v>19</v>
      </c>
      <c r="L1622" s="8">
        <f t="shared" si="815"/>
        <v>1.00506479</v>
      </c>
      <c r="M1622" s="110">
        <f t="shared" si="801"/>
        <v>1.00439962</v>
      </c>
      <c r="N1622" s="110">
        <f t="shared" si="796"/>
        <v>1.6845596628411008</v>
      </c>
      <c r="O1622" s="103">
        <f t="shared" si="800"/>
        <v>1.6930916</v>
      </c>
      <c r="P1622" s="103">
        <f t="shared" si="807"/>
        <v>458.09547798</v>
      </c>
      <c r="Q1622" s="11">
        <f t="shared" si="821"/>
        <v>0</v>
      </c>
      <c r="R1622" s="30">
        <f t="shared" si="816"/>
        <v>0</v>
      </c>
      <c r="S1622" s="103">
        <f t="shared" si="808"/>
        <v>0</v>
      </c>
      <c r="T1622" s="113">
        <f t="shared" si="817"/>
        <v>8.5000000000000006E-2</v>
      </c>
      <c r="U1622" s="111">
        <f t="shared" si="797"/>
        <v>19</v>
      </c>
      <c r="V1622" s="111">
        <v>252</v>
      </c>
      <c r="W1622" s="110">
        <f t="shared" si="809"/>
        <v>1.0061698269999999</v>
      </c>
      <c r="X1622" s="103">
        <f t="shared" si="810"/>
        <v>2.8263698399999999</v>
      </c>
      <c r="Y1622" s="103">
        <f t="shared" si="811"/>
        <v>0</v>
      </c>
      <c r="Z1622" s="114" t="str">
        <f t="shared" si="819"/>
        <v>A+J=</v>
      </c>
      <c r="AA1622" s="108">
        <f t="shared" si="820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12"/>
        <v>45645</v>
      </c>
      <c r="B1623" s="103">
        <f t="shared" si="804"/>
        <v>461.19370092999998</v>
      </c>
      <c r="C1623" s="204">
        <f t="shared" si="803"/>
        <v>270.5674506808225</v>
      </c>
      <c r="D1623" s="104">
        <f t="shared" si="813"/>
        <v>6997.15</v>
      </c>
      <c r="E1623" s="105">
        <f t="shared" si="798"/>
        <v>7036.33</v>
      </c>
      <c r="F1623" s="106">
        <f t="shared" si="799"/>
        <v>45586</v>
      </c>
      <c r="G1623" s="107">
        <f t="shared" si="805"/>
        <v>5.5994226220676957E-3</v>
      </c>
      <c r="H1623" s="108">
        <f t="shared" si="818"/>
        <v>45646</v>
      </c>
      <c r="I1623" s="108">
        <f t="shared" si="806"/>
        <v>45646</v>
      </c>
      <c r="J1623" s="109">
        <f t="shared" si="814"/>
        <v>21</v>
      </c>
      <c r="K1623" s="109">
        <f t="shared" si="802"/>
        <v>20</v>
      </c>
      <c r="L1623" s="8">
        <f t="shared" si="815"/>
        <v>1.0053320699999999</v>
      </c>
      <c r="M1623" s="110">
        <f t="shared" si="801"/>
        <v>1.00439962</v>
      </c>
      <c r="N1623" s="110">
        <f t="shared" si="796"/>
        <v>1.6845596628411008</v>
      </c>
      <c r="O1623" s="103">
        <f t="shared" si="800"/>
        <v>1.6935418499999999</v>
      </c>
      <c r="P1623" s="103">
        <f t="shared" si="807"/>
        <v>458.21730097</v>
      </c>
      <c r="Q1623" s="11">
        <f t="shared" si="821"/>
        <v>0</v>
      </c>
      <c r="R1623" s="30">
        <f t="shared" si="816"/>
        <v>0</v>
      </c>
      <c r="S1623" s="103">
        <f t="shared" si="808"/>
        <v>0</v>
      </c>
      <c r="T1623" s="113">
        <f t="shared" si="817"/>
        <v>8.5000000000000006E-2</v>
      </c>
      <c r="U1623" s="111">
        <f t="shared" si="797"/>
        <v>20</v>
      </c>
      <c r="V1623" s="111">
        <v>252</v>
      </c>
      <c r="W1623" s="110">
        <f t="shared" si="809"/>
        <v>1.006495608</v>
      </c>
      <c r="X1623" s="103">
        <f t="shared" si="810"/>
        <v>2.9763999600000002</v>
      </c>
      <c r="Y1623" s="103">
        <f t="shared" si="811"/>
        <v>0</v>
      </c>
      <c r="Z1623" s="114" t="str">
        <f t="shared" si="819"/>
        <v>A+J=</v>
      </c>
      <c r="AA1623" s="108">
        <f t="shared" si="820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12"/>
        <v>45646</v>
      </c>
      <c r="B1624" s="103">
        <f t="shared" si="804"/>
        <v>461.46571105000004</v>
      </c>
      <c r="C1624" s="204">
        <f t="shared" si="803"/>
        <v>270.5674506808225</v>
      </c>
      <c r="D1624" s="104">
        <f t="shared" si="813"/>
        <v>6997.15</v>
      </c>
      <c r="E1624" s="105">
        <f t="shared" si="798"/>
        <v>7036.33</v>
      </c>
      <c r="F1624" s="106">
        <f t="shared" si="799"/>
        <v>45586</v>
      </c>
      <c r="G1624" s="107">
        <f t="shared" si="805"/>
        <v>5.5994226220676957E-3</v>
      </c>
      <c r="H1624" s="108">
        <f t="shared" si="818"/>
        <v>45677</v>
      </c>
      <c r="I1624" s="108">
        <f t="shared" si="806"/>
        <v>45646</v>
      </c>
      <c r="J1624" s="109">
        <f t="shared" si="814"/>
        <v>21</v>
      </c>
      <c r="K1624" s="109">
        <f t="shared" si="802"/>
        <v>21</v>
      </c>
      <c r="L1624" s="8">
        <f t="shared" si="815"/>
        <v>1.00559942</v>
      </c>
      <c r="M1624" s="110">
        <f t="shared" si="801"/>
        <v>1.00439962</v>
      </c>
      <c r="N1624" s="110">
        <f t="shared" si="796"/>
        <v>1.6845596628411008</v>
      </c>
      <c r="O1624" s="103">
        <f t="shared" si="800"/>
        <v>1.69399221</v>
      </c>
      <c r="P1624" s="103">
        <f t="shared" si="807"/>
        <v>458.33915373000002</v>
      </c>
      <c r="Q1624" s="11">
        <f t="shared" si="821"/>
        <v>53</v>
      </c>
      <c r="R1624" s="30">
        <f t="shared" si="816"/>
        <v>3.3291413805307764E-2</v>
      </c>
      <c r="S1624" s="103">
        <f t="shared" si="808"/>
        <v>15.25875843</v>
      </c>
      <c r="T1624" s="113">
        <f t="shared" si="817"/>
        <v>8.5000000000000006E-2</v>
      </c>
      <c r="U1624" s="111">
        <f t="shared" si="797"/>
        <v>21</v>
      </c>
      <c r="V1624" s="111">
        <v>252</v>
      </c>
      <c r="W1624" s="110">
        <f t="shared" si="809"/>
        <v>1.0068214929999999</v>
      </c>
      <c r="X1624" s="103">
        <f t="shared" si="810"/>
        <v>3.1265573199999999</v>
      </c>
      <c r="Y1624" s="103">
        <f t="shared" si="811"/>
        <v>18.38531575</v>
      </c>
      <c r="Z1624" s="114" t="str">
        <f t="shared" si="819"/>
        <v>A+J=</v>
      </c>
      <c r="AA1624" s="108">
        <f t="shared" si="820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12"/>
        <v>45647</v>
      </c>
      <c r="B1625" s="103">
        <f t="shared" si="804"/>
        <v>443.31466049000005</v>
      </c>
      <c r="C1625" s="204">
        <f t="shared" si="803"/>
        <v>261.55987771801648</v>
      </c>
      <c r="D1625" s="104">
        <f t="shared" si="813"/>
        <v>7036.33</v>
      </c>
      <c r="E1625" s="105">
        <f t="shared" si="798"/>
        <v>7063.77</v>
      </c>
      <c r="F1625" s="106">
        <f t="shared" si="799"/>
        <v>45616</v>
      </c>
      <c r="G1625" s="107">
        <f t="shared" si="805"/>
        <v>3.8997602443320289E-3</v>
      </c>
      <c r="H1625" s="108">
        <f t="shared" si="818"/>
        <v>45677</v>
      </c>
      <c r="I1625" s="108">
        <f t="shared" si="806"/>
        <v>45677</v>
      </c>
      <c r="J1625" s="109">
        <f t="shared" si="814"/>
        <v>19</v>
      </c>
      <c r="K1625" s="109">
        <f t="shared" si="802"/>
        <v>1</v>
      </c>
      <c r="L1625" s="8">
        <f t="shared" si="815"/>
        <v>1.0002048699999999</v>
      </c>
      <c r="M1625" s="110">
        <f t="shared" si="801"/>
        <v>1.00559942</v>
      </c>
      <c r="N1625" s="110">
        <f t="shared" si="796"/>
        <v>1.6939922199084065</v>
      </c>
      <c r="O1625" s="103">
        <f t="shared" si="800"/>
        <v>1.69433926</v>
      </c>
      <c r="P1625" s="103">
        <f t="shared" si="807"/>
        <v>443.17116965000002</v>
      </c>
      <c r="Q1625" s="11">
        <f t="shared" si="821"/>
        <v>0</v>
      </c>
      <c r="R1625" s="30">
        <f t="shared" si="816"/>
        <v>0</v>
      </c>
      <c r="S1625" s="103">
        <f t="shared" si="808"/>
        <v>0</v>
      </c>
      <c r="T1625" s="113">
        <f t="shared" si="817"/>
        <v>8.5000000000000006E-2</v>
      </c>
      <c r="U1625" s="111">
        <f t="shared" si="797"/>
        <v>1</v>
      </c>
      <c r="V1625" s="111">
        <v>252</v>
      </c>
      <c r="W1625" s="110">
        <f t="shared" si="809"/>
        <v>1.0003237819999999</v>
      </c>
      <c r="X1625" s="103">
        <f t="shared" si="810"/>
        <v>0.14349084000000001</v>
      </c>
      <c r="Y1625" s="103">
        <f t="shared" si="811"/>
        <v>0</v>
      </c>
      <c r="Z1625" s="114" t="str">
        <f t="shared" si="819"/>
        <v>A+J=</v>
      </c>
      <c r="AA1625" s="108">
        <f t="shared" si="820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12"/>
        <v>45648</v>
      </c>
      <c r="B1626" s="103">
        <f t="shared" si="804"/>
        <v>443.31466049000005</v>
      </c>
      <c r="C1626" s="204">
        <f t="shared" si="803"/>
        <v>261.55987771801648</v>
      </c>
      <c r="D1626" s="104">
        <f t="shared" si="813"/>
        <v>7036.33</v>
      </c>
      <c r="E1626" s="105">
        <f t="shared" si="798"/>
        <v>7063.77</v>
      </c>
      <c r="F1626" s="106">
        <f t="shared" si="799"/>
        <v>45616</v>
      </c>
      <c r="G1626" s="107">
        <f t="shared" si="805"/>
        <v>3.8997602443320289E-3</v>
      </c>
      <c r="H1626" s="108">
        <f t="shared" si="818"/>
        <v>45677</v>
      </c>
      <c r="I1626" s="108">
        <f t="shared" si="806"/>
        <v>45677</v>
      </c>
      <c r="J1626" s="109">
        <f t="shared" si="814"/>
        <v>19</v>
      </c>
      <c r="K1626" s="109">
        <f t="shared" si="802"/>
        <v>1</v>
      </c>
      <c r="L1626" s="8">
        <f t="shared" si="815"/>
        <v>1.0002048699999999</v>
      </c>
      <c r="M1626" s="110">
        <f t="shared" si="801"/>
        <v>1.00559942</v>
      </c>
      <c r="N1626" s="110">
        <f t="shared" si="796"/>
        <v>1.6939922199084065</v>
      </c>
      <c r="O1626" s="103">
        <f t="shared" si="800"/>
        <v>1.69433926</v>
      </c>
      <c r="P1626" s="103">
        <f t="shared" si="807"/>
        <v>443.17116965000002</v>
      </c>
      <c r="Q1626" s="11">
        <f t="shared" si="821"/>
        <v>0</v>
      </c>
      <c r="R1626" s="30">
        <f t="shared" si="816"/>
        <v>0</v>
      </c>
      <c r="S1626" s="103">
        <f t="shared" si="808"/>
        <v>0</v>
      </c>
      <c r="T1626" s="113">
        <f t="shared" si="817"/>
        <v>8.5000000000000006E-2</v>
      </c>
      <c r="U1626" s="111">
        <f t="shared" si="797"/>
        <v>1</v>
      </c>
      <c r="V1626" s="111">
        <v>252</v>
      </c>
      <c r="W1626" s="110">
        <f t="shared" si="809"/>
        <v>1.0003237819999999</v>
      </c>
      <c r="X1626" s="103">
        <f t="shared" si="810"/>
        <v>0.14349084000000001</v>
      </c>
      <c r="Y1626" s="103">
        <f t="shared" si="811"/>
        <v>0</v>
      </c>
      <c r="Z1626" s="114" t="str">
        <f t="shared" si="819"/>
        <v>A+J=</v>
      </c>
      <c r="AA1626" s="108">
        <f t="shared" si="820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12"/>
        <v>45649</v>
      </c>
      <c r="B1627" s="103">
        <f t="shared" si="804"/>
        <v>443.31466049000005</v>
      </c>
      <c r="C1627" s="204">
        <f t="shared" si="803"/>
        <v>261.55987771801648</v>
      </c>
      <c r="D1627" s="104">
        <f t="shared" si="813"/>
        <v>7036.33</v>
      </c>
      <c r="E1627" s="105">
        <f t="shared" si="798"/>
        <v>7063.77</v>
      </c>
      <c r="F1627" s="106">
        <f t="shared" si="799"/>
        <v>45616</v>
      </c>
      <c r="G1627" s="107">
        <f t="shared" si="805"/>
        <v>3.8997602443320289E-3</v>
      </c>
      <c r="H1627" s="108">
        <f t="shared" si="818"/>
        <v>45677</v>
      </c>
      <c r="I1627" s="108">
        <f t="shared" si="806"/>
        <v>45677</v>
      </c>
      <c r="J1627" s="109">
        <f t="shared" si="814"/>
        <v>19</v>
      </c>
      <c r="K1627" s="109">
        <f t="shared" si="802"/>
        <v>1</v>
      </c>
      <c r="L1627" s="8">
        <f t="shared" si="815"/>
        <v>1.0002048699999999</v>
      </c>
      <c r="M1627" s="110">
        <f t="shared" si="801"/>
        <v>1.00559942</v>
      </c>
      <c r="N1627" s="110">
        <f t="shared" si="796"/>
        <v>1.6939922199084065</v>
      </c>
      <c r="O1627" s="103">
        <f t="shared" si="800"/>
        <v>1.69433926</v>
      </c>
      <c r="P1627" s="103">
        <f t="shared" si="807"/>
        <v>443.17116965000002</v>
      </c>
      <c r="Q1627" s="11">
        <f t="shared" si="821"/>
        <v>0</v>
      </c>
      <c r="R1627" s="30">
        <f t="shared" si="816"/>
        <v>0</v>
      </c>
      <c r="S1627" s="103">
        <f t="shared" si="808"/>
        <v>0</v>
      </c>
      <c r="T1627" s="113">
        <f t="shared" si="817"/>
        <v>8.5000000000000006E-2</v>
      </c>
      <c r="U1627" s="111">
        <f t="shared" si="797"/>
        <v>1</v>
      </c>
      <c r="V1627" s="111">
        <v>252</v>
      </c>
      <c r="W1627" s="110">
        <f t="shared" si="809"/>
        <v>1.0003237819999999</v>
      </c>
      <c r="X1627" s="103">
        <f t="shared" si="810"/>
        <v>0.14349084000000001</v>
      </c>
      <c r="Y1627" s="103">
        <f t="shared" si="811"/>
        <v>0</v>
      </c>
      <c r="Z1627" s="114" t="str">
        <f t="shared" si="819"/>
        <v>A+J=</v>
      </c>
      <c r="AA1627" s="108">
        <f t="shared" si="820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12"/>
        <v>45650</v>
      </c>
      <c r="B1628" s="103">
        <f t="shared" si="804"/>
        <v>443.54904979000003</v>
      </c>
      <c r="C1628" s="204">
        <f t="shared" si="803"/>
        <v>261.55987771801648</v>
      </c>
      <c r="D1628" s="104">
        <f t="shared" si="813"/>
        <v>7036.33</v>
      </c>
      <c r="E1628" s="105">
        <f t="shared" si="798"/>
        <v>7063.77</v>
      </c>
      <c r="F1628" s="106">
        <f t="shared" si="799"/>
        <v>45616</v>
      </c>
      <c r="G1628" s="107">
        <f t="shared" si="805"/>
        <v>3.8997602443320289E-3</v>
      </c>
      <c r="H1628" s="108">
        <f t="shared" si="818"/>
        <v>45677</v>
      </c>
      <c r="I1628" s="108">
        <f t="shared" si="806"/>
        <v>45677</v>
      </c>
      <c r="J1628" s="109">
        <f t="shared" si="814"/>
        <v>19</v>
      </c>
      <c r="K1628" s="109">
        <f t="shared" si="802"/>
        <v>2</v>
      </c>
      <c r="L1628" s="8">
        <f t="shared" si="815"/>
        <v>1.00040978</v>
      </c>
      <c r="M1628" s="110">
        <f t="shared" si="801"/>
        <v>1.00559942</v>
      </c>
      <c r="N1628" s="110">
        <f t="shared" si="796"/>
        <v>1.6939922199084065</v>
      </c>
      <c r="O1628" s="103">
        <f t="shared" si="800"/>
        <v>1.69468638</v>
      </c>
      <c r="P1628" s="103">
        <f t="shared" si="807"/>
        <v>443.26196232000001</v>
      </c>
      <c r="Q1628" s="11">
        <f t="shared" si="821"/>
        <v>0</v>
      </c>
      <c r="R1628" s="30">
        <f t="shared" si="816"/>
        <v>0</v>
      </c>
      <c r="S1628" s="103">
        <f t="shared" si="808"/>
        <v>0</v>
      </c>
      <c r="T1628" s="113">
        <f t="shared" si="817"/>
        <v>8.5000000000000006E-2</v>
      </c>
      <c r="U1628" s="111">
        <f t="shared" si="797"/>
        <v>2</v>
      </c>
      <c r="V1628" s="111">
        <v>252</v>
      </c>
      <c r="W1628" s="110">
        <f t="shared" si="809"/>
        <v>1.00064767</v>
      </c>
      <c r="X1628" s="103">
        <f t="shared" si="810"/>
        <v>0.28708747000000001</v>
      </c>
      <c r="Y1628" s="103">
        <f t="shared" si="811"/>
        <v>0</v>
      </c>
      <c r="Z1628" s="114" t="str">
        <f t="shared" si="819"/>
        <v>A+J=</v>
      </c>
      <c r="AA1628" s="108">
        <f t="shared" si="820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12"/>
        <v>45651</v>
      </c>
      <c r="B1629" s="103">
        <f t="shared" si="804"/>
        <v>443.78356494999997</v>
      </c>
      <c r="C1629" s="204">
        <f t="shared" si="803"/>
        <v>261.55987771801648</v>
      </c>
      <c r="D1629" s="104">
        <f t="shared" si="813"/>
        <v>7036.33</v>
      </c>
      <c r="E1629" s="105">
        <f t="shared" si="798"/>
        <v>7063.77</v>
      </c>
      <c r="F1629" s="106">
        <f t="shared" si="799"/>
        <v>45616</v>
      </c>
      <c r="G1629" s="107">
        <f t="shared" si="805"/>
        <v>3.8997602443320289E-3</v>
      </c>
      <c r="H1629" s="108">
        <f t="shared" si="818"/>
        <v>45677</v>
      </c>
      <c r="I1629" s="108">
        <f t="shared" si="806"/>
        <v>45677</v>
      </c>
      <c r="J1629" s="109">
        <f t="shared" si="814"/>
        <v>19</v>
      </c>
      <c r="K1629" s="109">
        <f t="shared" si="802"/>
        <v>3</v>
      </c>
      <c r="L1629" s="8">
        <f t="shared" si="815"/>
        <v>1.0006147400000001</v>
      </c>
      <c r="M1629" s="110">
        <f t="shared" si="801"/>
        <v>1.00559942</v>
      </c>
      <c r="N1629" s="110">
        <f t="shared" si="796"/>
        <v>1.6939922199084065</v>
      </c>
      <c r="O1629" s="103">
        <f t="shared" si="800"/>
        <v>1.69503358</v>
      </c>
      <c r="P1629" s="103">
        <f t="shared" si="807"/>
        <v>443.35277590999999</v>
      </c>
      <c r="Q1629" s="11">
        <f t="shared" si="821"/>
        <v>0</v>
      </c>
      <c r="R1629" s="30">
        <f t="shared" si="816"/>
        <v>0</v>
      </c>
      <c r="S1629" s="103">
        <f t="shared" si="808"/>
        <v>0</v>
      </c>
      <c r="T1629" s="113">
        <f t="shared" si="817"/>
        <v>8.5000000000000006E-2</v>
      </c>
      <c r="U1629" s="111">
        <f t="shared" si="797"/>
        <v>3</v>
      </c>
      <c r="V1629" s="111">
        <v>252</v>
      </c>
      <c r="W1629" s="110">
        <f t="shared" si="809"/>
        <v>1.000971662</v>
      </c>
      <c r="X1629" s="103">
        <f t="shared" si="810"/>
        <v>0.43078904000000001</v>
      </c>
      <c r="Y1629" s="103">
        <f t="shared" si="811"/>
        <v>0</v>
      </c>
      <c r="Z1629" s="114" t="str">
        <f t="shared" si="819"/>
        <v>A+J=</v>
      </c>
      <c r="AA1629" s="108">
        <f t="shared" si="820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12"/>
        <v>45652</v>
      </c>
      <c r="B1630" s="103">
        <f t="shared" si="804"/>
        <v>443.78356494999997</v>
      </c>
      <c r="C1630" s="204">
        <f t="shared" si="803"/>
        <v>261.55987771801648</v>
      </c>
      <c r="D1630" s="104">
        <f t="shared" si="813"/>
        <v>7036.33</v>
      </c>
      <c r="E1630" s="105">
        <f t="shared" si="798"/>
        <v>7063.77</v>
      </c>
      <c r="F1630" s="106">
        <f t="shared" si="799"/>
        <v>45616</v>
      </c>
      <c r="G1630" s="107">
        <f t="shared" si="805"/>
        <v>3.8997602443320289E-3</v>
      </c>
      <c r="H1630" s="108">
        <f t="shared" si="818"/>
        <v>45677</v>
      </c>
      <c r="I1630" s="108">
        <f t="shared" si="806"/>
        <v>45677</v>
      </c>
      <c r="J1630" s="109">
        <f t="shared" si="814"/>
        <v>19</v>
      </c>
      <c r="K1630" s="109">
        <f t="shared" si="802"/>
        <v>3</v>
      </c>
      <c r="L1630" s="8">
        <f t="shared" si="815"/>
        <v>1.0006147400000001</v>
      </c>
      <c r="M1630" s="110">
        <f t="shared" si="801"/>
        <v>1.00559942</v>
      </c>
      <c r="N1630" s="110">
        <f t="shared" si="796"/>
        <v>1.6939922199084065</v>
      </c>
      <c r="O1630" s="103">
        <f t="shared" si="800"/>
        <v>1.69503358</v>
      </c>
      <c r="P1630" s="103">
        <f t="shared" si="807"/>
        <v>443.35277590999999</v>
      </c>
      <c r="Q1630" s="11">
        <f t="shared" si="821"/>
        <v>0</v>
      </c>
      <c r="R1630" s="30">
        <f t="shared" si="816"/>
        <v>0</v>
      </c>
      <c r="S1630" s="103">
        <f t="shared" si="808"/>
        <v>0</v>
      </c>
      <c r="T1630" s="113">
        <f t="shared" si="817"/>
        <v>8.5000000000000006E-2</v>
      </c>
      <c r="U1630" s="111">
        <f t="shared" si="797"/>
        <v>3</v>
      </c>
      <c r="V1630" s="111">
        <v>252</v>
      </c>
      <c r="W1630" s="110">
        <f t="shared" si="809"/>
        <v>1.000971662</v>
      </c>
      <c r="X1630" s="103">
        <f t="shared" si="810"/>
        <v>0.43078904000000001</v>
      </c>
      <c r="Y1630" s="103">
        <f t="shared" si="811"/>
        <v>0</v>
      </c>
      <c r="Z1630" s="114" t="str">
        <f t="shared" si="819"/>
        <v>A+J=</v>
      </c>
      <c r="AA1630" s="108">
        <f t="shared" si="820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12"/>
        <v>45653</v>
      </c>
      <c r="B1631" s="103">
        <f t="shared" si="804"/>
        <v>444.01820385000002</v>
      </c>
      <c r="C1631" s="204">
        <f t="shared" si="803"/>
        <v>261.55987771801648</v>
      </c>
      <c r="D1631" s="104">
        <f t="shared" si="813"/>
        <v>7036.33</v>
      </c>
      <c r="E1631" s="105">
        <f t="shared" si="798"/>
        <v>7063.77</v>
      </c>
      <c r="F1631" s="106">
        <f t="shared" si="799"/>
        <v>45616</v>
      </c>
      <c r="G1631" s="107">
        <f t="shared" si="805"/>
        <v>3.8997602443320289E-3</v>
      </c>
      <c r="H1631" s="108">
        <f t="shared" si="818"/>
        <v>45677</v>
      </c>
      <c r="I1631" s="108">
        <f t="shared" si="806"/>
        <v>45677</v>
      </c>
      <c r="J1631" s="109">
        <f t="shared" si="814"/>
        <v>19</v>
      </c>
      <c r="K1631" s="109">
        <f t="shared" si="802"/>
        <v>4</v>
      </c>
      <c r="L1631" s="8">
        <f t="shared" si="815"/>
        <v>1.0008197400000001</v>
      </c>
      <c r="M1631" s="110">
        <f t="shared" si="801"/>
        <v>1.00559942</v>
      </c>
      <c r="N1631" s="110">
        <f t="shared" ref="N1631:N1694" si="822">IF(I1631&gt;I1630,N1630*M1631,N1630)</f>
        <v>1.6939922199084065</v>
      </c>
      <c r="O1631" s="103">
        <f t="shared" si="800"/>
        <v>1.6953808500000001</v>
      </c>
      <c r="P1631" s="103">
        <f t="shared" si="807"/>
        <v>443.44360781</v>
      </c>
      <c r="Q1631" s="11">
        <f t="shared" si="821"/>
        <v>0</v>
      </c>
      <c r="R1631" s="30">
        <f t="shared" si="816"/>
        <v>0</v>
      </c>
      <c r="S1631" s="103">
        <f t="shared" si="808"/>
        <v>0</v>
      </c>
      <c r="T1631" s="113">
        <f t="shared" si="817"/>
        <v>8.5000000000000006E-2</v>
      </c>
      <c r="U1631" s="111">
        <f t="shared" si="797"/>
        <v>4</v>
      </c>
      <c r="V1631" s="111">
        <v>252</v>
      </c>
      <c r="W1631" s="110">
        <f t="shared" si="809"/>
        <v>1.001295759</v>
      </c>
      <c r="X1631" s="103">
        <f t="shared" si="810"/>
        <v>0.57459603999999997</v>
      </c>
      <c r="Y1631" s="103">
        <f t="shared" si="811"/>
        <v>0</v>
      </c>
      <c r="Z1631" s="114" t="str">
        <f t="shared" si="819"/>
        <v>A+J=</v>
      </c>
      <c r="AA1631" s="108">
        <f t="shared" si="820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12"/>
        <v>45654</v>
      </c>
      <c r="B1632" s="103">
        <f t="shared" si="804"/>
        <v>444.25296391000001</v>
      </c>
      <c r="C1632" s="204">
        <f t="shared" si="803"/>
        <v>261.55987771801648</v>
      </c>
      <c r="D1632" s="104">
        <f t="shared" si="813"/>
        <v>7036.33</v>
      </c>
      <c r="E1632" s="105">
        <f t="shared" si="798"/>
        <v>7063.77</v>
      </c>
      <c r="F1632" s="106">
        <f t="shared" si="799"/>
        <v>45616</v>
      </c>
      <c r="G1632" s="107">
        <f t="shared" si="805"/>
        <v>3.8997602443320289E-3</v>
      </c>
      <c r="H1632" s="108">
        <f t="shared" si="818"/>
        <v>45677</v>
      </c>
      <c r="I1632" s="108">
        <f t="shared" si="806"/>
        <v>45677</v>
      </c>
      <c r="J1632" s="109">
        <f t="shared" si="814"/>
        <v>19</v>
      </c>
      <c r="K1632" s="109">
        <f t="shared" si="802"/>
        <v>5</v>
      </c>
      <c r="L1632" s="8">
        <f t="shared" si="815"/>
        <v>1.0010247800000001</v>
      </c>
      <c r="M1632" s="110">
        <f t="shared" si="801"/>
        <v>1.00559942</v>
      </c>
      <c r="N1632" s="110">
        <f t="shared" si="822"/>
        <v>1.6939922199084065</v>
      </c>
      <c r="O1632" s="103">
        <f t="shared" si="800"/>
        <v>1.6957281799999999</v>
      </c>
      <c r="P1632" s="103">
        <f t="shared" si="807"/>
        <v>443.53445540000001</v>
      </c>
      <c r="Q1632" s="11">
        <f t="shared" si="821"/>
        <v>0</v>
      </c>
      <c r="R1632" s="30">
        <f t="shared" si="816"/>
        <v>0</v>
      </c>
      <c r="S1632" s="103">
        <f t="shared" si="808"/>
        <v>0</v>
      </c>
      <c r="T1632" s="113">
        <f t="shared" si="817"/>
        <v>8.5000000000000006E-2</v>
      </c>
      <c r="U1632" s="111">
        <f t="shared" si="797"/>
        <v>5</v>
      </c>
      <c r="V1632" s="111">
        <v>252</v>
      </c>
      <c r="W1632" s="110">
        <f t="shared" si="809"/>
        <v>1.0016199610000001</v>
      </c>
      <c r="X1632" s="103">
        <f t="shared" si="810"/>
        <v>0.71850851000000004</v>
      </c>
      <c r="Y1632" s="103">
        <f t="shared" si="811"/>
        <v>0</v>
      </c>
      <c r="Z1632" s="114" t="str">
        <f t="shared" si="819"/>
        <v>A+J=</v>
      </c>
      <c r="AA1632" s="108">
        <f t="shared" si="820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12"/>
        <v>45655</v>
      </c>
      <c r="B1633" s="103">
        <f t="shared" si="804"/>
        <v>444.25296391000001</v>
      </c>
      <c r="C1633" s="204">
        <f t="shared" si="803"/>
        <v>261.55987771801648</v>
      </c>
      <c r="D1633" s="104">
        <f t="shared" si="813"/>
        <v>7036.33</v>
      </c>
      <c r="E1633" s="105">
        <f t="shared" si="798"/>
        <v>7063.77</v>
      </c>
      <c r="F1633" s="106">
        <f t="shared" si="799"/>
        <v>45616</v>
      </c>
      <c r="G1633" s="107">
        <f t="shared" si="805"/>
        <v>3.8997602443320289E-3</v>
      </c>
      <c r="H1633" s="108">
        <f t="shared" si="818"/>
        <v>45677</v>
      </c>
      <c r="I1633" s="108">
        <f t="shared" si="806"/>
        <v>45677</v>
      </c>
      <c r="J1633" s="109">
        <f t="shared" si="814"/>
        <v>19</v>
      </c>
      <c r="K1633" s="109">
        <f t="shared" si="802"/>
        <v>5</v>
      </c>
      <c r="L1633" s="8">
        <f t="shared" si="815"/>
        <v>1.0010247800000001</v>
      </c>
      <c r="M1633" s="110">
        <f t="shared" si="801"/>
        <v>1.00559942</v>
      </c>
      <c r="N1633" s="110">
        <f t="shared" si="822"/>
        <v>1.6939922199084065</v>
      </c>
      <c r="O1633" s="103">
        <f t="shared" si="800"/>
        <v>1.6957281799999999</v>
      </c>
      <c r="P1633" s="103">
        <f t="shared" si="807"/>
        <v>443.53445540000001</v>
      </c>
      <c r="Q1633" s="11">
        <f t="shared" si="821"/>
        <v>0</v>
      </c>
      <c r="R1633" s="30">
        <f t="shared" si="816"/>
        <v>0</v>
      </c>
      <c r="S1633" s="103">
        <f t="shared" si="808"/>
        <v>0</v>
      </c>
      <c r="T1633" s="113">
        <f t="shared" si="817"/>
        <v>8.5000000000000006E-2</v>
      </c>
      <c r="U1633" s="111">
        <f t="shared" si="797"/>
        <v>5</v>
      </c>
      <c r="V1633" s="111">
        <v>252</v>
      </c>
      <c r="W1633" s="110">
        <f t="shared" si="809"/>
        <v>1.0016199610000001</v>
      </c>
      <c r="X1633" s="103">
        <f t="shared" si="810"/>
        <v>0.71850851000000004</v>
      </c>
      <c r="Y1633" s="103">
        <f t="shared" si="811"/>
        <v>0</v>
      </c>
      <c r="Z1633" s="114" t="str">
        <f t="shared" si="819"/>
        <v>A+J=</v>
      </c>
      <c r="AA1633" s="108">
        <f t="shared" si="820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12"/>
        <v>45656</v>
      </c>
      <c r="B1634" s="103">
        <f t="shared" si="804"/>
        <v>444.25296391000001</v>
      </c>
      <c r="C1634" s="204">
        <f t="shared" si="803"/>
        <v>261.55987771801648</v>
      </c>
      <c r="D1634" s="104">
        <f t="shared" si="813"/>
        <v>7036.33</v>
      </c>
      <c r="E1634" s="105">
        <f t="shared" si="798"/>
        <v>7063.77</v>
      </c>
      <c r="F1634" s="106">
        <f t="shared" si="799"/>
        <v>45616</v>
      </c>
      <c r="G1634" s="107">
        <f t="shared" si="805"/>
        <v>3.8997602443320289E-3</v>
      </c>
      <c r="H1634" s="108">
        <f t="shared" si="818"/>
        <v>45677</v>
      </c>
      <c r="I1634" s="108">
        <f t="shared" si="806"/>
        <v>45677</v>
      </c>
      <c r="J1634" s="109">
        <f t="shared" si="814"/>
        <v>19</v>
      </c>
      <c r="K1634" s="109">
        <f t="shared" si="802"/>
        <v>5</v>
      </c>
      <c r="L1634" s="8">
        <f t="shared" si="815"/>
        <v>1.0010247800000001</v>
      </c>
      <c r="M1634" s="110">
        <f t="shared" si="801"/>
        <v>1.00559942</v>
      </c>
      <c r="N1634" s="110">
        <f t="shared" si="822"/>
        <v>1.6939922199084065</v>
      </c>
      <c r="O1634" s="103">
        <f t="shared" si="800"/>
        <v>1.6957281799999999</v>
      </c>
      <c r="P1634" s="103">
        <f t="shared" si="807"/>
        <v>443.53445540000001</v>
      </c>
      <c r="Q1634" s="11">
        <f t="shared" si="821"/>
        <v>0</v>
      </c>
      <c r="R1634" s="30">
        <f t="shared" si="816"/>
        <v>0</v>
      </c>
      <c r="S1634" s="103">
        <f t="shared" si="808"/>
        <v>0</v>
      </c>
      <c r="T1634" s="113">
        <f t="shared" si="817"/>
        <v>8.5000000000000006E-2</v>
      </c>
      <c r="U1634" s="111">
        <f t="shared" si="797"/>
        <v>5</v>
      </c>
      <c r="V1634" s="111">
        <v>252</v>
      </c>
      <c r="W1634" s="110">
        <f t="shared" si="809"/>
        <v>1.0016199610000001</v>
      </c>
      <c r="X1634" s="103">
        <f t="shared" si="810"/>
        <v>0.71850851000000004</v>
      </c>
      <c r="Y1634" s="103">
        <f t="shared" si="811"/>
        <v>0</v>
      </c>
      <c r="Z1634" s="114" t="str">
        <f t="shared" si="819"/>
        <v>A+J=</v>
      </c>
      <c r="AA1634" s="108">
        <f t="shared" si="820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12"/>
        <v>45657</v>
      </c>
      <c r="B1635" s="103">
        <f t="shared" si="804"/>
        <v>444.48785044000005</v>
      </c>
      <c r="C1635" s="204">
        <f t="shared" si="803"/>
        <v>261.55987771801648</v>
      </c>
      <c r="D1635" s="104">
        <f t="shared" si="813"/>
        <v>7036.33</v>
      </c>
      <c r="E1635" s="105">
        <f t="shared" si="798"/>
        <v>7063.77</v>
      </c>
      <c r="F1635" s="106">
        <f t="shared" si="799"/>
        <v>45616</v>
      </c>
      <c r="G1635" s="107">
        <f t="shared" si="805"/>
        <v>3.8997602443320289E-3</v>
      </c>
      <c r="H1635" s="108">
        <f t="shared" si="818"/>
        <v>45677</v>
      </c>
      <c r="I1635" s="108">
        <f t="shared" si="806"/>
        <v>45677</v>
      </c>
      <c r="J1635" s="109">
        <f t="shared" si="814"/>
        <v>19</v>
      </c>
      <c r="K1635" s="109">
        <f t="shared" si="802"/>
        <v>6</v>
      </c>
      <c r="L1635" s="8">
        <f t="shared" si="815"/>
        <v>1.00122986</v>
      </c>
      <c r="M1635" s="110">
        <f t="shared" si="801"/>
        <v>1.00559942</v>
      </c>
      <c r="N1635" s="110">
        <f t="shared" si="822"/>
        <v>1.6939922199084065</v>
      </c>
      <c r="O1635" s="103">
        <f t="shared" si="800"/>
        <v>1.69607559</v>
      </c>
      <c r="P1635" s="103">
        <f t="shared" si="807"/>
        <v>443.62532392000003</v>
      </c>
      <c r="Q1635" s="11">
        <f t="shared" si="821"/>
        <v>0</v>
      </c>
      <c r="R1635" s="30">
        <f t="shared" si="816"/>
        <v>0</v>
      </c>
      <c r="S1635" s="103">
        <f t="shared" si="808"/>
        <v>0</v>
      </c>
      <c r="T1635" s="113">
        <f t="shared" si="817"/>
        <v>8.5000000000000006E-2</v>
      </c>
      <c r="U1635" s="111">
        <f t="shared" si="797"/>
        <v>6</v>
      </c>
      <c r="V1635" s="111">
        <v>252</v>
      </c>
      <c r="W1635" s="110">
        <f t="shared" si="809"/>
        <v>1.0019442679999999</v>
      </c>
      <c r="X1635" s="103">
        <f t="shared" si="810"/>
        <v>0.86252651999999996</v>
      </c>
      <c r="Y1635" s="103">
        <f t="shared" si="811"/>
        <v>0</v>
      </c>
      <c r="Z1635" s="114" t="str">
        <f t="shared" si="819"/>
        <v>A+J=</v>
      </c>
      <c r="AA1635" s="108">
        <f t="shared" si="820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12"/>
        <v>45658</v>
      </c>
      <c r="B1636" s="103">
        <f t="shared" si="804"/>
        <v>444.72285820999997</v>
      </c>
      <c r="C1636" s="204">
        <f t="shared" si="803"/>
        <v>261.55987771801648</v>
      </c>
      <c r="D1636" s="104">
        <f t="shared" si="813"/>
        <v>7036.33</v>
      </c>
      <c r="E1636" s="105">
        <f t="shared" si="798"/>
        <v>7063.77</v>
      </c>
      <c r="F1636" s="106">
        <f t="shared" si="799"/>
        <v>45616</v>
      </c>
      <c r="G1636" s="107">
        <f t="shared" si="805"/>
        <v>3.8997602443320289E-3</v>
      </c>
      <c r="H1636" s="108">
        <f t="shared" si="818"/>
        <v>45677</v>
      </c>
      <c r="I1636" s="108">
        <f t="shared" si="806"/>
        <v>45677</v>
      </c>
      <c r="J1636" s="109">
        <f t="shared" si="814"/>
        <v>19</v>
      </c>
      <c r="K1636" s="109">
        <f t="shared" si="802"/>
        <v>7</v>
      </c>
      <c r="L1636" s="8">
        <f t="shared" si="815"/>
        <v>1.00143498</v>
      </c>
      <c r="M1636" s="110">
        <f t="shared" si="801"/>
        <v>1.00559942</v>
      </c>
      <c r="N1636" s="110">
        <f t="shared" si="822"/>
        <v>1.6939922199084065</v>
      </c>
      <c r="O1636" s="103">
        <f t="shared" si="800"/>
        <v>1.6964230600000001</v>
      </c>
      <c r="P1636" s="103">
        <f t="shared" si="807"/>
        <v>443.71620812999998</v>
      </c>
      <c r="Q1636" s="11">
        <f t="shared" si="821"/>
        <v>0</v>
      </c>
      <c r="R1636" s="30">
        <f t="shared" si="816"/>
        <v>0</v>
      </c>
      <c r="S1636" s="103">
        <f t="shared" si="808"/>
        <v>0</v>
      </c>
      <c r="T1636" s="113">
        <f t="shared" si="817"/>
        <v>8.5000000000000006E-2</v>
      </c>
      <c r="U1636" s="111">
        <f t="shared" si="797"/>
        <v>7</v>
      </c>
      <c r="V1636" s="111">
        <v>252</v>
      </c>
      <c r="W1636" s="110">
        <f t="shared" si="809"/>
        <v>1.00226868</v>
      </c>
      <c r="X1636" s="103">
        <f t="shared" si="810"/>
        <v>1.00665008</v>
      </c>
      <c r="Y1636" s="103">
        <f t="shared" si="811"/>
        <v>0</v>
      </c>
      <c r="Z1636" s="114" t="str">
        <f t="shared" si="819"/>
        <v>A+J=</v>
      </c>
      <c r="AA1636" s="108">
        <f t="shared" si="820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12"/>
        <v>45659</v>
      </c>
      <c r="B1637" s="103">
        <f t="shared" si="804"/>
        <v>444.72285820999997</v>
      </c>
      <c r="C1637" s="204">
        <f t="shared" si="803"/>
        <v>261.55987771801648</v>
      </c>
      <c r="D1637" s="104">
        <f t="shared" si="813"/>
        <v>7036.33</v>
      </c>
      <c r="E1637" s="105">
        <f t="shared" si="798"/>
        <v>7063.77</v>
      </c>
      <c r="F1637" s="106">
        <f t="shared" si="799"/>
        <v>45616</v>
      </c>
      <c r="G1637" s="107">
        <f t="shared" si="805"/>
        <v>3.8997602443320289E-3</v>
      </c>
      <c r="H1637" s="108">
        <f t="shared" si="818"/>
        <v>45677</v>
      </c>
      <c r="I1637" s="108">
        <f t="shared" si="806"/>
        <v>45677</v>
      </c>
      <c r="J1637" s="109">
        <f t="shared" si="814"/>
        <v>19</v>
      </c>
      <c r="K1637" s="109">
        <f t="shared" si="802"/>
        <v>7</v>
      </c>
      <c r="L1637" s="8">
        <f t="shared" si="815"/>
        <v>1.00143498</v>
      </c>
      <c r="M1637" s="110">
        <f t="shared" si="801"/>
        <v>1.00559942</v>
      </c>
      <c r="N1637" s="110">
        <f t="shared" si="822"/>
        <v>1.6939922199084065</v>
      </c>
      <c r="O1637" s="103">
        <f t="shared" si="800"/>
        <v>1.6964230600000001</v>
      </c>
      <c r="P1637" s="103">
        <f t="shared" si="807"/>
        <v>443.71620812999998</v>
      </c>
      <c r="Q1637" s="11">
        <f t="shared" si="821"/>
        <v>0</v>
      </c>
      <c r="R1637" s="30">
        <f t="shared" si="816"/>
        <v>0</v>
      </c>
      <c r="S1637" s="103">
        <f t="shared" si="808"/>
        <v>0</v>
      </c>
      <c r="T1637" s="113">
        <f t="shared" si="817"/>
        <v>8.5000000000000006E-2</v>
      </c>
      <c r="U1637" s="111">
        <f t="shared" ref="U1637:U1700" si="823">IF(Q1636&gt;0,1,IF(K1637=K1636,U1636,U1636+1))</f>
        <v>7</v>
      </c>
      <c r="V1637" s="111">
        <v>252</v>
      </c>
      <c r="W1637" s="110">
        <f t="shared" si="809"/>
        <v>1.00226868</v>
      </c>
      <c r="X1637" s="103">
        <f t="shared" si="810"/>
        <v>1.00665008</v>
      </c>
      <c r="Y1637" s="103">
        <f t="shared" si="811"/>
        <v>0</v>
      </c>
      <c r="Z1637" s="114" t="str">
        <f t="shared" si="819"/>
        <v>A+J=</v>
      </c>
      <c r="AA1637" s="108">
        <f t="shared" si="820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12"/>
        <v>45660</v>
      </c>
      <c r="B1638" s="103">
        <f t="shared" si="804"/>
        <v>444.95799516000005</v>
      </c>
      <c r="C1638" s="204">
        <f t="shared" si="803"/>
        <v>261.55987771801648</v>
      </c>
      <c r="D1638" s="104">
        <f t="shared" si="813"/>
        <v>7036.33</v>
      </c>
      <c r="E1638" s="105">
        <f t="shared" si="798"/>
        <v>7063.77</v>
      </c>
      <c r="F1638" s="106">
        <f t="shared" si="799"/>
        <v>45616</v>
      </c>
      <c r="G1638" s="107">
        <f t="shared" si="805"/>
        <v>3.8997602443320289E-3</v>
      </c>
      <c r="H1638" s="108">
        <f t="shared" si="818"/>
        <v>45677</v>
      </c>
      <c r="I1638" s="108">
        <f t="shared" si="806"/>
        <v>45677</v>
      </c>
      <c r="J1638" s="109">
        <f t="shared" si="814"/>
        <v>19</v>
      </c>
      <c r="K1638" s="109">
        <f t="shared" si="802"/>
        <v>8</v>
      </c>
      <c r="L1638" s="8">
        <f t="shared" si="815"/>
        <v>1.0016401500000001</v>
      </c>
      <c r="M1638" s="110">
        <f t="shared" si="801"/>
        <v>1.00559942</v>
      </c>
      <c r="N1638" s="110">
        <f t="shared" si="822"/>
        <v>1.6939922199084065</v>
      </c>
      <c r="O1638" s="103">
        <f t="shared" si="800"/>
        <v>1.6967706199999999</v>
      </c>
      <c r="P1638" s="103">
        <f t="shared" si="807"/>
        <v>443.80711588000003</v>
      </c>
      <c r="Q1638" s="11">
        <f t="shared" si="821"/>
        <v>0</v>
      </c>
      <c r="R1638" s="30">
        <f t="shared" si="816"/>
        <v>0</v>
      </c>
      <c r="S1638" s="103">
        <f t="shared" si="808"/>
        <v>0</v>
      </c>
      <c r="T1638" s="113">
        <f t="shared" si="817"/>
        <v>8.5000000000000006E-2</v>
      </c>
      <c r="U1638" s="111">
        <f t="shared" si="823"/>
        <v>8</v>
      </c>
      <c r="V1638" s="111">
        <v>252</v>
      </c>
      <c r="W1638" s="110">
        <f t="shared" si="809"/>
        <v>1.0025931969999999</v>
      </c>
      <c r="X1638" s="103">
        <f t="shared" si="810"/>
        <v>1.1508792800000001</v>
      </c>
      <c r="Y1638" s="103">
        <f t="shared" si="811"/>
        <v>0</v>
      </c>
      <c r="Z1638" s="114" t="str">
        <f t="shared" si="819"/>
        <v>A+J=</v>
      </c>
      <c r="AA1638" s="108">
        <f t="shared" si="820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12"/>
        <v>45661</v>
      </c>
      <c r="B1639" s="103">
        <f t="shared" si="804"/>
        <v>445.19325344999999</v>
      </c>
      <c r="C1639" s="204">
        <f t="shared" si="803"/>
        <v>261.55987771801648</v>
      </c>
      <c r="D1639" s="104">
        <f t="shared" si="813"/>
        <v>7036.33</v>
      </c>
      <c r="E1639" s="105">
        <f t="shared" si="798"/>
        <v>7063.77</v>
      </c>
      <c r="F1639" s="106">
        <f t="shared" si="799"/>
        <v>45616</v>
      </c>
      <c r="G1639" s="107">
        <f t="shared" si="805"/>
        <v>3.8997602443320289E-3</v>
      </c>
      <c r="H1639" s="108">
        <f t="shared" si="818"/>
        <v>45677</v>
      </c>
      <c r="I1639" s="108">
        <f t="shared" si="806"/>
        <v>45677</v>
      </c>
      <c r="J1639" s="109">
        <f t="shared" si="814"/>
        <v>19</v>
      </c>
      <c r="K1639" s="109">
        <f t="shared" si="802"/>
        <v>9</v>
      </c>
      <c r="L1639" s="8">
        <f t="shared" si="815"/>
        <v>1.0018453599999999</v>
      </c>
      <c r="M1639" s="110">
        <f t="shared" si="801"/>
        <v>1.00559942</v>
      </c>
      <c r="N1639" s="110">
        <f t="shared" si="822"/>
        <v>1.6939922199084065</v>
      </c>
      <c r="O1639" s="103">
        <f t="shared" si="800"/>
        <v>1.69711824</v>
      </c>
      <c r="P1639" s="103">
        <f t="shared" si="807"/>
        <v>443.89803932000001</v>
      </c>
      <c r="Q1639" s="11">
        <f t="shared" si="821"/>
        <v>0</v>
      </c>
      <c r="R1639" s="30">
        <f t="shared" si="816"/>
        <v>0</v>
      </c>
      <c r="S1639" s="103">
        <f t="shared" si="808"/>
        <v>0</v>
      </c>
      <c r="T1639" s="113">
        <f t="shared" si="817"/>
        <v>8.5000000000000006E-2</v>
      </c>
      <c r="U1639" s="111">
        <f t="shared" si="823"/>
        <v>9</v>
      </c>
      <c r="V1639" s="111">
        <v>252</v>
      </c>
      <c r="W1639" s="110">
        <f t="shared" si="809"/>
        <v>1.0029178190000001</v>
      </c>
      <c r="X1639" s="103">
        <f t="shared" si="810"/>
        <v>1.29521413</v>
      </c>
      <c r="Y1639" s="103">
        <f t="shared" si="811"/>
        <v>0</v>
      </c>
      <c r="Z1639" s="114" t="str">
        <f t="shared" si="819"/>
        <v>A+J=</v>
      </c>
      <c r="AA1639" s="108">
        <f t="shared" si="820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12"/>
        <v>45662</v>
      </c>
      <c r="B1640" s="103">
        <f t="shared" si="804"/>
        <v>445.19325344999999</v>
      </c>
      <c r="C1640" s="204">
        <f t="shared" si="803"/>
        <v>261.55987771801648</v>
      </c>
      <c r="D1640" s="104">
        <f t="shared" si="813"/>
        <v>7036.33</v>
      </c>
      <c r="E1640" s="105">
        <f t="shared" ref="E1640:E1703" si="824">IF($K1640=1,VLOOKUP($A1639,$AO$10:$AS$165,4),E1639)</f>
        <v>7063.77</v>
      </c>
      <c r="F1640" s="106">
        <f t="shared" ref="F1640:F1703" si="825">IF($K1640=1,VLOOKUP($A1639,$AO$10:$AS$165,5),F1639)</f>
        <v>45616</v>
      </c>
      <c r="G1640" s="107">
        <f t="shared" si="805"/>
        <v>3.8997602443320289E-3</v>
      </c>
      <c r="H1640" s="108">
        <f t="shared" si="818"/>
        <v>45677</v>
      </c>
      <c r="I1640" s="108">
        <f t="shared" si="806"/>
        <v>45677</v>
      </c>
      <c r="J1640" s="109">
        <f t="shared" si="814"/>
        <v>19</v>
      </c>
      <c r="K1640" s="109">
        <f t="shared" si="802"/>
        <v>9</v>
      </c>
      <c r="L1640" s="8">
        <f t="shared" si="815"/>
        <v>1.0018453599999999</v>
      </c>
      <c r="M1640" s="110">
        <f t="shared" si="801"/>
        <v>1.00559942</v>
      </c>
      <c r="N1640" s="110">
        <f t="shared" si="822"/>
        <v>1.6939922199084065</v>
      </c>
      <c r="O1640" s="103">
        <f t="shared" si="800"/>
        <v>1.69711824</v>
      </c>
      <c r="P1640" s="103">
        <f t="shared" si="807"/>
        <v>443.89803932000001</v>
      </c>
      <c r="Q1640" s="11">
        <f t="shared" si="821"/>
        <v>0</v>
      </c>
      <c r="R1640" s="30">
        <f t="shared" si="816"/>
        <v>0</v>
      </c>
      <c r="S1640" s="103">
        <f t="shared" si="808"/>
        <v>0</v>
      </c>
      <c r="T1640" s="113">
        <f t="shared" si="817"/>
        <v>8.5000000000000006E-2</v>
      </c>
      <c r="U1640" s="111">
        <f t="shared" si="823"/>
        <v>9</v>
      </c>
      <c r="V1640" s="111">
        <v>252</v>
      </c>
      <c r="W1640" s="110">
        <f t="shared" si="809"/>
        <v>1.0029178190000001</v>
      </c>
      <c r="X1640" s="103">
        <f t="shared" si="810"/>
        <v>1.29521413</v>
      </c>
      <c r="Y1640" s="103">
        <f t="shared" si="811"/>
        <v>0</v>
      </c>
      <c r="Z1640" s="114" t="str">
        <f t="shared" si="819"/>
        <v>A+J=</v>
      </c>
      <c r="AA1640" s="108">
        <f t="shared" si="820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12"/>
        <v>45663</v>
      </c>
      <c r="B1641" s="103">
        <f t="shared" si="804"/>
        <v>445.19325344999999</v>
      </c>
      <c r="C1641" s="204">
        <f t="shared" si="803"/>
        <v>261.55987771801648</v>
      </c>
      <c r="D1641" s="104">
        <f t="shared" si="813"/>
        <v>7036.33</v>
      </c>
      <c r="E1641" s="105">
        <f t="shared" si="824"/>
        <v>7063.77</v>
      </c>
      <c r="F1641" s="106">
        <f t="shared" si="825"/>
        <v>45616</v>
      </c>
      <c r="G1641" s="107">
        <f t="shared" si="805"/>
        <v>3.8997602443320289E-3</v>
      </c>
      <c r="H1641" s="108">
        <f t="shared" si="818"/>
        <v>45677</v>
      </c>
      <c r="I1641" s="108">
        <f t="shared" si="806"/>
        <v>45677</v>
      </c>
      <c r="J1641" s="109">
        <f t="shared" si="814"/>
        <v>19</v>
      </c>
      <c r="K1641" s="109">
        <f t="shared" si="802"/>
        <v>9</v>
      </c>
      <c r="L1641" s="8">
        <f t="shared" si="815"/>
        <v>1.0018453599999999</v>
      </c>
      <c r="M1641" s="110">
        <f t="shared" si="801"/>
        <v>1.00559942</v>
      </c>
      <c r="N1641" s="110">
        <f t="shared" si="822"/>
        <v>1.6939922199084065</v>
      </c>
      <c r="O1641" s="103">
        <f t="shared" ref="O1641:O1704" si="826">TRUNC(TRUNC((L1641*N1641),15),8)</f>
        <v>1.69711824</v>
      </c>
      <c r="P1641" s="103">
        <f t="shared" si="807"/>
        <v>443.89803932000001</v>
      </c>
      <c r="Q1641" s="11">
        <f t="shared" si="821"/>
        <v>0</v>
      </c>
      <c r="R1641" s="30">
        <f t="shared" si="816"/>
        <v>0</v>
      </c>
      <c r="S1641" s="103">
        <f t="shared" si="808"/>
        <v>0</v>
      </c>
      <c r="T1641" s="113">
        <f t="shared" si="817"/>
        <v>8.5000000000000006E-2</v>
      </c>
      <c r="U1641" s="111">
        <f t="shared" si="823"/>
        <v>9</v>
      </c>
      <c r="V1641" s="111">
        <v>252</v>
      </c>
      <c r="W1641" s="110">
        <f t="shared" si="809"/>
        <v>1.0029178190000001</v>
      </c>
      <c r="X1641" s="103">
        <f t="shared" si="810"/>
        <v>1.29521413</v>
      </c>
      <c r="Y1641" s="103">
        <f t="shared" si="811"/>
        <v>0</v>
      </c>
      <c r="Z1641" s="114" t="str">
        <f t="shared" si="819"/>
        <v>A+J=</v>
      </c>
      <c r="AA1641" s="108">
        <f t="shared" si="820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12"/>
        <v>45664</v>
      </c>
      <c r="B1642" s="103">
        <f t="shared" si="804"/>
        <v>445.42863620999998</v>
      </c>
      <c r="C1642" s="204">
        <f t="shared" si="803"/>
        <v>261.55987771801648</v>
      </c>
      <c r="D1642" s="104">
        <f t="shared" si="813"/>
        <v>7036.33</v>
      </c>
      <c r="E1642" s="105">
        <f t="shared" si="824"/>
        <v>7063.77</v>
      </c>
      <c r="F1642" s="106">
        <f t="shared" si="825"/>
        <v>45616</v>
      </c>
      <c r="G1642" s="107">
        <f t="shared" si="805"/>
        <v>3.8997602443320289E-3</v>
      </c>
      <c r="H1642" s="108">
        <f t="shared" si="818"/>
        <v>45677</v>
      </c>
      <c r="I1642" s="108">
        <f t="shared" si="806"/>
        <v>45677</v>
      </c>
      <c r="J1642" s="109">
        <f t="shared" si="814"/>
        <v>19</v>
      </c>
      <c r="K1642" s="109">
        <f t="shared" si="802"/>
        <v>10</v>
      </c>
      <c r="L1642" s="8">
        <f t="shared" si="815"/>
        <v>1.00205061</v>
      </c>
      <c r="M1642" s="110">
        <f t="shared" ref="M1642:M1705" si="827">IF(I1642&gt;I1641,L1641,M1641)</f>
        <v>1.00559942</v>
      </c>
      <c r="N1642" s="110">
        <f t="shared" si="822"/>
        <v>1.6939922199084065</v>
      </c>
      <c r="O1642" s="103">
        <f t="shared" si="826"/>
        <v>1.6974659299999999</v>
      </c>
      <c r="P1642" s="103">
        <f t="shared" si="807"/>
        <v>443.98898107999997</v>
      </c>
      <c r="Q1642" s="11">
        <f t="shared" si="821"/>
        <v>0</v>
      </c>
      <c r="R1642" s="30">
        <f t="shared" si="816"/>
        <v>0</v>
      </c>
      <c r="S1642" s="103">
        <f t="shared" si="808"/>
        <v>0</v>
      </c>
      <c r="T1642" s="113">
        <f t="shared" si="817"/>
        <v>8.5000000000000006E-2</v>
      </c>
      <c r="U1642" s="111">
        <f t="shared" si="823"/>
        <v>10</v>
      </c>
      <c r="V1642" s="111">
        <v>252</v>
      </c>
      <c r="W1642" s="110">
        <f t="shared" si="809"/>
        <v>1.0032425469999999</v>
      </c>
      <c r="X1642" s="103">
        <f t="shared" si="810"/>
        <v>1.43965513</v>
      </c>
      <c r="Y1642" s="103">
        <f t="shared" si="811"/>
        <v>0</v>
      </c>
      <c r="Z1642" s="114" t="str">
        <f t="shared" si="819"/>
        <v>A+J=</v>
      </c>
      <c r="AA1642" s="108">
        <f t="shared" si="820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12"/>
        <v>45665</v>
      </c>
      <c r="B1643" s="103">
        <f t="shared" si="804"/>
        <v>445.66414259000004</v>
      </c>
      <c r="C1643" s="204">
        <f t="shared" si="803"/>
        <v>261.55987771801648</v>
      </c>
      <c r="D1643" s="104">
        <f t="shared" si="813"/>
        <v>7036.33</v>
      </c>
      <c r="E1643" s="105">
        <f t="shared" si="824"/>
        <v>7063.77</v>
      </c>
      <c r="F1643" s="106">
        <f t="shared" si="825"/>
        <v>45616</v>
      </c>
      <c r="G1643" s="107">
        <f t="shared" si="805"/>
        <v>3.8997602443320289E-3</v>
      </c>
      <c r="H1643" s="108">
        <f t="shared" si="818"/>
        <v>45677</v>
      </c>
      <c r="I1643" s="108">
        <f t="shared" si="806"/>
        <v>45677</v>
      </c>
      <c r="J1643" s="109">
        <f t="shared" si="814"/>
        <v>19</v>
      </c>
      <c r="K1643" s="109">
        <f t="shared" si="802"/>
        <v>11</v>
      </c>
      <c r="L1643" s="8">
        <f t="shared" si="815"/>
        <v>1.0022559</v>
      </c>
      <c r="M1643" s="110">
        <f t="shared" si="827"/>
        <v>1.00559942</v>
      </c>
      <c r="N1643" s="110">
        <f t="shared" si="822"/>
        <v>1.6939922199084065</v>
      </c>
      <c r="O1643" s="103">
        <f t="shared" si="826"/>
        <v>1.69781369</v>
      </c>
      <c r="P1643" s="103">
        <f t="shared" si="807"/>
        <v>444.07994114000002</v>
      </c>
      <c r="Q1643" s="11">
        <f t="shared" si="821"/>
        <v>0</v>
      </c>
      <c r="R1643" s="30">
        <f t="shared" si="816"/>
        <v>0</v>
      </c>
      <c r="S1643" s="103">
        <f t="shared" si="808"/>
        <v>0</v>
      </c>
      <c r="T1643" s="113">
        <f t="shared" si="817"/>
        <v>8.5000000000000006E-2</v>
      </c>
      <c r="U1643" s="111">
        <f t="shared" si="823"/>
        <v>11</v>
      </c>
      <c r="V1643" s="111">
        <v>252</v>
      </c>
      <c r="W1643" s="110">
        <f t="shared" si="809"/>
        <v>1.0035673789999999</v>
      </c>
      <c r="X1643" s="103">
        <f t="shared" si="810"/>
        <v>1.5842014499999999</v>
      </c>
      <c r="Y1643" s="103">
        <f t="shared" si="811"/>
        <v>0</v>
      </c>
      <c r="Z1643" s="114" t="str">
        <f t="shared" si="819"/>
        <v>A+J=</v>
      </c>
      <c r="AA1643" s="108">
        <f t="shared" si="820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12"/>
        <v>45666</v>
      </c>
      <c r="B1644" s="103">
        <f t="shared" si="804"/>
        <v>445.89977877999996</v>
      </c>
      <c r="C1644" s="204">
        <f t="shared" si="803"/>
        <v>261.55987771801648</v>
      </c>
      <c r="D1644" s="104">
        <f t="shared" si="813"/>
        <v>7036.33</v>
      </c>
      <c r="E1644" s="105">
        <f t="shared" si="824"/>
        <v>7063.77</v>
      </c>
      <c r="F1644" s="106">
        <f t="shared" si="825"/>
        <v>45616</v>
      </c>
      <c r="G1644" s="107">
        <f t="shared" si="805"/>
        <v>3.8997602443320289E-3</v>
      </c>
      <c r="H1644" s="108">
        <f t="shared" si="818"/>
        <v>45677</v>
      </c>
      <c r="I1644" s="108">
        <f t="shared" si="806"/>
        <v>45677</v>
      </c>
      <c r="J1644" s="109">
        <f t="shared" si="814"/>
        <v>19</v>
      </c>
      <c r="K1644" s="109">
        <f t="shared" ref="K1644:K1707" si="828">(J1644-(NETWORKDAYS(A1644,I1644,AD$171:AD$502)-1))</f>
        <v>12</v>
      </c>
      <c r="L1644" s="8">
        <f t="shared" si="815"/>
        <v>1.0024612399999999</v>
      </c>
      <c r="M1644" s="110">
        <f t="shared" si="827"/>
        <v>1.00559942</v>
      </c>
      <c r="N1644" s="110">
        <f t="shared" si="822"/>
        <v>1.6939922199084065</v>
      </c>
      <c r="O1644" s="103">
        <f t="shared" si="826"/>
        <v>1.6981615400000001</v>
      </c>
      <c r="P1644" s="103">
        <f t="shared" si="807"/>
        <v>444.17092473999998</v>
      </c>
      <c r="Q1644" s="11">
        <f t="shared" si="821"/>
        <v>0</v>
      </c>
      <c r="R1644" s="30">
        <f t="shared" si="816"/>
        <v>0</v>
      </c>
      <c r="S1644" s="103">
        <f t="shared" si="808"/>
        <v>0</v>
      </c>
      <c r="T1644" s="113">
        <f t="shared" si="817"/>
        <v>8.5000000000000006E-2</v>
      </c>
      <c r="U1644" s="111">
        <f t="shared" si="823"/>
        <v>12</v>
      </c>
      <c r="V1644" s="111">
        <v>252</v>
      </c>
      <c r="W1644" s="110">
        <f t="shared" si="809"/>
        <v>1.003892317</v>
      </c>
      <c r="X1644" s="103">
        <f t="shared" si="810"/>
        <v>1.7288540400000001</v>
      </c>
      <c r="Y1644" s="103">
        <f t="shared" si="811"/>
        <v>0</v>
      </c>
      <c r="Z1644" s="114" t="str">
        <f t="shared" si="819"/>
        <v>A+J=</v>
      </c>
      <c r="AA1644" s="108">
        <f t="shared" si="820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12"/>
        <v>45667</v>
      </c>
      <c r="B1645" s="103">
        <f t="shared" si="804"/>
        <v>446.13553080999998</v>
      </c>
      <c r="C1645" s="204">
        <f t="shared" si="803"/>
        <v>261.55987771801648</v>
      </c>
      <c r="D1645" s="104">
        <f t="shared" si="813"/>
        <v>7036.33</v>
      </c>
      <c r="E1645" s="105">
        <f t="shared" si="824"/>
        <v>7063.77</v>
      </c>
      <c r="F1645" s="106">
        <f t="shared" si="825"/>
        <v>45616</v>
      </c>
      <c r="G1645" s="107">
        <f t="shared" si="805"/>
        <v>3.8997602443320289E-3</v>
      </c>
      <c r="H1645" s="108">
        <f t="shared" si="818"/>
        <v>45677</v>
      </c>
      <c r="I1645" s="108">
        <f t="shared" si="806"/>
        <v>45677</v>
      </c>
      <c r="J1645" s="109">
        <f t="shared" si="814"/>
        <v>19</v>
      </c>
      <c r="K1645" s="109">
        <f t="shared" si="828"/>
        <v>13</v>
      </c>
      <c r="L1645" s="8">
        <f t="shared" si="815"/>
        <v>1.0026666099999999</v>
      </c>
      <c r="M1645" s="110">
        <f t="shared" si="827"/>
        <v>1.00559942</v>
      </c>
      <c r="N1645" s="110">
        <f t="shared" si="822"/>
        <v>1.6939922199084065</v>
      </c>
      <c r="O1645" s="103">
        <f t="shared" si="826"/>
        <v>1.6985094300000001</v>
      </c>
      <c r="P1645" s="103">
        <f t="shared" si="807"/>
        <v>444.26191881</v>
      </c>
      <c r="Q1645" s="11">
        <f t="shared" si="821"/>
        <v>0</v>
      </c>
      <c r="R1645" s="30">
        <f t="shared" si="816"/>
        <v>0</v>
      </c>
      <c r="S1645" s="103">
        <f t="shared" si="808"/>
        <v>0</v>
      </c>
      <c r="T1645" s="113">
        <f t="shared" si="817"/>
        <v>8.5000000000000006E-2</v>
      </c>
      <c r="U1645" s="111">
        <f t="shared" si="823"/>
        <v>13</v>
      </c>
      <c r="V1645" s="111">
        <v>252</v>
      </c>
      <c r="W1645" s="110">
        <f t="shared" si="809"/>
        <v>1.0042173590000001</v>
      </c>
      <c r="X1645" s="103">
        <f t="shared" si="810"/>
        <v>1.8736120000000001</v>
      </c>
      <c r="Y1645" s="103">
        <f t="shared" si="811"/>
        <v>0</v>
      </c>
      <c r="Z1645" s="114" t="str">
        <f t="shared" si="819"/>
        <v>A+J=</v>
      </c>
      <c r="AA1645" s="108">
        <f t="shared" si="820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12"/>
        <v>45668</v>
      </c>
      <c r="B1646" s="103">
        <f t="shared" si="804"/>
        <v>446.37141316999998</v>
      </c>
      <c r="C1646" s="204">
        <f t="shared" si="803"/>
        <v>261.55987771801648</v>
      </c>
      <c r="D1646" s="104">
        <f t="shared" si="813"/>
        <v>7036.33</v>
      </c>
      <c r="E1646" s="105">
        <f t="shared" si="824"/>
        <v>7063.77</v>
      </c>
      <c r="F1646" s="106">
        <f t="shared" si="825"/>
        <v>45616</v>
      </c>
      <c r="G1646" s="107">
        <f t="shared" si="805"/>
        <v>3.8997602443320289E-3</v>
      </c>
      <c r="H1646" s="108">
        <f t="shared" si="818"/>
        <v>45677</v>
      </c>
      <c r="I1646" s="108">
        <f t="shared" si="806"/>
        <v>45677</v>
      </c>
      <c r="J1646" s="109">
        <f t="shared" si="814"/>
        <v>19</v>
      </c>
      <c r="K1646" s="109">
        <f t="shared" si="828"/>
        <v>14</v>
      </c>
      <c r="L1646" s="8">
        <f t="shared" si="815"/>
        <v>1.00287203</v>
      </c>
      <c r="M1646" s="110">
        <f t="shared" si="827"/>
        <v>1.00559942</v>
      </c>
      <c r="N1646" s="110">
        <f t="shared" si="822"/>
        <v>1.6939922199084065</v>
      </c>
      <c r="O1646" s="103">
        <f t="shared" si="826"/>
        <v>1.69885741</v>
      </c>
      <c r="P1646" s="103">
        <f t="shared" si="807"/>
        <v>444.35293640999998</v>
      </c>
      <c r="Q1646" s="11">
        <f t="shared" si="821"/>
        <v>0</v>
      </c>
      <c r="R1646" s="30">
        <f t="shared" si="816"/>
        <v>0</v>
      </c>
      <c r="S1646" s="103">
        <f t="shared" si="808"/>
        <v>0</v>
      </c>
      <c r="T1646" s="113">
        <f t="shared" si="817"/>
        <v>8.5000000000000006E-2</v>
      </c>
      <c r="U1646" s="111">
        <f t="shared" si="823"/>
        <v>14</v>
      </c>
      <c r="V1646" s="111">
        <v>252</v>
      </c>
      <c r="W1646" s="110">
        <f t="shared" si="809"/>
        <v>1.0045425079999999</v>
      </c>
      <c r="X1646" s="103">
        <f t="shared" si="810"/>
        <v>2.01847676</v>
      </c>
      <c r="Y1646" s="103">
        <f t="shared" si="811"/>
        <v>0</v>
      </c>
      <c r="Z1646" s="114" t="str">
        <f t="shared" si="819"/>
        <v>A+J=</v>
      </c>
      <c r="AA1646" s="108">
        <f t="shared" si="820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12"/>
        <v>45669</v>
      </c>
      <c r="B1647" s="103">
        <f t="shared" si="804"/>
        <v>446.37141316999998</v>
      </c>
      <c r="C1647" s="204">
        <f t="shared" si="803"/>
        <v>261.55987771801648</v>
      </c>
      <c r="D1647" s="104">
        <f t="shared" si="813"/>
        <v>7036.33</v>
      </c>
      <c r="E1647" s="105">
        <f t="shared" si="824"/>
        <v>7063.77</v>
      </c>
      <c r="F1647" s="106">
        <f t="shared" si="825"/>
        <v>45616</v>
      </c>
      <c r="G1647" s="107">
        <f t="shared" si="805"/>
        <v>3.8997602443320289E-3</v>
      </c>
      <c r="H1647" s="108">
        <f t="shared" si="818"/>
        <v>45677</v>
      </c>
      <c r="I1647" s="108">
        <f t="shared" si="806"/>
        <v>45677</v>
      </c>
      <c r="J1647" s="109">
        <f t="shared" si="814"/>
        <v>19</v>
      </c>
      <c r="K1647" s="109">
        <f t="shared" si="828"/>
        <v>14</v>
      </c>
      <c r="L1647" s="8">
        <f t="shared" si="815"/>
        <v>1.00287203</v>
      </c>
      <c r="M1647" s="110">
        <f t="shared" si="827"/>
        <v>1.00559942</v>
      </c>
      <c r="N1647" s="110">
        <f t="shared" si="822"/>
        <v>1.6939922199084065</v>
      </c>
      <c r="O1647" s="103">
        <f t="shared" si="826"/>
        <v>1.69885741</v>
      </c>
      <c r="P1647" s="103">
        <f t="shared" si="807"/>
        <v>444.35293640999998</v>
      </c>
      <c r="Q1647" s="11">
        <f t="shared" si="821"/>
        <v>0</v>
      </c>
      <c r="R1647" s="30">
        <f t="shared" si="816"/>
        <v>0</v>
      </c>
      <c r="S1647" s="103">
        <f t="shared" si="808"/>
        <v>0</v>
      </c>
      <c r="T1647" s="113">
        <f t="shared" si="817"/>
        <v>8.5000000000000006E-2</v>
      </c>
      <c r="U1647" s="111">
        <f t="shared" si="823"/>
        <v>14</v>
      </c>
      <c r="V1647" s="111">
        <v>252</v>
      </c>
      <c r="W1647" s="110">
        <f t="shared" si="809"/>
        <v>1.0045425079999999</v>
      </c>
      <c r="X1647" s="103">
        <f t="shared" si="810"/>
        <v>2.01847676</v>
      </c>
      <c r="Y1647" s="103">
        <f t="shared" si="811"/>
        <v>0</v>
      </c>
      <c r="Z1647" s="114" t="str">
        <f t="shared" si="819"/>
        <v>A+J=</v>
      </c>
      <c r="AA1647" s="108">
        <f t="shared" si="820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12"/>
        <v>45670</v>
      </c>
      <c r="B1648" s="103">
        <f t="shared" si="804"/>
        <v>446.37141316999998</v>
      </c>
      <c r="C1648" s="204">
        <f t="shared" si="803"/>
        <v>261.55987771801648</v>
      </c>
      <c r="D1648" s="104">
        <f t="shared" si="813"/>
        <v>7036.33</v>
      </c>
      <c r="E1648" s="105">
        <f t="shared" si="824"/>
        <v>7063.77</v>
      </c>
      <c r="F1648" s="106">
        <f t="shared" si="825"/>
        <v>45616</v>
      </c>
      <c r="G1648" s="107">
        <f t="shared" si="805"/>
        <v>3.8997602443320289E-3</v>
      </c>
      <c r="H1648" s="108">
        <f t="shared" si="818"/>
        <v>45677</v>
      </c>
      <c r="I1648" s="108">
        <f t="shared" si="806"/>
        <v>45677</v>
      </c>
      <c r="J1648" s="109">
        <f t="shared" si="814"/>
        <v>19</v>
      </c>
      <c r="K1648" s="109">
        <f t="shared" si="828"/>
        <v>14</v>
      </c>
      <c r="L1648" s="8">
        <f t="shared" si="815"/>
        <v>1.00287203</v>
      </c>
      <c r="M1648" s="110">
        <f t="shared" si="827"/>
        <v>1.00559942</v>
      </c>
      <c r="N1648" s="110">
        <f t="shared" si="822"/>
        <v>1.6939922199084065</v>
      </c>
      <c r="O1648" s="103">
        <f t="shared" si="826"/>
        <v>1.69885741</v>
      </c>
      <c r="P1648" s="103">
        <f t="shared" si="807"/>
        <v>444.35293640999998</v>
      </c>
      <c r="Q1648" s="11">
        <f t="shared" si="821"/>
        <v>0</v>
      </c>
      <c r="R1648" s="30">
        <f t="shared" si="816"/>
        <v>0</v>
      </c>
      <c r="S1648" s="103">
        <f t="shared" si="808"/>
        <v>0</v>
      </c>
      <c r="T1648" s="113">
        <f t="shared" si="817"/>
        <v>8.5000000000000006E-2</v>
      </c>
      <c r="U1648" s="111">
        <f t="shared" si="823"/>
        <v>14</v>
      </c>
      <c r="V1648" s="111">
        <v>252</v>
      </c>
      <c r="W1648" s="110">
        <f t="shared" si="809"/>
        <v>1.0045425079999999</v>
      </c>
      <c r="X1648" s="103">
        <f t="shared" si="810"/>
        <v>2.01847676</v>
      </c>
      <c r="Y1648" s="103">
        <f t="shared" si="811"/>
        <v>0</v>
      </c>
      <c r="Z1648" s="114" t="str">
        <f t="shared" si="819"/>
        <v>A+J=</v>
      </c>
      <c r="AA1648" s="108">
        <f t="shared" si="820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12"/>
        <v>45671</v>
      </c>
      <c r="B1649" s="103">
        <f t="shared" si="804"/>
        <v>446.60741935999999</v>
      </c>
      <c r="C1649" s="204">
        <f t="shared" si="803"/>
        <v>261.55987771801648</v>
      </c>
      <c r="D1649" s="104">
        <f t="shared" si="813"/>
        <v>7036.33</v>
      </c>
      <c r="E1649" s="105">
        <f t="shared" si="824"/>
        <v>7063.77</v>
      </c>
      <c r="F1649" s="106">
        <f t="shared" si="825"/>
        <v>45616</v>
      </c>
      <c r="G1649" s="107">
        <f t="shared" si="805"/>
        <v>3.8997602443320289E-3</v>
      </c>
      <c r="H1649" s="108">
        <f t="shared" si="818"/>
        <v>45677</v>
      </c>
      <c r="I1649" s="108">
        <f t="shared" si="806"/>
        <v>45677</v>
      </c>
      <c r="J1649" s="109">
        <f t="shared" si="814"/>
        <v>19</v>
      </c>
      <c r="K1649" s="109">
        <f t="shared" si="828"/>
        <v>15</v>
      </c>
      <c r="L1649" s="8">
        <f t="shared" si="815"/>
        <v>1.0030774899999999</v>
      </c>
      <c r="M1649" s="110">
        <f t="shared" si="827"/>
        <v>1.00559942</v>
      </c>
      <c r="N1649" s="110">
        <f t="shared" si="822"/>
        <v>1.6939922199084065</v>
      </c>
      <c r="O1649" s="103">
        <f t="shared" si="826"/>
        <v>1.6992054599999999</v>
      </c>
      <c r="P1649" s="103">
        <f t="shared" si="807"/>
        <v>444.44397233000001</v>
      </c>
      <c r="Q1649" s="11">
        <f t="shared" si="821"/>
        <v>0</v>
      </c>
      <c r="R1649" s="30">
        <f t="shared" si="816"/>
        <v>0</v>
      </c>
      <c r="S1649" s="103">
        <f t="shared" si="808"/>
        <v>0</v>
      </c>
      <c r="T1649" s="113">
        <f t="shared" si="817"/>
        <v>8.5000000000000006E-2</v>
      </c>
      <c r="U1649" s="111">
        <f t="shared" si="823"/>
        <v>15</v>
      </c>
      <c r="V1649" s="111">
        <v>252</v>
      </c>
      <c r="W1649" s="110">
        <f t="shared" si="809"/>
        <v>1.0048677610000001</v>
      </c>
      <c r="X1649" s="103">
        <f t="shared" si="810"/>
        <v>2.1634470299999999</v>
      </c>
      <c r="Y1649" s="103">
        <f t="shared" si="811"/>
        <v>0</v>
      </c>
      <c r="Z1649" s="114" t="str">
        <f t="shared" si="819"/>
        <v>A+J=</v>
      </c>
      <c r="AA1649" s="108">
        <f t="shared" si="820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12"/>
        <v>45672</v>
      </c>
      <c r="B1650" s="103">
        <f t="shared" si="804"/>
        <v>446.84354721</v>
      </c>
      <c r="C1650" s="204">
        <f t="shared" si="803"/>
        <v>261.55987771801648</v>
      </c>
      <c r="D1650" s="104">
        <f t="shared" si="813"/>
        <v>7036.33</v>
      </c>
      <c r="E1650" s="105">
        <f t="shared" si="824"/>
        <v>7063.77</v>
      </c>
      <c r="F1650" s="106">
        <f t="shared" si="825"/>
        <v>45616</v>
      </c>
      <c r="G1650" s="107">
        <f t="shared" si="805"/>
        <v>3.8997602443320289E-3</v>
      </c>
      <c r="H1650" s="108">
        <f t="shared" si="818"/>
        <v>45677</v>
      </c>
      <c r="I1650" s="108">
        <f t="shared" si="806"/>
        <v>45677</v>
      </c>
      <c r="J1650" s="109">
        <f t="shared" si="814"/>
        <v>19</v>
      </c>
      <c r="K1650" s="109">
        <f t="shared" si="828"/>
        <v>16</v>
      </c>
      <c r="L1650" s="8">
        <f t="shared" si="815"/>
        <v>1.00328299</v>
      </c>
      <c r="M1650" s="110">
        <f t="shared" si="827"/>
        <v>1.00559942</v>
      </c>
      <c r="N1650" s="110">
        <f t="shared" si="822"/>
        <v>1.6939922199084065</v>
      </c>
      <c r="O1650" s="103">
        <f t="shared" si="826"/>
        <v>1.69955357</v>
      </c>
      <c r="P1650" s="103">
        <f t="shared" si="807"/>
        <v>444.53502393999997</v>
      </c>
      <c r="Q1650" s="11">
        <f t="shared" si="821"/>
        <v>0</v>
      </c>
      <c r="R1650" s="30">
        <f t="shared" si="816"/>
        <v>0</v>
      </c>
      <c r="S1650" s="103">
        <f t="shared" si="808"/>
        <v>0</v>
      </c>
      <c r="T1650" s="113">
        <f t="shared" si="817"/>
        <v>8.5000000000000006E-2</v>
      </c>
      <c r="U1650" s="111">
        <f t="shared" si="823"/>
        <v>16</v>
      </c>
      <c r="V1650" s="111">
        <v>252</v>
      </c>
      <c r="W1650" s="110">
        <f t="shared" si="809"/>
        <v>1.0051931190000001</v>
      </c>
      <c r="X1650" s="103">
        <f t="shared" si="810"/>
        <v>2.3085232699999998</v>
      </c>
      <c r="Y1650" s="103">
        <f t="shared" si="811"/>
        <v>0</v>
      </c>
      <c r="Z1650" s="114" t="str">
        <f t="shared" si="819"/>
        <v>A+J=</v>
      </c>
      <c r="AA1650" s="108">
        <f t="shared" si="820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12"/>
        <v>45673</v>
      </c>
      <c r="B1651" s="103">
        <f t="shared" si="804"/>
        <v>447.07980512</v>
      </c>
      <c r="C1651" s="204">
        <f t="shared" si="803"/>
        <v>261.55987771801648</v>
      </c>
      <c r="D1651" s="104">
        <f t="shared" si="813"/>
        <v>7036.33</v>
      </c>
      <c r="E1651" s="105">
        <f t="shared" si="824"/>
        <v>7063.77</v>
      </c>
      <c r="F1651" s="106">
        <f t="shared" si="825"/>
        <v>45616</v>
      </c>
      <c r="G1651" s="107">
        <f t="shared" si="805"/>
        <v>3.8997602443320289E-3</v>
      </c>
      <c r="H1651" s="108">
        <f t="shared" si="818"/>
        <v>45677</v>
      </c>
      <c r="I1651" s="108">
        <f t="shared" si="806"/>
        <v>45677</v>
      </c>
      <c r="J1651" s="109">
        <f t="shared" si="814"/>
        <v>19</v>
      </c>
      <c r="K1651" s="109">
        <f t="shared" si="828"/>
        <v>17</v>
      </c>
      <c r="L1651" s="8">
        <f t="shared" si="815"/>
        <v>1.00348854</v>
      </c>
      <c r="M1651" s="110">
        <f t="shared" si="827"/>
        <v>1.00559942</v>
      </c>
      <c r="N1651" s="110">
        <f t="shared" si="822"/>
        <v>1.6939922199084065</v>
      </c>
      <c r="O1651" s="103">
        <f t="shared" si="826"/>
        <v>1.6999017700000001</v>
      </c>
      <c r="P1651" s="103">
        <f t="shared" si="807"/>
        <v>444.62609909000003</v>
      </c>
      <c r="Q1651" s="11">
        <f t="shared" si="821"/>
        <v>0</v>
      </c>
      <c r="R1651" s="30">
        <f t="shared" si="816"/>
        <v>0</v>
      </c>
      <c r="S1651" s="103">
        <f t="shared" si="808"/>
        <v>0</v>
      </c>
      <c r="T1651" s="113">
        <f t="shared" si="817"/>
        <v>8.5000000000000006E-2</v>
      </c>
      <c r="U1651" s="111">
        <f t="shared" si="823"/>
        <v>17</v>
      </c>
      <c r="V1651" s="111">
        <v>252</v>
      </c>
      <c r="W1651" s="110">
        <f t="shared" si="809"/>
        <v>1.005518583</v>
      </c>
      <c r="X1651" s="103">
        <f t="shared" si="810"/>
        <v>2.4537060300000002</v>
      </c>
      <c r="Y1651" s="103">
        <f t="shared" si="811"/>
        <v>0</v>
      </c>
      <c r="Z1651" s="114" t="str">
        <f t="shared" si="819"/>
        <v>A+J=</v>
      </c>
      <c r="AA1651" s="108">
        <f t="shared" si="820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12"/>
        <v>45674</v>
      </c>
      <c r="B1652" s="103">
        <f t="shared" si="804"/>
        <v>447.31618786000001</v>
      </c>
      <c r="C1652" s="204">
        <f t="shared" si="803"/>
        <v>261.55987771801648</v>
      </c>
      <c r="D1652" s="104">
        <f t="shared" si="813"/>
        <v>7036.33</v>
      </c>
      <c r="E1652" s="105">
        <f t="shared" si="824"/>
        <v>7063.77</v>
      </c>
      <c r="F1652" s="106">
        <f t="shared" si="825"/>
        <v>45616</v>
      </c>
      <c r="G1652" s="107">
        <f t="shared" si="805"/>
        <v>3.8997602443320289E-3</v>
      </c>
      <c r="H1652" s="108">
        <f t="shared" si="818"/>
        <v>45677</v>
      </c>
      <c r="I1652" s="108">
        <f t="shared" si="806"/>
        <v>45677</v>
      </c>
      <c r="J1652" s="109">
        <f t="shared" si="814"/>
        <v>19</v>
      </c>
      <c r="K1652" s="109">
        <f t="shared" si="828"/>
        <v>18</v>
      </c>
      <c r="L1652" s="8">
        <f t="shared" si="815"/>
        <v>1.00369413</v>
      </c>
      <c r="M1652" s="110">
        <f t="shared" si="827"/>
        <v>1.00559942</v>
      </c>
      <c r="N1652" s="110">
        <f t="shared" si="822"/>
        <v>1.6939922199084065</v>
      </c>
      <c r="O1652" s="103">
        <f t="shared" si="826"/>
        <v>1.70025004</v>
      </c>
      <c r="P1652" s="103">
        <f t="shared" si="807"/>
        <v>444.71719254999999</v>
      </c>
      <c r="Q1652" s="11">
        <f t="shared" si="821"/>
        <v>0</v>
      </c>
      <c r="R1652" s="30">
        <f t="shared" si="816"/>
        <v>0</v>
      </c>
      <c r="S1652" s="103">
        <f t="shared" si="808"/>
        <v>0</v>
      </c>
      <c r="T1652" s="113">
        <f t="shared" si="817"/>
        <v>8.5000000000000006E-2</v>
      </c>
      <c r="U1652" s="111">
        <f t="shared" si="823"/>
        <v>18</v>
      </c>
      <c r="V1652" s="111">
        <v>252</v>
      </c>
      <c r="W1652" s="110">
        <f t="shared" si="809"/>
        <v>1.005844153</v>
      </c>
      <c r="X1652" s="103">
        <f t="shared" si="810"/>
        <v>2.5989953099999998</v>
      </c>
      <c r="Y1652" s="103">
        <f t="shared" si="811"/>
        <v>0</v>
      </c>
      <c r="Z1652" s="114" t="str">
        <f t="shared" si="819"/>
        <v>A+J=</v>
      </c>
      <c r="AA1652" s="108">
        <f t="shared" si="820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12"/>
        <v>45675</v>
      </c>
      <c r="B1653" s="103">
        <f t="shared" si="804"/>
        <v>447.5526946</v>
      </c>
      <c r="C1653" s="204">
        <f t="shared" si="803"/>
        <v>261.55987771801648</v>
      </c>
      <c r="D1653" s="104">
        <f t="shared" si="813"/>
        <v>7036.33</v>
      </c>
      <c r="E1653" s="105">
        <f t="shared" si="824"/>
        <v>7063.77</v>
      </c>
      <c r="F1653" s="106">
        <f t="shared" si="825"/>
        <v>45616</v>
      </c>
      <c r="G1653" s="107">
        <f t="shared" si="805"/>
        <v>3.8997602443320289E-3</v>
      </c>
      <c r="H1653" s="108">
        <f t="shared" si="818"/>
        <v>45677</v>
      </c>
      <c r="I1653" s="108">
        <f t="shared" si="806"/>
        <v>45677</v>
      </c>
      <c r="J1653" s="109">
        <f t="shared" si="814"/>
        <v>19</v>
      </c>
      <c r="K1653" s="109">
        <f t="shared" si="828"/>
        <v>19</v>
      </c>
      <c r="L1653" s="8">
        <f t="shared" si="815"/>
        <v>1.0038997599999999</v>
      </c>
      <c r="M1653" s="110">
        <f t="shared" si="827"/>
        <v>1.00559942</v>
      </c>
      <c r="N1653" s="110">
        <f t="shared" si="822"/>
        <v>1.6939922199084065</v>
      </c>
      <c r="O1653" s="103">
        <f t="shared" si="826"/>
        <v>1.70059838</v>
      </c>
      <c r="P1653" s="103">
        <f t="shared" si="807"/>
        <v>444.80830431999999</v>
      </c>
      <c r="Q1653" s="11">
        <f t="shared" si="821"/>
        <v>0</v>
      </c>
      <c r="R1653" s="30">
        <f t="shared" si="816"/>
        <v>0</v>
      </c>
      <c r="S1653" s="103">
        <f t="shared" si="808"/>
        <v>0</v>
      </c>
      <c r="T1653" s="113">
        <f t="shared" si="817"/>
        <v>8.5000000000000006E-2</v>
      </c>
      <c r="U1653" s="111">
        <f t="shared" si="823"/>
        <v>19</v>
      </c>
      <c r="V1653" s="111">
        <v>252</v>
      </c>
      <c r="W1653" s="110">
        <f t="shared" si="809"/>
        <v>1.0061698269999999</v>
      </c>
      <c r="X1653" s="103">
        <f t="shared" si="810"/>
        <v>2.7443902800000002</v>
      </c>
      <c r="Y1653" s="103">
        <f t="shared" si="811"/>
        <v>0</v>
      </c>
      <c r="Z1653" s="114" t="str">
        <f t="shared" si="819"/>
        <v>A+J=</v>
      </c>
      <c r="AA1653" s="108">
        <f t="shared" si="820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12"/>
        <v>45676</v>
      </c>
      <c r="B1654" s="103">
        <f t="shared" si="804"/>
        <v>447.5526946</v>
      </c>
      <c r="C1654" s="204">
        <f t="shared" si="803"/>
        <v>261.55987771801648</v>
      </c>
      <c r="D1654" s="104">
        <f t="shared" si="813"/>
        <v>7036.33</v>
      </c>
      <c r="E1654" s="105">
        <f t="shared" si="824"/>
        <v>7063.77</v>
      </c>
      <c r="F1654" s="106">
        <f t="shared" si="825"/>
        <v>45616</v>
      </c>
      <c r="G1654" s="107">
        <f t="shared" si="805"/>
        <v>3.8997602443320289E-3</v>
      </c>
      <c r="H1654" s="108">
        <f t="shared" si="818"/>
        <v>45677</v>
      </c>
      <c r="I1654" s="108">
        <f t="shared" si="806"/>
        <v>45677</v>
      </c>
      <c r="J1654" s="109">
        <f t="shared" si="814"/>
        <v>19</v>
      </c>
      <c r="K1654" s="109">
        <f t="shared" si="828"/>
        <v>19</v>
      </c>
      <c r="L1654" s="8">
        <f t="shared" si="815"/>
        <v>1.0038997599999999</v>
      </c>
      <c r="M1654" s="110">
        <f t="shared" si="827"/>
        <v>1.00559942</v>
      </c>
      <c r="N1654" s="110">
        <f t="shared" si="822"/>
        <v>1.6939922199084065</v>
      </c>
      <c r="O1654" s="103">
        <f t="shared" si="826"/>
        <v>1.70059838</v>
      </c>
      <c r="P1654" s="103">
        <f t="shared" si="807"/>
        <v>444.80830431999999</v>
      </c>
      <c r="Q1654" s="11">
        <f t="shared" si="821"/>
        <v>0</v>
      </c>
      <c r="R1654" s="30">
        <f t="shared" si="816"/>
        <v>0</v>
      </c>
      <c r="S1654" s="103">
        <f t="shared" si="808"/>
        <v>0</v>
      </c>
      <c r="T1654" s="113">
        <f t="shared" si="817"/>
        <v>8.5000000000000006E-2</v>
      </c>
      <c r="U1654" s="111">
        <f t="shared" si="823"/>
        <v>19</v>
      </c>
      <c r="V1654" s="111">
        <v>252</v>
      </c>
      <c r="W1654" s="110">
        <f t="shared" si="809"/>
        <v>1.0061698269999999</v>
      </c>
      <c r="X1654" s="103">
        <f t="shared" si="810"/>
        <v>2.7443902800000002</v>
      </c>
      <c r="Y1654" s="103">
        <f t="shared" si="811"/>
        <v>0</v>
      </c>
      <c r="Z1654" s="114" t="str">
        <f t="shared" si="819"/>
        <v>A+J=</v>
      </c>
      <c r="AA1654" s="108">
        <f t="shared" si="820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12"/>
        <v>45677</v>
      </c>
      <c r="B1655" s="103">
        <f t="shared" si="804"/>
        <v>447.5526946</v>
      </c>
      <c r="C1655" s="204">
        <f t="shared" si="803"/>
        <v>261.55987771801648</v>
      </c>
      <c r="D1655" s="104">
        <f t="shared" si="813"/>
        <v>7036.33</v>
      </c>
      <c r="E1655" s="105">
        <f t="shared" si="824"/>
        <v>7063.77</v>
      </c>
      <c r="F1655" s="106">
        <f t="shared" si="825"/>
        <v>45616</v>
      </c>
      <c r="G1655" s="107">
        <f t="shared" si="805"/>
        <v>3.8997602443320289E-3</v>
      </c>
      <c r="H1655" s="108">
        <f t="shared" si="818"/>
        <v>45708</v>
      </c>
      <c r="I1655" s="108">
        <f t="shared" si="806"/>
        <v>45677</v>
      </c>
      <c r="J1655" s="109">
        <f t="shared" si="814"/>
        <v>19</v>
      </c>
      <c r="K1655" s="109">
        <f t="shared" si="828"/>
        <v>19</v>
      </c>
      <c r="L1655" s="8">
        <f t="shared" si="815"/>
        <v>1.0038997599999999</v>
      </c>
      <c r="M1655" s="110">
        <f t="shared" si="827"/>
        <v>1.00559942</v>
      </c>
      <c r="N1655" s="110">
        <f t="shared" si="822"/>
        <v>1.6939922199084065</v>
      </c>
      <c r="O1655" s="103">
        <f t="shared" si="826"/>
        <v>1.70059838</v>
      </c>
      <c r="P1655" s="103">
        <f t="shared" si="807"/>
        <v>444.80830431999999</v>
      </c>
      <c r="Q1655" s="11">
        <f t="shared" si="821"/>
        <v>54</v>
      </c>
      <c r="R1655" s="30">
        <f>S1655/P1655</f>
        <v>1.9470232740460541E-2</v>
      </c>
      <c r="S1655" s="103">
        <f>7.92025666+0.74026455</f>
        <v>8.6605212099999989</v>
      </c>
      <c r="T1655" s="113">
        <f t="shared" si="817"/>
        <v>8.5000000000000006E-2</v>
      </c>
      <c r="U1655" s="111">
        <f t="shared" si="823"/>
        <v>19</v>
      </c>
      <c r="V1655" s="111">
        <v>252</v>
      </c>
      <c r="W1655" s="110">
        <f t="shared" si="809"/>
        <v>1.0061698269999999</v>
      </c>
      <c r="X1655" s="103">
        <f t="shared" si="810"/>
        <v>2.7443902800000002</v>
      </c>
      <c r="Y1655" s="103">
        <f t="shared" si="811"/>
        <v>11.40491149</v>
      </c>
      <c r="Z1655" s="114" t="str">
        <f t="shared" si="819"/>
        <v>A+J=</v>
      </c>
      <c r="AA1655" s="108">
        <f t="shared" si="820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12"/>
        <v>45678</v>
      </c>
      <c r="B1656" s="103">
        <f t="shared" si="804"/>
        <v>436.38738692999999</v>
      </c>
      <c r="C1656" s="204">
        <f t="shared" si="803"/>
        <v>256.46724602328322</v>
      </c>
      <c r="D1656" s="104">
        <f t="shared" si="813"/>
        <v>7063.77</v>
      </c>
      <c r="E1656" s="105">
        <f t="shared" si="824"/>
        <v>7100.5</v>
      </c>
      <c r="F1656" s="106">
        <f t="shared" si="825"/>
        <v>45646</v>
      </c>
      <c r="G1656" s="107">
        <f t="shared" si="805"/>
        <v>5.1997729257888814E-3</v>
      </c>
      <c r="H1656" s="108">
        <f t="shared" si="818"/>
        <v>45708</v>
      </c>
      <c r="I1656" s="108">
        <f t="shared" si="806"/>
        <v>45708</v>
      </c>
      <c r="J1656" s="109">
        <f t="shared" si="814"/>
        <v>23</v>
      </c>
      <c r="K1656" s="109">
        <f t="shared" si="828"/>
        <v>1</v>
      </c>
      <c r="L1656" s="8">
        <f t="shared" si="815"/>
        <v>1.0002255099999999</v>
      </c>
      <c r="M1656" s="110">
        <f t="shared" si="827"/>
        <v>1.0038997599999999</v>
      </c>
      <c r="N1656" s="110">
        <f t="shared" si="822"/>
        <v>1.7005983830079163</v>
      </c>
      <c r="O1656" s="103">
        <f t="shared" si="826"/>
        <v>1.7009818800000001</v>
      </c>
      <c r="P1656" s="103">
        <f t="shared" si="807"/>
        <v>436.24613828999998</v>
      </c>
      <c r="Q1656" s="11">
        <f t="shared" si="821"/>
        <v>0</v>
      </c>
      <c r="R1656" s="30">
        <f t="shared" si="816"/>
        <v>0</v>
      </c>
      <c r="S1656" s="103">
        <f t="shared" si="808"/>
        <v>0</v>
      </c>
      <c r="T1656" s="113">
        <f t="shared" si="817"/>
        <v>8.5000000000000006E-2</v>
      </c>
      <c r="U1656" s="111">
        <f t="shared" si="823"/>
        <v>1</v>
      </c>
      <c r="V1656" s="111">
        <v>252</v>
      </c>
      <c r="W1656" s="110">
        <f t="shared" si="809"/>
        <v>1.0003237819999999</v>
      </c>
      <c r="X1656" s="103">
        <f t="shared" si="810"/>
        <v>0.14124864000000001</v>
      </c>
      <c r="Y1656" s="103">
        <f t="shared" si="811"/>
        <v>0</v>
      </c>
      <c r="Z1656" s="114" t="str">
        <f t="shared" si="819"/>
        <v>A+J=</v>
      </c>
      <c r="AA1656" s="108">
        <f t="shared" si="820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12"/>
        <v>45679</v>
      </c>
      <c r="B1657" s="103">
        <f t="shared" si="804"/>
        <v>436.62712637999999</v>
      </c>
      <c r="C1657" s="204">
        <f t="shared" si="803"/>
        <v>256.46724602328322</v>
      </c>
      <c r="D1657" s="104">
        <f t="shared" si="813"/>
        <v>7063.77</v>
      </c>
      <c r="E1657" s="105">
        <f t="shared" si="824"/>
        <v>7100.5</v>
      </c>
      <c r="F1657" s="106">
        <f t="shared" si="825"/>
        <v>45646</v>
      </c>
      <c r="G1657" s="107">
        <f t="shared" si="805"/>
        <v>5.1997729257888814E-3</v>
      </c>
      <c r="H1657" s="108">
        <f t="shared" si="818"/>
        <v>45708</v>
      </c>
      <c r="I1657" s="108">
        <f t="shared" si="806"/>
        <v>45708</v>
      </c>
      <c r="J1657" s="109">
        <f t="shared" si="814"/>
        <v>23</v>
      </c>
      <c r="K1657" s="109">
        <f t="shared" si="828"/>
        <v>2</v>
      </c>
      <c r="L1657" s="8">
        <f t="shared" si="815"/>
        <v>1.0004510799999999</v>
      </c>
      <c r="M1657" s="110">
        <f t="shared" si="827"/>
        <v>1.0038997599999999</v>
      </c>
      <c r="N1657" s="110">
        <f t="shared" si="822"/>
        <v>1.7005983830079163</v>
      </c>
      <c r="O1657" s="103">
        <f t="shared" si="826"/>
        <v>1.70136548</v>
      </c>
      <c r="P1657" s="103">
        <f t="shared" si="807"/>
        <v>436.34451912999998</v>
      </c>
      <c r="Q1657" s="11">
        <f t="shared" si="821"/>
        <v>0</v>
      </c>
      <c r="R1657" s="30">
        <f t="shared" si="816"/>
        <v>0</v>
      </c>
      <c r="S1657" s="103">
        <f t="shared" si="808"/>
        <v>0</v>
      </c>
      <c r="T1657" s="113">
        <f t="shared" si="817"/>
        <v>8.5000000000000006E-2</v>
      </c>
      <c r="U1657" s="111">
        <f t="shared" si="823"/>
        <v>2</v>
      </c>
      <c r="V1657" s="111">
        <v>252</v>
      </c>
      <c r="W1657" s="110">
        <f t="shared" si="809"/>
        <v>1.00064767</v>
      </c>
      <c r="X1657" s="103">
        <f t="shared" si="810"/>
        <v>0.28260724999999998</v>
      </c>
      <c r="Y1657" s="103">
        <f t="shared" si="811"/>
        <v>0</v>
      </c>
      <c r="Z1657" s="114" t="str">
        <f t="shared" si="819"/>
        <v>A+J=</v>
      </c>
      <c r="AA1657" s="108">
        <f t="shared" si="820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12"/>
        <v>45680</v>
      </c>
      <c r="B1658" s="103">
        <f t="shared" si="804"/>
        <v>436.86699805000001</v>
      </c>
      <c r="C1658" s="204">
        <f t="shared" si="803"/>
        <v>256.46724602328322</v>
      </c>
      <c r="D1658" s="104">
        <f t="shared" si="813"/>
        <v>7063.77</v>
      </c>
      <c r="E1658" s="105">
        <f t="shared" si="824"/>
        <v>7100.5</v>
      </c>
      <c r="F1658" s="106">
        <f t="shared" si="825"/>
        <v>45646</v>
      </c>
      <c r="G1658" s="107">
        <f t="shared" si="805"/>
        <v>5.1997729257888814E-3</v>
      </c>
      <c r="H1658" s="108">
        <f t="shared" si="818"/>
        <v>45708</v>
      </c>
      <c r="I1658" s="108">
        <f t="shared" si="806"/>
        <v>45708</v>
      </c>
      <c r="J1658" s="109">
        <f t="shared" si="814"/>
        <v>23</v>
      </c>
      <c r="K1658" s="109">
        <f t="shared" si="828"/>
        <v>3</v>
      </c>
      <c r="L1658" s="8">
        <f t="shared" si="815"/>
        <v>1.0006767000000001</v>
      </c>
      <c r="M1658" s="110">
        <f t="shared" si="827"/>
        <v>1.0038997599999999</v>
      </c>
      <c r="N1658" s="110">
        <f t="shared" si="822"/>
        <v>1.7005983830079163</v>
      </c>
      <c r="O1658" s="103">
        <f t="shared" si="826"/>
        <v>1.70174917</v>
      </c>
      <c r="P1658" s="103">
        <f t="shared" si="807"/>
        <v>436.44292304999999</v>
      </c>
      <c r="Q1658" s="11">
        <f t="shared" si="821"/>
        <v>0</v>
      </c>
      <c r="R1658" s="30">
        <f t="shared" si="816"/>
        <v>0</v>
      </c>
      <c r="S1658" s="103">
        <f t="shared" si="808"/>
        <v>0</v>
      </c>
      <c r="T1658" s="113">
        <f t="shared" si="817"/>
        <v>8.5000000000000006E-2</v>
      </c>
      <c r="U1658" s="111">
        <f t="shared" si="823"/>
        <v>3</v>
      </c>
      <c r="V1658" s="111">
        <v>252</v>
      </c>
      <c r="W1658" s="110">
        <f t="shared" si="809"/>
        <v>1.000971662</v>
      </c>
      <c r="X1658" s="103">
        <f t="shared" si="810"/>
        <v>0.42407499999999998</v>
      </c>
      <c r="Y1658" s="103">
        <f t="shared" si="811"/>
        <v>0</v>
      </c>
      <c r="Z1658" s="114" t="str">
        <f t="shared" si="819"/>
        <v>A+J=</v>
      </c>
      <c r="AA1658" s="108">
        <f t="shared" si="820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12"/>
        <v>45681</v>
      </c>
      <c r="B1659" s="103">
        <f t="shared" si="804"/>
        <v>437.10700243000002</v>
      </c>
      <c r="C1659" s="204">
        <f t="shared" si="803"/>
        <v>256.46724602328322</v>
      </c>
      <c r="D1659" s="104">
        <f t="shared" si="813"/>
        <v>7063.77</v>
      </c>
      <c r="E1659" s="105">
        <f t="shared" si="824"/>
        <v>7100.5</v>
      </c>
      <c r="F1659" s="106">
        <f t="shared" si="825"/>
        <v>45646</v>
      </c>
      <c r="G1659" s="107">
        <f t="shared" si="805"/>
        <v>5.1997729257888814E-3</v>
      </c>
      <c r="H1659" s="108">
        <f t="shared" si="818"/>
        <v>45708</v>
      </c>
      <c r="I1659" s="108">
        <f t="shared" si="806"/>
        <v>45708</v>
      </c>
      <c r="J1659" s="109">
        <f t="shared" si="814"/>
        <v>23</v>
      </c>
      <c r="K1659" s="109">
        <f t="shared" si="828"/>
        <v>4</v>
      </c>
      <c r="L1659" s="8">
        <f t="shared" si="815"/>
        <v>1.0009023699999999</v>
      </c>
      <c r="M1659" s="110">
        <f t="shared" si="827"/>
        <v>1.0038997599999999</v>
      </c>
      <c r="N1659" s="110">
        <f t="shared" si="822"/>
        <v>1.7005983830079163</v>
      </c>
      <c r="O1659" s="103">
        <f t="shared" si="826"/>
        <v>1.70213295</v>
      </c>
      <c r="P1659" s="103">
        <f t="shared" si="807"/>
        <v>436.54135005000001</v>
      </c>
      <c r="Q1659" s="11">
        <f t="shared" si="821"/>
        <v>0</v>
      </c>
      <c r="R1659" s="30">
        <f t="shared" si="816"/>
        <v>0</v>
      </c>
      <c r="S1659" s="103">
        <f t="shared" si="808"/>
        <v>0</v>
      </c>
      <c r="T1659" s="113">
        <f t="shared" si="817"/>
        <v>8.5000000000000006E-2</v>
      </c>
      <c r="U1659" s="111">
        <f t="shared" si="823"/>
        <v>4</v>
      </c>
      <c r="V1659" s="111">
        <v>252</v>
      </c>
      <c r="W1659" s="110">
        <f t="shared" si="809"/>
        <v>1.001295759</v>
      </c>
      <c r="X1659" s="103">
        <f t="shared" si="810"/>
        <v>0.56565237999999995</v>
      </c>
      <c r="Y1659" s="103">
        <f t="shared" si="811"/>
        <v>0</v>
      </c>
      <c r="Z1659" s="114" t="str">
        <f t="shared" si="819"/>
        <v>A+J=</v>
      </c>
      <c r="AA1659" s="108">
        <f t="shared" si="820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12"/>
        <v>45682</v>
      </c>
      <c r="B1660" s="103">
        <f t="shared" si="804"/>
        <v>437.34713699999998</v>
      </c>
      <c r="C1660" s="204">
        <f t="shared" si="803"/>
        <v>256.46724602328322</v>
      </c>
      <c r="D1660" s="104">
        <f t="shared" si="813"/>
        <v>7063.77</v>
      </c>
      <c r="E1660" s="105">
        <f t="shared" si="824"/>
        <v>7100.5</v>
      </c>
      <c r="F1660" s="106">
        <f t="shared" si="825"/>
        <v>45646</v>
      </c>
      <c r="G1660" s="107">
        <f t="shared" si="805"/>
        <v>5.1997729257888814E-3</v>
      </c>
      <c r="H1660" s="108">
        <f t="shared" si="818"/>
        <v>45708</v>
      </c>
      <c r="I1660" s="108">
        <f t="shared" si="806"/>
        <v>45708</v>
      </c>
      <c r="J1660" s="109">
        <f t="shared" si="814"/>
        <v>23</v>
      </c>
      <c r="K1660" s="109">
        <f t="shared" si="828"/>
        <v>5</v>
      </c>
      <c r="L1660" s="8">
        <f t="shared" si="815"/>
        <v>1.0011280899999999</v>
      </c>
      <c r="M1660" s="110">
        <f t="shared" si="827"/>
        <v>1.0038997599999999</v>
      </c>
      <c r="N1660" s="110">
        <f t="shared" si="822"/>
        <v>1.7005983830079163</v>
      </c>
      <c r="O1660" s="103">
        <f t="shared" si="826"/>
        <v>1.7025168100000001</v>
      </c>
      <c r="P1660" s="103">
        <f t="shared" si="807"/>
        <v>436.63979755999998</v>
      </c>
      <c r="Q1660" s="11">
        <f t="shared" si="821"/>
        <v>0</v>
      </c>
      <c r="R1660" s="30">
        <f t="shared" si="816"/>
        <v>0</v>
      </c>
      <c r="S1660" s="103">
        <f t="shared" si="808"/>
        <v>0</v>
      </c>
      <c r="T1660" s="113">
        <f t="shared" si="817"/>
        <v>8.5000000000000006E-2</v>
      </c>
      <c r="U1660" s="111">
        <f t="shared" si="823"/>
        <v>5</v>
      </c>
      <c r="V1660" s="111">
        <v>252</v>
      </c>
      <c r="W1660" s="110">
        <f t="shared" si="809"/>
        <v>1.0016199610000001</v>
      </c>
      <c r="X1660" s="103">
        <f t="shared" si="810"/>
        <v>0.70733944000000004</v>
      </c>
      <c r="Y1660" s="103">
        <f t="shared" si="811"/>
        <v>0</v>
      </c>
      <c r="Z1660" s="114" t="str">
        <f t="shared" si="819"/>
        <v>A+J=</v>
      </c>
      <c r="AA1660" s="108">
        <f t="shared" si="820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12"/>
        <v>45683</v>
      </c>
      <c r="B1661" s="103">
        <f t="shared" si="804"/>
        <v>437.34713699999998</v>
      </c>
      <c r="C1661" s="204">
        <f t="shared" si="803"/>
        <v>256.46724602328322</v>
      </c>
      <c r="D1661" s="104">
        <f t="shared" si="813"/>
        <v>7063.77</v>
      </c>
      <c r="E1661" s="105">
        <f t="shared" si="824"/>
        <v>7100.5</v>
      </c>
      <c r="F1661" s="106">
        <f t="shared" si="825"/>
        <v>45646</v>
      </c>
      <c r="G1661" s="107">
        <f t="shared" si="805"/>
        <v>5.1997729257888814E-3</v>
      </c>
      <c r="H1661" s="108">
        <f t="shared" si="818"/>
        <v>45708</v>
      </c>
      <c r="I1661" s="108">
        <f t="shared" si="806"/>
        <v>45708</v>
      </c>
      <c r="J1661" s="109">
        <f t="shared" si="814"/>
        <v>23</v>
      </c>
      <c r="K1661" s="109">
        <f t="shared" si="828"/>
        <v>5</v>
      </c>
      <c r="L1661" s="8">
        <f t="shared" si="815"/>
        <v>1.0011280899999999</v>
      </c>
      <c r="M1661" s="110">
        <f t="shared" si="827"/>
        <v>1.0038997599999999</v>
      </c>
      <c r="N1661" s="110">
        <f t="shared" si="822"/>
        <v>1.7005983830079163</v>
      </c>
      <c r="O1661" s="103">
        <f t="shared" si="826"/>
        <v>1.7025168100000001</v>
      </c>
      <c r="P1661" s="103">
        <f t="shared" si="807"/>
        <v>436.63979755999998</v>
      </c>
      <c r="Q1661" s="11">
        <f t="shared" si="821"/>
        <v>0</v>
      </c>
      <c r="R1661" s="30">
        <f t="shared" si="816"/>
        <v>0</v>
      </c>
      <c r="S1661" s="103">
        <f t="shared" si="808"/>
        <v>0</v>
      </c>
      <c r="T1661" s="113">
        <f t="shared" si="817"/>
        <v>8.5000000000000006E-2</v>
      </c>
      <c r="U1661" s="111">
        <f t="shared" si="823"/>
        <v>5</v>
      </c>
      <c r="V1661" s="111">
        <v>252</v>
      </c>
      <c r="W1661" s="110">
        <f t="shared" si="809"/>
        <v>1.0016199610000001</v>
      </c>
      <c r="X1661" s="103">
        <f t="shared" si="810"/>
        <v>0.70733944000000004</v>
      </c>
      <c r="Y1661" s="103">
        <f t="shared" si="811"/>
        <v>0</v>
      </c>
      <c r="Z1661" s="114" t="str">
        <f t="shared" si="819"/>
        <v>A+J=</v>
      </c>
      <c r="AA1661" s="108">
        <f t="shared" si="820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12"/>
        <v>45684</v>
      </c>
      <c r="B1662" s="103">
        <f t="shared" si="804"/>
        <v>437.34713699999998</v>
      </c>
      <c r="C1662" s="204">
        <f t="shared" si="803"/>
        <v>256.46724602328322</v>
      </c>
      <c r="D1662" s="104">
        <f t="shared" si="813"/>
        <v>7063.77</v>
      </c>
      <c r="E1662" s="105">
        <f t="shared" si="824"/>
        <v>7100.5</v>
      </c>
      <c r="F1662" s="106">
        <f t="shared" si="825"/>
        <v>45646</v>
      </c>
      <c r="G1662" s="107">
        <f t="shared" si="805"/>
        <v>5.1997729257888814E-3</v>
      </c>
      <c r="H1662" s="108">
        <f t="shared" si="818"/>
        <v>45708</v>
      </c>
      <c r="I1662" s="108">
        <f t="shared" si="806"/>
        <v>45708</v>
      </c>
      <c r="J1662" s="109">
        <f t="shared" si="814"/>
        <v>23</v>
      </c>
      <c r="K1662" s="109">
        <f t="shared" si="828"/>
        <v>5</v>
      </c>
      <c r="L1662" s="8">
        <f t="shared" si="815"/>
        <v>1.0011280899999999</v>
      </c>
      <c r="M1662" s="110">
        <f t="shared" si="827"/>
        <v>1.0038997599999999</v>
      </c>
      <c r="N1662" s="110">
        <f t="shared" si="822"/>
        <v>1.7005983830079163</v>
      </c>
      <c r="O1662" s="103">
        <f t="shared" si="826"/>
        <v>1.7025168100000001</v>
      </c>
      <c r="P1662" s="103">
        <f t="shared" si="807"/>
        <v>436.63979755999998</v>
      </c>
      <c r="Q1662" s="11">
        <f t="shared" si="821"/>
        <v>0</v>
      </c>
      <c r="R1662" s="30">
        <f t="shared" si="816"/>
        <v>0</v>
      </c>
      <c r="S1662" s="103">
        <f t="shared" si="808"/>
        <v>0</v>
      </c>
      <c r="T1662" s="113">
        <f t="shared" si="817"/>
        <v>8.5000000000000006E-2</v>
      </c>
      <c r="U1662" s="111">
        <f t="shared" si="823"/>
        <v>5</v>
      </c>
      <c r="V1662" s="111">
        <v>252</v>
      </c>
      <c r="W1662" s="110">
        <f t="shared" si="809"/>
        <v>1.0016199610000001</v>
      </c>
      <c r="X1662" s="103">
        <f t="shared" si="810"/>
        <v>0.70733944000000004</v>
      </c>
      <c r="Y1662" s="103">
        <f t="shared" si="811"/>
        <v>0</v>
      </c>
      <c r="Z1662" s="114" t="str">
        <f t="shared" si="819"/>
        <v>A+J=</v>
      </c>
      <c r="AA1662" s="108">
        <f t="shared" si="820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12"/>
        <v>45685</v>
      </c>
      <c r="B1663" s="103">
        <f t="shared" si="804"/>
        <v>437.58740182999998</v>
      </c>
      <c r="C1663" s="204">
        <f t="shared" si="803"/>
        <v>256.46724602328322</v>
      </c>
      <c r="D1663" s="104">
        <f t="shared" si="813"/>
        <v>7063.77</v>
      </c>
      <c r="E1663" s="105">
        <f t="shared" si="824"/>
        <v>7100.5</v>
      </c>
      <c r="F1663" s="106">
        <f t="shared" si="825"/>
        <v>45646</v>
      </c>
      <c r="G1663" s="107">
        <f t="shared" si="805"/>
        <v>5.1997729257888814E-3</v>
      </c>
      <c r="H1663" s="108">
        <f t="shared" si="818"/>
        <v>45708</v>
      </c>
      <c r="I1663" s="108">
        <f t="shared" si="806"/>
        <v>45708</v>
      </c>
      <c r="J1663" s="109">
        <f t="shared" si="814"/>
        <v>23</v>
      </c>
      <c r="K1663" s="109">
        <f t="shared" si="828"/>
        <v>6</v>
      </c>
      <c r="L1663" s="8">
        <f t="shared" si="815"/>
        <v>1.00135386</v>
      </c>
      <c r="M1663" s="110">
        <f t="shared" si="827"/>
        <v>1.0038997599999999</v>
      </c>
      <c r="N1663" s="110">
        <f t="shared" si="822"/>
        <v>1.7005983830079163</v>
      </c>
      <c r="O1663" s="103">
        <f t="shared" si="826"/>
        <v>1.70290075</v>
      </c>
      <c r="P1663" s="103">
        <f t="shared" si="807"/>
        <v>436.73826559999998</v>
      </c>
      <c r="Q1663" s="11">
        <f t="shared" si="821"/>
        <v>0</v>
      </c>
      <c r="R1663" s="30">
        <f t="shared" si="816"/>
        <v>0</v>
      </c>
      <c r="S1663" s="103">
        <f t="shared" si="808"/>
        <v>0</v>
      </c>
      <c r="T1663" s="113">
        <f t="shared" si="817"/>
        <v>8.5000000000000006E-2</v>
      </c>
      <c r="U1663" s="111">
        <f t="shared" si="823"/>
        <v>6</v>
      </c>
      <c r="V1663" s="111">
        <v>252</v>
      </c>
      <c r="W1663" s="110">
        <f t="shared" si="809"/>
        <v>1.0019442679999999</v>
      </c>
      <c r="X1663" s="103">
        <f t="shared" si="810"/>
        <v>0.84913623000000005</v>
      </c>
      <c r="Y1663" s="103">
        <f t="shared" si="811"/>
        <v>0</v>
      </c>
      <c r="Z1663" s="114" t="str">
        <f t="shared" si="819"/>
        <v>A+J=</v>
      </c>
      <c r="AA1663" s="108">
        <f t="shared" si="820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12"/>
        <v>45686</v>
      </c>
      <c r="B1664" s="103">
        <f t="shared" si="804"/>
        <v>437.82779951999999</v>
      </c>
      <c r="C1664" s="204">
        <f t="shared" si="803"/>
        <v>256.46724602328322</v>
      </c>
      <c r="D1664" s="104">
        <f t="shared" si="813"/>
        <v>7063.77</v>
      </c>
      <c r="E1664" s="105">
        <f t="shared" si="824"/>
        <v>7100.5</v>
      </c>
      <c r="F1664" s="106">
        <f t="shared" si="825"/>
        <v>45646</v>
      </c>
      <c r="G1664" s="107">
        <f t="shared" si="805"/>
        <v>5.1997729257888814E-3</v>
      </c>
      <c r="H1664" s="108">
        <f t="shared" si="818"/>
        <v>45708</v>
      </c>
      <c r="I1664" s="108">
        <f t="shared" si="806"/>
        <v>45708</v>
      </c>
      <c r="J1664" s="109">
        <f t="shared" si="814"/>
        <v>23</v>
      </c>
      <c r="K1664" s="109">
        <f t="shared" si="828"/>
        <v>7</v>
      </c>
      <c r="L1664" s="8">
        <f t="shared" si="815"/>
        <v>1.0015796800000001</v>
      </c>
      <c r="M1664" s="110">
        <f t="shared" si="827"/>
        <v>1.0038997599999999</v>
      </c>
      <c r="N1664" s="110">
        <f t="shared" si="822"/>
        <v>1.7005983830079163</v>
      </c>
      <c r="O1664" s="103">
        <f t="shared" si="826"/>
        <v>1.7032847799999999</v>
      </c>
      <c r="P1664" s="103">
        <f t="shared" si="807"/>
        <v>436.83675670999997</v>
      </c>
      <c r="Q1664" s="11">
        <f t="shared" si="821"/>
        <v>0</v>
      </c>
      <c r="R1664" s="30">
        <f t="shared" si="816"/>
        <v>0</v>
      </c>
      <c r="S1664" s="103">
        <f t="shared" si="808"/>
        <v>0</v>
      </c>
      <c r="T1664" s="113">
        <f t="shared" si="817"/>
        <v>8.5000000000000006E-2</v>
      </c>
      <c r="U1664" s="111">
        <f t="shared" si="823"/>
        <v>7</v>
      </c>
      <c r="V1664" s="111">
        <v>252</v>
      </c>
      <c r="W1664" s="110">
        <f t="shared" si="809"/>
        <v>1.00226868</v>
      </c>
      <c r="X1664" s="103">
        <f t="shared" si="810"/>
        <v>0.99104281000000005</v>
      </c>
      <c r="Y1664" s="103">
        <f t="shared" si="811"/>
        <v>0</v>
      </c>
      <c r="Z1664" s="114" t="str">
        <f t="shared" si="819"/>
        <v>A+J=</v>
      </c>
      <c r="AA1664" s="108">
        <f t="shared" si="820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12"/>
        <v>45687</v>
      </c>
      <c r="B1665" s="103">
        <f t="shared" si="804"/>
        <v>438.06832757000001</v>
      </c>
      <c r="C1665" s="204">
        <f t="shared" si="803"/>
        <v>256.46724602328322</v>
      </c>
      <c r="D1665" s="104">
        <f t="shared" si="813"/>
        <v>7063.77</v>
      </c>
      <c r="E1665" s="105">
        <f t="shared" si="824"/>
        <v>7100.5</v>
      </c>
      <c r="F1665" s="106">
        <f t="shared" si="825"/>
        <v>45646</v>
      </c>
      <c r="G1665" s="107">
        <f t="shared" si="805"/>
        <v>5.1997729257888814E-3</v>
      </c>
      <c r="H1665" s="108">
        <f t="shared" si="818"/>
        <v>45708</v>
      </c>
      <c r="I1665" s="108">
        <f t="shared" si="806"/>
        <v>45708</v>
      </c>
      <c r="J1665" s="109">
        <f t="shared" si="814"/>
        <v>23</v>
      </c>
      <c r="K1665" s="109">
        <f t="shared" si="828"/>
        <v>8</v>
      </c>
      <c r="L1665" s="8">
        <f t="shared" si="815"/>
        <v>1.00180555</v>
      </c>
      <c r="M1665" s="110">
        <f t="shared" si="827"/>
        <v>1.0038997599999999</v>
      </c>
      <c r="N1665" s="110">
        <f t="shared" si="822"/>
        <v>1.7005983830079163</v>
      </c>
      <c r="O1665" s="103">
        <f t="shared" si="826"/>
        <v>1.7036688900000001</v>
      </c>
      <c r="P1665" s="103">
        <f t="shared" si="807"/>
        <v>436.93526835</v>
      </c>
      <c r="Q1665" s="11">
        <f t="shared" si="821"/>
        <v>0</v>
      </c>
      <c r="R1665" s="30">
        <f t="shared" si="816"/>
        <v>0</v>
      </c>
      <c r="S1665" s="103">
        <f t="shared" si="808"/>
        <v>0</v>
      </c>
      <c r="T1665" s="113">
        <f t="shared" si="817"/>
        <v>8.5000000000000006E-2</v>
      </c>
      <c r="U1665" s="111">
        <f t="shared" si="823"/>
        <v>8</v>
      </c>
      <c r="V1665" s="111">
        <v>252</v>
      </c>
      <c r="W1665" s="110">
        <f t="shared" si="809"/>
        <v>1.0025931969999999</v>
      </c>
      <c r="X1665" s="103">
        <f t="shared" si="810"/>
        <v>1.13305922</v>
      </c>
      <c r="Y1665" s="103">
        <f t="shared" si="811"/>
        <v>0</v>
      </c>
      <c r="Z1665" s="114" t="str">
        <f t="shared" si="819"/>
        <v>A+J=</v>
      </c>
      <c r="AA1665" s="108">
        <f t="shared" si="820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12"/>
        <v>45688</v>
      </c>
      <c r="B1666" s="103">
        <f t="shared" si="804"/>
        <v>438.30899373</v>
      </c>
      <c r="C1666" s="204">
        <f t="shared" si="803"/>
        <v>256.46724602328322</v>
      </c>
      <c r="D1666" s="104">
        <f t="shared" si="813"/>
        <v>7063.77</v>
      </c>
      <c r="E1666" s="105">
        <f t="shared" si="824"/>
        <v>7100.5</v>
      </c>
      <c r="F1666" s="106">
        <f t="shared" si="825"/>
        <v>45646</v>
      </c>
      <c r="G1666" s="107">
        <f t="shared" si="805"/>
        <v>5.1997729257888814E-3</v>
      </c>
      <c r="H1666" s="108">
        <f t="shared" si="818"/>
        <v>45708</v>
      </c>
      <c r="I1666" s="108">
        <f t="shared" si="806"/>
        <v>45708</v>
      </c>
      <c r="J1666" s="109">
        <f t="shared" si="814"/>
        <v>23</v>
      </c>
      <c r="K1666" s="109">
        <f t="shared" si="828"/>
        <v>9</v>
      </c>
      <c r="L1666" s="8">
        <f t="shared" si="815"/>
        <v>1.0020314800000001</v>
      </c>
      <c r="M1666" s="110">
        <f t="shared" si="827"/>
        <v>1.0038997599999999</v>
      </c>
      <c r="N1666" s="110">
        <f t="shared" si="822"/>
        <v>1.7005983830079163</v>
      </c>
      <c r="O1666" s="103">
        <f t="shared" si="826"/>
        <v>1.70405311</v>
      </c>
      <c r="P1666" s="103">
        <f t="shared" si="807"/>
        <v>437.03380819</v>
      </c>
      <c r="Q1666" s="11">
        <f t="shared" si="821"/>
        <v>0</v>
      </c>
      <c r="R1666" s="30">
        <f t="shared" si="816"/>
        <v>0</v>
      </c>
      <c r="S1666" s="103">
        <f t="shared" si="808"/>
        <v>0</v>
      </c>
      <c r="T1666" s="113">
        <f t="shared" si="817"/>
        <v>8.5000000000000006E-2</v>
      </c>
      <c r="U1666" s="111">
        <f t="shared" si="823"/>
        <v>9</v>
      </c>
      <c r="V1666" s="111">
        <v>252</v>
      </c>
      <c r="W1666" s="110">
        <f t="shared" si="809"/>
        <v>1.0029178190000001</v>
      </c>
      <c r="X1666" s="103">
        <f t="shared" si="810"/>
        <v>1.2751855400000001</v>
      </c>
      <c r="Y1666" s="103">
        <f t="shared" si="811"/>
        <v>0</v>
      </c>
      <c r="Z1666" s="114" t="str">
        <f t="shared" si="819"/>
        <v>A+J=</v>
      </c>
      <c r="AA1666" s="108">
        <f t="shared" si="820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12"/>
        <v>45689</v>
      </c>
      <c r="B1667" s="103">
        <f t="shared" si="804"/>
        <v>438.54978566</v>
      </c>
      <c r="C1667" s="204">
        <f t="shared" si="803"/>
        <v>256.46724602328322</v>
      </c>
      <c r="D1667" s="104">
        <f t="shared" si="813"/>
        <v>7063.77</v>
      </c>
      <c r="E1667" s="105">
        <f t="shared" si="824"/>
        <v>7100.5</v>
      </c>
      <c r="F1667" s="106">
        <f t="shared" si="825"/>
        <v>45646</v>
      </c>
      <c r="G1667" s="107">
        <f t="shared" si="805"/>
        <v>5.1997729257888814E-3</v>
      </c>
      <c r="H1667" s="108">
        <f t="shared" si="818"/>
        <v>45708</v>
      </c>
      <c r="I1667" s="108">
        <f t="shared" si="806"/>
        <v>45708</v>
      </c>
      <c r="J1667" s="109">
        <f t="shared" si="814"/>
        <v>23</v>
      </c>
      <c r="K1667" s="109">
        <f t="shared" si="828"/>
        <v>10</v>
      </c>
      <c r="L1667" s="8">
        <f t="shared" si="815"/>
        <v>1.0022574500000001</v>
      </c>
      <c r="M1667" s="110">
        <f t="shared" si="827"/>
        <v>1.0038997599999999</v>
      </c>
      <c r="N1667" s="110">
        <f t="shared" si="822"/>
        <v>1.7005983830079163</v>
      </c>
      <c r="O1667" s="103">
        <f t="shared" si="826"/>
        <v>1.7044373900000001</v>
      </c>
      <c r="P1667" s="103">
        <f t="shared" si="807"/>
        <v>437.13236343</v>
      </c>
      <c r="Q1667" s="11">
        <f t="shared" si="821"/>
        <v>0</v>
      </c>
      <c r="R1667" s="30">
        <f t="shared" si="816"/>
        <v>0</v>
      </c>
      <c r="S1667" s="103">
        <f t="shared" si="808"/>
        <v>0</v>
      </c>
      <c r="T1667" s="113">
        <f t="shared" si="817"/>
        <v>8.5000000000000006E-2</v>
      </c>
      <c r="U1667" s="111">
        <f t="shared" si="823"/>
        <v>10</v>
      </c>
      <c r="V1667" s="111">
        <v>252</v>
      </c>
      <c r="W1667" s="110">
        <f t="shared" si="809"/>
        <v>1.0032425469999999</v>
      </c>
      <c r="X1667" s="103">
        <f t="shared" si="810"/>
        <v>1.4174222299999999</v>
      </c>
      <c r="Y1667" s="103">
        <f t="shared" si="811"/>
        <v>0</v>
      </c>
      <c r="Z1667" s="114" t="str">
        <f t="shared" si="819"/>
        <v>A+J=</v>
      </c>
      <c r="AA1667" s="108">
        <f t="shared" si="820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12"/>
        <v>45690</v>
      </c>
      <c r="B1668" s="103">
        <f t="shared" si="804"/>
        <v>438.54978566</v>
      </c>
      <c r="C1668" s="204">
        <f t="shared" si="803"/>
        <v>256.46724602328322</v>
      </c>
      <c r="D1668" s="104">
        <f t="shared" si="813"/>
        <v>7063.77</v>
      </c>
      <c r="E1668" s="105">
        <f t="shared" si="824"/>
        <v>7100.5</v>
      </c>
      <c r="F1668" s="106">
        <f t="shared" si="825"/>
        <v>45646</v>
      </c>
      <c r="G1668" s="107">
        <f t="shared" si="805"/>
        <v>5.1997729257888814E-3</v>
      </c>
      <c r="H1668" s="108">
        <f t="shared" si="818"/>
        <v>45708</v>
      </c>
      <c r="I1668" s="108">
        <f t="shared" si="806"/>
        <v>45708</v>
      </c>
      <c r="J1668" s="109">
        <f t="shared" si="814"/>
        <v>23</v>
      </c>
      <c r="K1668" s="109">
        <f t="shared" si="828"/>
        <v>10</v>
      </c>
      <c r="L1668" s="8">
        <f t="shared" si="815"/>
        <v>1.0022574500000001</v>
      </c>
      <c r="M1668" s="110">
        <f t="shared" si="827"/>
        <v>1.0038997599999999</v>
      </c>
      <c r="N1668" s="110">
        <f t="shared" si="822"/>
        <v>1.7005983830079163</v>
      </c>
      <c r="O1668" s="103">
        <f t="shared" si="826"/>
        <v>1.7044373900000001</v>
      </c>
      <c r="P1668" s="103">
        <f t="shared" si="807"/>
        <v>437.13236343</v>
      </c>
      <c r="Q1668" s="11">
        <f t="shared" si="821"/>
        <v>0</v>
      </c>
      <c r="R1668" s="30">
        <f t="shared" si="816"/>
        <v>0</v>
      </c>
      <c r="S1668" s="103">
        <f t="shared" si="808"/>
        <v>0</v>
      </c>
      <c r="T1668" s="113">
        <f t="shared" si="817"/>
        <v>8.5000000000000006E-2</v>
      </c>
      <c r="U1668" s="111">
        <f t="shared" si="823"/>
        <v>10</v>
      </c>
      <c r="V1668" s="111">
        <v>252</v>
      </c>
      <c r="W1668" s="110">
        <f t="shared" si="809"/>
        <v>1.0032425469999999</v>
      </c>
      <c r="X1668" s="103">
        <f t="shared" si="810"/>
        <v>1.4174222299999999</v>
      </c>
      <c r="Y1668" s="103">
        <f t="shared" si="811"/>
        <v>0</v>
      </c>
      <c r="Z1668" s="114" t="str">
        <f t="shared" si="819"/>
        <v>A+J=</v>
      </c>
      <c r="AA1668" s="108">
        <f t="shared" si="820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12"/>
        <v>45691</v>
      </c>
      <c r="B1669" s="103">
        <f t="shared" si="804"/>
        <v>438.54978566</v>
      </c>
      <c r="C1669" s="204">
        <f t="shared" si="803"/>
        <v>256.46724602328322</v>
      </c>
      <c r="D1669" s="104">
        <f t="shared" si="813"/>
        <v>7063.77</v>
      </c>
      <c r="E1669" s="105">
        <f t="shared" si="824"/>
        <v>7100.5</v>
      </c>
      <c r="F1669" s="106">
        <f t="shared" si="825"/>
        <v>45646</v>
      </c>
      <c r="G1669" s="107">
        <f t="shared" si="805"/>
        <v>5.1997729257888814E-3</v>
      </c>
      <c r="H1669" s="108">
        <f t="shared" si="818"/>
        <v>45708</v>
      </c>
      <c r="I1669" s="108">
        <f t="shared" si="806"/>
        <v>45708</v>
      </c>
      <c r="J1669" s="109">
        <f t="shared" si="814"/>
        <v>23</v>
      </c>
      <c r="K1669" s="109">
        <f t="shared" si="828"/>
        <v>10</v>
      </c>
      <c r="L1669" s="8">
        <f t="shared" si="815"/>
        <v>1.0022574500000001</v>
      </c>
      <c r="M1669" s="110">
        <f t="shared" si="827"/>
        <v>1.0038997599999999</v>
      </c>
      <c r="N1669" s="110">
        <f t="shared" si="822"/>
        <v>1.7005983830079163</v>
      </c>
      <c r="O1669" s="103">
        <f t="shared" si="826"/>
        <v>1.7044373900000001</v>
      </c>
      <c r="P1669" s="103">
        <f t="shared" si="807"/>
        <v>437.13236343</v>
      </c>
      <c r="Q1669" s="11">
        <f t="shared" si="821"/>
        <v>0</v>
      </c>
      <c r="R1669" s="30">
        <f t="shared" si="816"/>
        <v>0</v>
      </c>
      <c r="S1669" s="103">
        <f t="shared" si="808"/>
        <v>0</v>
      </c>
      <c r="T1669" s="113">
        <f t="shared" si="817"/>
        <v>8.5000000000000006E-2</v>
      </c>
      <c r="U1669" s="111">
        <f t="shared" si="823"/>
        <v>10</v>
      </c>
      <c r="V1669" s="111">
        <v>252</v>
      </c>
      <c r="W1669" s="110">
        <f t="shared" si="809"/>
        <v>1.0032425469999999</v>
      </c>
      <c r="X1669" s="103">
        <f t="shared" si="810"/>
        <v>1.4174222299999999</v>
      </c>
      <c r="Y1669" s="103">
        <f t="shared" si="811"/>
        <v>0</v>
      </c>
      <c r="Z1669" s="114" t="str">
        <f t="shared" si="819"/>
        <v>A+J=</v>
      </c>
      <c r="AA1669" s="108">
        <f t="shared" si="820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12"/>
        <v>45692</v>
      </c>
      <c r="B1670" s="103">
        <f t="shared" si="804"/>
        <v>438.79071536000004</v>
      </c>
      <c r="C1670" s="204">
        <f t="shared" ref="C1670:C1733" si="829">(C1669-(S1669/O1669))</f>
        <v>256.46724602328322</v>
      </c>
      <c r="D1670" s="104">
        <f t="shared" si="813"/>
        <v>7063.77</v>
      </c>
      <c r="E1670" s="105">
        <f t="shared" si="824"/>
        <v>7100.5</v>
      </c>
      <c r="F1670" s="106">
        <f t="shared" si="825"/>
        <v>45646</v>
      </c>
      <c r="G1670" s="107">
        <f t="shared" si="805"/>
        <v>5.1997729257888814E-3</v>
      </c>
      <c r="H1670" s="108">
        <f t="shared" si="818"/>
        <v>45708</v>
      </c>
      <c r="I1670" s="108">
        <f t="shared" si="806"/>
        <v>45708</v>
      </c>
      <c r="J1670" s="109">
        <f t="shared" si="814"/>
        <v>23</v>
      </c>
      <c r="K1670" s="109">
        <f t="shared" si="828"/>
        <v>11</v>
      </c>
      <c r="L1670" s="8">
        <f t="shared" si="815"/>
        <v>1.00248348</v>
      </c>
      <c r="M1670" s="110">
        <f t="shared" si="827"/>
        <v>1.0038997599999999</v>
      </c>
      <c r="N1670" s="110">
        <f t="shared" si="822"/>
        <v>1.7005983830079163</v>
      </c>
      <c r="O1670" s="103">
        <f t="shared" si="826"/>
        <v>1.7048217800000001</v>
      </c>
      <c r="P1670" s="103">
        <f t="shared" si="807"/>
        <v>437.23094687000003</v>
      </c>
      <c r="Q1670" s="11">
        <f t="shared" si="821"/>
        <v>0</v>
      </c>
      <c r="R1670" s="30">
        <f t="shared" si="816"/>
        <v>0</v>
      </c>
      <c r="S1670" s="103">
        <f t="shared" si="808"/>
        <v>0</v>
      </c>
      <c r="T1670" s="113">
        <f t="shared" si="817"/>
        <v>8.5000000000000006E-2</v>
      </c>
      <c r="U1670" s="111">
        <f t="shared" si="823"/>
        <v>11</v>
      </c>
      <c r="V1670" s="111">
        <v>252</v>
      </c>
      <c r="W1670" s="110">
        <f t="shared" si="809"/>
        <v>1.0035673789999999</v>
      </c>
      <c r="X1670" s="103">
        <f t="shared" si="810"/>
        <v>1.55976849</v>
      </c>
      <c r="Y1670" s="103">
        <f t="shared" si="811"/>
        <v>0</v>
      </c>
      <c r="Z1670" s="114" t="str">
        <f t="shared" si="819"/>
        <v>A+J=</v>
      </c>
      <c r="AA1670" s="108">
        <f t="shared" si="820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12"/>
        <v>45693</v>
      </c>
      <c r="B1671" s="103">
        <f t="shared" si="804"/>
        <v>439.03177607000003</v>
      </c>
      <c r="C1671" s="204">
        <f t="shared" si="829"/>
        <v>256.46724602328322</v>
      </c>
      <c r="D1671" s="104">
        <f t="shared" si="813"/>
        <v>7063.77</v>
      </c>
      <c r="E1671" s="105">
        <f t="shared" si="824"/>
        <v>7100.5</v>
      </c>
      <c r="F1671" s="106">
        <f t="shared" si="825"/>
        <v>45646</v>
      </c>
      <c r="G1671" s="107">
        <f t="shared" si="805"/>
        <v>5.1997729257888814E-3</v>
      </c>
      <c r="H1671" s="108">
        <f t="shared" si="818"/>
        <v>45708</v>
      </c>
      <c r="I1671" s="108">
        <f t="shared" si="806"/>
        <v>45708</v>
      </c>
      <c r="J1671" s="109">
        <f t="shared" si="814"/>
        <v>23</v>
      </c>
      <c r="K1671" s="109">
        <f t="shared" si="828"/>
        <v>12</v>
      </c>
      <c r="L1671" s="8">
        <f t="shared" si="815"/>
        <v>1.00270956</v>
      </c>
      <c r="M1671" s="110">
        <f t="shared" si="827"/>
        <v>1.0038997599999999</v>
      </c>
      <c r="N1671" s="110">
        <f t="shared" si="822"/>
        <v>1.7005983830079163</v>
      </c>
      <c r="O1671" s="103">
        <f t="shared" si="826"/>
        <v>1.70520625</v>
      </c>
      <c r="P1671" s="103">
        <f t="shared" si="807"/>
        <v>437.32955083000002</v>
      </c>
      <c r="Q1671" s="11">
        <f t="shared" si="821"/>
        <v>0</v>
      </c>
      <c r="R1671" s="30">
        <f t="shared" si="816"/>
        <v>0</v>
      </c>
      <c r="S1671" s="103">
        <f t="shared" si="808"/>
        <v>0</v>
      </c>
      <c r="T1671" s="113">
        <f t="shared" si="817"/>
        <v>8.5000000000000006E-2</v>
      </c>
      <c r="U1671" s="111">
        <f t="shared" si="823"/>
        <v>12</v>
      </c>
      <c r="V1671" s="111">
        <v>252</v>
      </c>
      <c r="W1671" s="110">
        <f t="shared" si="809"/>
        <v>1.003892317</v>
      </c>
      <c r="X1671" s="103">
        <f t="shared" si="810"/>
        <v>1.70222524</v>
      </c>
      <c r="Y1671" s="103">
        <f t="shared" si="811"/>
        <v>0</v>
      </c>
      <c r="Z1671" s="114" t="str">
        <f t="shared" si="819"/>
        <v>A+J=</v>
      </c>
      <c r="AA1671" s="108">
        <f t="shared" si="820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12"/>
        <v>45694</v>
      </c>
      <c r="B1672" s="103">
        <f t="shared" si="804"/>
        <v>439.27296438999997</v>
      </c>
      <c r="C1672" s="204">
        <f t="shared" si="829"/>
        <v>256.46724602328322</v>
      </c>
      <c r="D1672" s="104">
        <f t="shared" si="813"/>
        <v>7063.77</v>
      </c>
      <c r="E1672" s="105">
        <f t="shared" si="824"/>
        <v>7100.5</v>
      </c>
      <c r="F1672" s="106">
        <f t="shared" si="825"/>
        <v>45646</v>
      </c>
      <c r="G1672" s="107">
        <f t="shared" si="805"/>
        <v>5.1997729257888814E-3</v>
      </c>
      <c r="H1672" s="108">
        <f t="shared" si="818"/>
        <v>45708</v>
      </c>
      <c r="I1672" s="108">
        <f t="shared" si="806"/>
        <v>45708</v>
      </c>
      <c r="J1672" s="109">
        <f t="shared" si="814"/>
        <v>23</v>
      </c>
      <c r="K1672" s="109">
        <f t="shared" si="828"/>
        <v>13</v>
      </c>
      <c r="L1672" s="8">
        <f t="shared" si="815"/>
        <v>1.00293568</v>
      </c>
      <c r="M1672" s="110">
        <f t="shared" si="827"/>
        <v>1.0038997599999999</v>
      </c>
      <c r="N1672" s="110">
        <f t="shared" si="822"/>
        <v>1.7005983830079163</v>
      </c>
      <c r="O1672" s="103">
        <f t="shared" si="826"/>
        <v>1.70559079</v>
      </c>
      <c r="P1672" s="103">
        <f t="shared" si="807"/>
        <v>437.42817274999999</v>
      </c>
      <c r="Q1672" s="11">
        <f t="shared" si="821"/>
        <v>0</v>
      </c>
      <c r="R1672" s="30">
        <f t="shared" si="816"/>
        <v>0</v>
      </c>
      <c r="S1672" s="103">
        <f t="shared" si="808"/>
        <v>0</v>
      </c>
      <c r="T1672" s="113">
        <f t="shared" si="817"/>
        <v>8.5000000000000006E-2</v>
      </c>
      <c r="U1672" s="111">
        <f t="shared" si="823"/>
        <v>13</v>
      </c>
      <c r="V1672" s="111">
        <v>252</v>
      </c>
      <c r="W1672" s="110">
        <f t="shared" si="809"/>
        <v>1.0042173590000001</v>
      </c>
      <c r="X1672" s="103">
        <f t="shared" si="810"/>
        <v>1.84479164</v>
      </c>
      <c r="Y1672" s="103">
        <f t="shared" si="811"/>
        <v>0</v>
      </c>
      <c r="Z1672" s="114" t="str">
        <f t="shared" si="819"/>
        <v>A+J=</v>
      </c>
      <c r="AA1672" s="108">
        <f t="shared" si="820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12"/>
        <v>45695</v>
      </c>
      <c r="B1673" s="103">
        <f t="shared" si="804"/>
        <v>439.51428938999999</v>
      </c>
      <c r="C1673" s="204">
        <f t="shared" si="829"/>
        <v>256.46724602328322</v>
      </c>
      <c r="D1673" s="104">
        <f t="shared" si="813"/>
        <v>7063.77</v>
      </c>
      <c r="E1673" s="105">
        <f t="shared" si="824"/>
        <v>7100.5</v>
      </c>
      <c r="F1673" s="106">
        <f t="shared" si="825"/>
        <v>45646</v>
      </c>
      <c r="G1673" s="107">
        <f t="shared" si="805"/>
        <v>5.1997729257888814E-3</v>
      </c>
      <c r="H1673" s="108">
        <f t="shared" si="818"/>
        <v>45708</v>
      </c>
      <c r="I1673" s="108">
        <f t="shared" si="806"/>
        <v>45708</v>
      </c>
      <c r="J1673" s="109">
        <f t="shared" si="814"/>
        <v>23</v>
      </c>
      <c r="K1673" s="109">
        <f t="shared" si="828"/>
        <v>14</v>
      </c>
      <c r="L1673" s="8">
        <f t="shared" si="815"/>
        <v>1.0031618600000001</v>
      </c>
      <c r="M1673" s="110">
        <f t="shared" si="827"/>
        <v>1.0038997599999999</v>
      </c>
      <c r="N1673" s="110">
        <f t="shared" si="822"/>
        <v>1.7005983830079163</v>
      </c>
      <c r="O1673" s="103">
        <f t="shared" si="826"/>
        <v>1.7059754300000001</v>
      </c>
      <c r="P1673" s="103">
        <f t="shared" si="807"/>
        <v>437.52682031000001</v>
      </c>
      <c r="Q1673" s="11">
        <f t="shared" si="821"/>
        <v>0</v>
      </c>
      <c r="R1673" s="30">
        <f t="shared" si="816"/>
        <v>0</v>
      </c>
      <c r="S1673" s="103">
        <f t="shared" si="808"/>
        <v>0</v>
      </c>
      <c r="T1673" s="113">
        <f t="shared" si="817"/>
        <v>8.5000000000000006E-2</v>
      </c>
      <c r="U1673" s="111">
        <f t="shared" si="823"/>
        <v>14</v>
      </c>
      <c r="V1673" s="111">
        <v>252</v>
      </c>
      <c r="W1673" s="110">
        <f t="shared" si="809"/>
        <v>1.0045425079999999</v>
      </c>
      <c r="X1673" s="103">
        <f t="shared" si="810"/>
        <v>1.9874690800000001</v>
      </c>
      <c r="Y1673" s="103">
        <f t="shared" si="811"/>
        <v>0</v>
      </c>
      <c r="Z1673" s="114" t="str">
        <f t="shared" si="819"/>
        <v>A+J=</v>
      </c>
      <c r="AA1673" s="108">
        <f t="shared" si="820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12"/>
        <v>45696</v>
      </c>
      <c r="B1674" s="103">
        <f t="shared" ref="B1674:B1737" si="830">(P1674+X1674)</f>
        <v>439.75574724000001</v>
      </c>
      <c r="C1674" s="204">
        <f t="shared" si="829"/>
        <v>256.46724602328322</v>
      </c>
      <c r="D1674" s="104">
        <f t="shared" si="813"/>
        <v>7063.77</v>
      </c>
      <c r="E1674" s="105">
        <f t="shared" si="824"/>
        <v>7100.5</v>
      </c>
      <c r="F1674" s="106">
        <f t="shared" si="825"/>
        <v>45646</v>
      </c>
      <c r="G1674" s="107">
        <f t="shared" ref="G1674:G1737" si="831">(E1674/D1674)-1</f>
        <v>5.1997729257888814E-3</v>
      </c>
      <c r="H1674" s="108">
        <f t="shared" si="818"/>
        <v>45708</v>
      </c>
      <c r="I1674" s="108">
        <f t="shared" ref="I1674:I1737" si="832">IF(A1674&gt;I1673,H1674,I1673)</f>
        <v>45708</v>
      </c>
      <c r="J1674" s="109">
        <f t="shared" si="814"/>
        <v>23</v>
      </c>
      <c r="K1674" s="109">
        <f t="shared" si="828"/>
        <v>15</v>
      </c>
      <c r="L1674" s="8">
        <f t="shared" si="815"/>
        <v>1.0033880900000001</v>
      </c>
      <c r="M1674" s="110">
        <f t="shared" si="827"/>
        <v>1.0038997599999999</v>
      </c>
      <c r="N1674" s="110">
        <f t="shared" si="822"/>
        <v>1.7005983830079163</v>
      </c>
      <c r="O1674" s="103">
        <f t="shared" si="826"/>
        <v>1.70636016</v>
      </c>
      <c r="P1674" s="103">
        <f t="shared" ref="P1674:P1737" si="833">TRUNC(C1674*O1674,8)</f>
        <v>437.62549095000003</v>
      </c>
      <c r="Q1674" s="11">
        <f t="shared" si="821"/>
        <v>0</v>
      </c>
      <c r="R1674" s="30">
        <f t="shared" si="816"/>
        <v>0</v>
      </c>
      <c r="S1674" s="103">
        <f t="shared" ref="S1674:S1737" si="834">IF(R1674&gt;0,TRUNC(R1674*P1674,8),0)</f>
        <v>0</v>
      </c>
      <c r="T1674" s="113">
        <f t="shared" si="817"/>
        <v>8.5000000000000006E-2</v>
      </c>
      <c r="U1674" s="111">
        <f t="shared" si="823"/>
        <v>15</v>
      </c>
      <c r="V1674" s="111">
        <v>252</v>
      </c>
      <c r="W1674" s="110">
        <f t="shared" ref="W1674:W1737" si="835">ROUND((1+T1674)^TRUNC((U1674/V1674),9),9)</f>
        <v>1.0048677610000001</v>
      </c>
      <c r="X1674" s="103">
        <f t="shared" ref="X1674:X1737" si="836">TRUNC((P1674*(W1674-1)),8)</f>
        <v>2.1302562900000002</v>
      </c>
      <c r="Y1674" s="103">
        <f t="shared" ref="Y1674:Y1737" si="837">IF(Q1674&gt;0,S1674+X1674,0)</f>
        <v>0</v>
      </c>
      <c r="Z1674" s="114" t="str">
        <f t="shared" si="819"/>
        <v>A+J=</v>
      </c>
      <c r="AA1674" s="108">
        <f t="shared" si="820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38">(A1674+1)</f>
        <v>45697</v>
      </c>
      <c r="B1675" s="103">
        <f t="shared" si="830"/>
        <v>439.75574724000001</v>
      </c>
      <c r="C1675" s="204">
        <f t="shared" si="829"/>
        <v>256.46724602328322</v>
      </c>
      <c r="D1675" s="104">
        <f t="shared" ref="D1675:D1738" si="839">IF(E1675=E1674,D1674,E1674)</f>
        <v>7063.77</v>
      </c>
      <c r="E1675" s="105">
        <f t="shared" si="824"/>
        <v>7100.5</v>
      </c>
      <c r="F1675" s="106">
        <f t="shared" si="825"/>
        <v>45646</v>
      </c>
      <c r="G1675" s="107">
        <f t="shared" si="831"/>
        <v>5.1997729257888814E-3</v>
      </c>
      <c r="H1675" s="108">
        <f t="shared" si="818"/>
        <v>45708</v>
      </c>
      <c r="I1675" s="108">
        <f t="shared" si="832"/>
        <v>45708</v>
      </c>
      <c r="J1675" s="109">
        <f t="shared" ref="J1675:J1738" si="840">IF(I1675=I1674,J1674,NETWORKDAYS(I1674,I1675,$AD$171:$AD$502)-1)</f>
        <v>23</v>
      </c>
      <c r="K1675" s="109">
        <f t="shared" si="828"/>
        <v>15</v>
      </c>
      <c r="L1675" s="8">
        <f t="shared" ref="L1675:L1738" si="841">IF(E1675&lt;D1675,1,TRUNC((E1675/D1675)^TRUNC((K1675/J1675),9),8))</f>
        <v>1.0033880900000001</v>
      </c>
      <c r="M1675" s="110">
        <f t="shared" si="827"/>
        <v>1.0038997599999999</v>
      </c>
      <c r="N1675" s="110">
        <f t="shared" si="822"/>
        <v>1.7005983830079163</v>
      </c>
      <c r="O1675" s="103">
        <f t="shared" si="826"/>
        <v>1.70636016</v>
      </c>
      <c r="P1675" s="103">
        <f t="shared" si="833"/>
        <v>437.62549095000003</v>
      </c>
      <c r="Q1675" s="11">
        <f t="shared" si="821"/>
        <v>0</v>
      </c>
      <c r="R1675" s="30">
        <f t="shared" ref="R1675:R1738" si="842">IF(Q1675&gt;0,VLOOKUP($A1675,$AD$10:$AI$165,6),0)</f>
        <v>0</v>
      </c>
      <c r="S1675" s="103">
        <f t="shared" si="834"/>
        <v>0</v>
      </c>
      <c r="T1675" s="113">
        <f t="shared" ref="T1675:T1738" si="843">(T1674)</f>
        <v>8.5000000000000006E-2</v>
      </c>
      <c r="U1675" s="111">
        <f t="shared" si="823"/>
        <v>15</v>
      </c>
      <c r="V1675" s="111">
        <v>252</v>
      </c>
      <c r="W1675" s="110">
        <f t="shared" si="835"/>
        <v>1.0048677610000001</v>
      </c>
      <c r="X1675" s="103">
        <f t="shared" si="836"/>
        <v>2.1302562900000002</v>
      </c>
      <c r="Y1675" s="103">
        <f t="shared" si="837"/>
        <v>0</v>
      </c>
      <c r="Z1675" s="114" t="str">
        <f t="shared" si="819"/>
        <v>A+J=</v>
      </c>
      <c r="AA1675" s="108">
        <f t="shared" si="820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38"/>
        <v>45698</v>
      </c>
      <c r="B1676" s="103">
        <f t="shared" si="830"/>
        <v>439.75574724000001</v>
      </c>
      <c r="C1676" s="204">
        <f t="shared" si="829"/>
        <v>256.46724602328322</v>
      </c>
      <c r="D1676" s="104">
        <f t="shared" si="839"/>
        <v>7063.77</v>
      </c>
      <c r="E1676" s="105">
        <f t="shared" si="824"/>
        <v>7100.5</v>
      </c>
      <c r="F1676" s="106">
        <f t="shared" si="825"/>
        <v>45646</v>
      </c>
      <c r="G1676" s="107">
        <f t="shared" si="831"/>
        <v>5.1997729257888814E-3</v>
      </c>
      <c r="H1676" s="108">
        <f t="shared" ref="H1676:H1739" si="844">IF(DAY(A1676)=H$9,VLOOKUP(A1676,AH$118:AN$450,4),H1675)</f>
        <v>45708</v>
      </c>
      <c r="I1676" s="108">
        <f t="shared" si="832"/>
        <v>45708</v>
      </c>
      <c r="J1676" s="109">
        <f t="shared" si="840"/>
        <v>23</v>
      </c>
      <c r="K1676" s="109">
        <f t="shared" si="828"/>
        <v>15</v>
      </c>
      <c r="L1676" s="8">
        <f t="shared" si="841"/>
        <v>1.0033880900000001</v>
      </c>
      <c r="M1676" s="110">
        <f t="shared" si="827"/>
        <v>1.0038997599999999</v>
      </c>
      <c r="N1676" s="110">
        <f t="shared" si="822"/>
        <v>1.7005983830079163</v>
      </c>
      <c r="O1676" s="103">
        <f t="shared" si="826"/>
        <v>1.70636016</v>
      </c>
      <c r="P1676" s="103">
        <f t="shared" si="833"/>
        <v>437.62549095000003</v>
      </c>
      <c r="Q1676" s="11">
        <f t="shared" si="821"/>
        <v>0</v>
      </c>
      <c r="R1676" s="30">
        <f t="shared" si="842"/>
        <v>0</v>
      </c>
      <c r="S1676" s="103">
        <f t="shared" si="834"/>
        <v>0</v>
      </c>
      <c r="T1676" s="113">
        <f t="shared" si="843"/>
        <v>8.5000000000000006E-2</v>
      </c>
      <c r="U1676" s="111">
        <f t="shared" si="823"/>
        <v>15</v>
      </c>
      <c r="V1676" s="111">
        <v>252</v>
      </c>
      <c r="W1676" s="110">
        <f t="shared" si="835"/>
        <v>1.0048677610000001</v>
      </c>
      <c r="X1676" s="103">
        <f t="shared" si="836"/>
        <v>2.1302562900000002</v>
      </c>
      <c r="Y1676" s="103">
        <f t="shared" si="837"/>
        <v>0</v>
      </c>
      <c r="Z1676" s="114" t="str">
        <f t="shared" ref="Z1676:Z1739" si="845">IF($Q1675&gt;0,VLOOKUP($A1675,$AD$10:$AM$165,9),Z1675)</f>
        <v>A+J=</v>
      </c>
      <c r="AA1676" s="108">
        <f t="shared" ref="AA1676:AA1739" si="846">IF($Q1675&gt;0,VLOOKUP($A1675,$AD$10:$AM$165,10),AA1675)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38"/>
        <v>45699</v>
      </c>
      <c r="B1677" s="103">
        <f t="shared" si="830"/>
        <v>439.99733587000003</v>
      </c>
      <c r="C1677" s="204">
        <f t="shared" si="829"/>
        <v>256.46724602328322</v>
      </c>
      <c r="D1677" s="104">
        <f t="shared" si="839"/>
        <v>7063.77</v>
      </c>
      <c r="E1677" s="105">
        <f t="shared" si="824"/>
        <v>7100.5</v>
      </c>
      <c r="F1677" s="106">
        <f t="shared" si="825"/>
        <v>45646</v>
      </c>
      <c r="G1677" s="107">
        <f t="shared" si="831"/>
        <v>5.1997729257888814E-3</v>
      </c>
      <c r="H1677" s="108">
        <f t="shared" si="844"/>
        <v>45708</v>
      </c>
      <c r="I1677" s="108">
        <f t="shared" si="832"/>
        <v>45708</v>
      </c>
      <c r="J1677" s="109">
        <f t="shared" si="840"/>
        <v>23</v>
      </c>
      <c r="K1677" s="109">
        <f t="shared" si="828"/>
        <v>16</v>
      </c>
      <c r="L1677" s="8">
        <f t="shared" si="841"/>
        <v>1.00361437</v>
      </c>
      <c r="M1677" s="110">
        <f t="shared" si="827"/>
        <v>1.0038997599999999</v>
      </c>
      <c r="N1677" s="110">
        <f t="shared" si="822"/>
        <v>1.7005983830079163</v>
      </c>
      <c r="O1677" s="103">
        <f t="shared" si="826"/>
        <v>1.7067449699999999</v>
      </c>
      <c r="P1677" s="103">
        <f t="shared" si="833"/>
        <v>437.72418211000002</v>
      </c>
      <c r="Q1677" s="11">
        <f t="shared" ref="Q1677:Q1740" si="847">IF(VLOOKUP(A1677,AD$10:AK$165,8)=VLOOKUP(A1676,AD$10:AK$165,8),0,VLOOKUP(A1677,AD$10:AK$165,8))</f>
        <v>0</v>
      </c>
      <c r="R1677" s="30">
        <f t="shared" si="842"/>
        <v>0</v>
      </c>
      <c r="S1677" s="103">
        <f t="shared" si="834"/>
        <v>0</v>
      </c>
      <c r="T1677" s="113">
        <f t="shared" si="843"/>
        <v>8.5000000000000006E-2</v>
      </c>
      <c r="U1677" s="111">
        <f t="shared" si="823"/>
        <v>16</v>
      </c>
      <c r="V1677" s="111">
        <v>252</v>
      </c>
      <c r="W1677" s="110">
        <f t="shared" si="835"/>
        <v>1.0051931190000001</v>
      </c>
      <c r="X1677" s="103">
        <f t="shared" si="836"/>
        <v>2.27315376</v>
      </c>
      <c r="Y1677" s="103">
        <f t="shared" si="837"/>
        <v>0</v>
      </c>
      <c r="Z1677" s="114" t="str">
        <f t="shared" si="845"/>
        <v>A+J=</v>
      </c>
      <c r="AA1677" s="108">
        <f t="shared" si="846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38"/>
        <v>45700</v>
      </c>
      <c r="B1678" s="103">
        <f t="shared" si="830"/>
        <v>440.23905834999999</v>
      </c>
      <c r="C1678" s="204">
        <f t="shared" si="829"/>
        <v>256.46724602328322</v>
      </c>
      <c r="D1678" s="104">
        <f t="shared" si="839"/>
        <v>7063.77</v>
      </c>
      <c r="E1678" s="105">
        <f t="shared" si="824"/>
        <v>7100.5</v>
      </c>
      <c r="F1678" s="106">
        <f t="shared" si="825"/>
        <v>45646</v>
      </c>
      <c r="G1678" s="107">
        <f t="shared" si="831"/>
        <v>5.1997729257888814E-3</v>
      </c>
      <c r="H1678" s="108">
        <f t="shared" si="844"/>
        <v>45708</v>
      </c>
      <c r="I1678" s="108">
        <f t="shared" si="832"/>
        <v>45708</v>
      </c>
      <c r="J1678" s="109">
        <f t="shared" si="840"/>
        <v>23</v>
      </c>
      <c r="K1678" s="109">
        <f t="shared" si="828"/>
        <v>17</v>
      </c>
      <c r="L1678" s="8">
        <f t="shared" si="841"/>
        <v>1.0038407</v>
      </c>
      <c r="M1678" s="110">
        <f t="shared" si="827"/>
        <v>1.0038997599999999</v>
      </c>
      <c r="N1678" s="110">
        <f t="shared" si="822"/>
        <v>1.7005983830079163</v>
      </c>
      <c r="O1678" s="103">
        <f t="shared" si="826"/>
        <v>1.7071298699999999</v>
      </c>
      <c r="P1678" s="103">
        <f t="shared" si="833"/>
        <v>437.82289636000002</v>
      </c>
      <c r="Q1678" s="11">
        <f t="shared" si="847"/>
        <v>0</v>
      </c>
      <c r="R1678" s="30">
        <f t="shared" si="842"/>
        <v>0</v>
      </c>
      <c r="S1678" s="103">
        <f t="shared" si="834"/>
        <v>0</v>
      </c>
      <c r="T1678" s="113">
        <f t="shared" si="843"/>
        <v>8.5000000000000006E-2</v>
      </c>
      <c r="U1678" s="111">
        <f t="shared" si="823"/>
        <v>17</v>
      </c>
      <c r="V1678" s="111">
        <v>252</v>
      </c>
      <c r="W1678" s="110">
        <f t="shared" si="835"/>
        <v>1.005518583</v>
      </c>
      <c r="X1678" s="103">
        <f t="shared" si="836"/>
        <v>2.41616199</v>
      </c>
      <c r="Y1678" s="103">
        <f t="shared" si="837"/>
        <v>0</v>
      </c>
      <c r="Z1678" s="114" t="str">
        <f t="shared" si="845"/>
        <v>A+J=</v>
      </c>
      <c r="AA1678" s="108">
        <f t="shared" si="846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38"/>
        <v>45701</v>
      </c>
      <c r="B1679" s="103">
        <f t="shared" si="830"/>
        <v>440.48091470000003</v>
      </c>
      <c r="C1679" s="204">
        <f t="shared" si="829"/>
        <v>256.46724602328322</v>
      </c>
      <c r="D1679" s="104">
        <f t="shared" si="839"/>
        <v>7063.77</v>
      </c>
      <c r="E1679" s="105">
        <f t="shared" si="824"/>
        <v>7100.5</v>
      </c>
      <c r="F1679" s="106">
        <f t="shared" si="825"/>
        <v>45646</v>
      </c>
      <c r="G1679" s="107">
        <f t="shared" si="831"/>
        <v>5.1997729257888814E-3</v>
      </c>
      <c r="H1679" s="108">
        <f t="shared" si="844"/>
        <v>45708</v>
      </c>
      <c r="I1679" s="108">
        <f t="shared" si="832"/>
        <v>45708</v>
      </c>
      <c r="J1679" s="109">
        <f t="shared" si="840"/>
        <v>23</v>
      </c>
      <c r="K1679" s="109">
        <f t="shared" si="828"/>
        <v>18</v>
      </c>
      <c r="L1679" s="8">
        <f t="shared" si="841"/>
        <v>1.0040670899999999</v>
      </c>
      <c r="M1679" s="110">
        <f t="shared" si="827"/>
        <v>1.0038997599999999</v>
      </c>
      <c r="N1679" s="110">
        <f t="shared" si="822"/>
        <v>1.7005983830079163</v>
      </c>
      <c r="O1679" s="103">
        <f t="shared" si="826"/>
        <v>1.7075148600000001</v>
      </c>
      <c r="P1679" s="103">
        <f t="shared" si="833"/>
        <v>437.92163368000001</v>
      </c>
      <c r="Q1679" s="11">
        <f t="shared" si="847"/>
        <v>0</v>
      </c>
      <c r="R1679" s="30">
        <f t="shared" si="842"/>
        <v>0</v>
      </c>
      <c r="S1679" s="103">
        <f t="shared" si="834"/>
        <v>0</v>
      </c>
      <c r="T1679" s="113">
        <f t="shared" si="843"/>
        <v>8.5000000000000006E-2</v>
      </c>
      <c r="U1679" s="111">
        <f t="shared" si="823"/>
        <v>18</v>
      </c>
      <c r="V1679" s="111">
        <v>252</v>
      </c>
      <c r="W1679" s="110">
        <f t="shared" si="835"/>
        <v>1.005844153</v>
      </c>
      <c r="X1679" s="103">
        <f t="shared" si="836"/>
        <v>2.5592810199999998</v>
      </c>
      <c r="Y1679" s="103">
        <f t="shared" si="837"/>
        <v>0</v>
      </c>
      <c r="Z1679" s="114" t="str">
        <f t="shared" si="845"/>
        <v>A+J=</v>
      </c>
      <c r="AA1679" s="108">
        <f t="shared" si="846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38"/>
        <v>45702</v>
      </c>
      <c r="B1680" s="103">
        <f t="shared" si="830"/>
        <v>440.72290155999997</v>
      </c>
      <c r="C1680" s="204">
        <f t="shared" si="829"/>
        <v>256.46724602328322</v>
      </c>
      <c r="D1680" s="104">
        <f t="shared" si="839"/>
        <v>7063.77</v>
      </c>
      <c r="E1680" s="105">
        <f t="shared" si="824"/>
        <v>7100.5</v>
      </c>
      <c r="F1680" s="106">
        <f t="shared" si="825"/>
        <v>45646</v>
      </c>
      <c r="G1680" s="107">
        <f t="shared" si="831"/>
        <v>5.1997729257888814E-3</v>
      </c>
      <c r="H1680" s="108">
        <f t="shared" si="844"/>
        <v>45708</v>
      </c>
      <c r="I1680" s="108">
        <f t="shared" si="832"/>
        <v>45708</v>
      </c>
      <c r="J1680" s="109">
        <f t="shared" si="840"/>
        <v>23</v>
      </c>
      <c r="K1680" s="109">
        <f t="shared" si="828"/>
        <v>19</v>
      </c>
      <c r="L1680" s="8">
        <f t="shared" si="841"/>
        <v>1.0042935200000001</v>
      </c>
      <c r="M1680" s="110">
        <f t="shared" si="827"/>
        <v>1.0038997599999999</v>
      </c>
      <c r="N1680" s="110">
        <f t="shared" si="822"/>
        <v>1.7005983830079163</v>
      </c>
      <c r="O1680" s="103">
        <f t="shared" si="826"/>
        <v>1.70789993</v>
      </c>
      <c r="P1680" s="103">
        <f t="shared" si="833"/>
        <v>438.02039152999998</v>
      </c>
      <c r="Q1680" s="11">
        <f t="shared" si="847"/>
        <v>0</v>
      </c>
      <c r="R1680" s="30">
        <f t="shared" si="842"/>
        <v>0</v>
      </c>
      <c r="S1680" s="103">
        <f t="shared" si="834"/>
        <v>0</v>
      </c>
      <c r="T1680" s="113">
        <f t="shared" si="843"/>
        <v>8.5000000000000006E-2</v>
      </c>
      <c r="U1680" s="111">
        <f t="shared" si="823"/>
        <v>19</v>
      </c>
      <c r="V1680" s="111">
        <v>252</v>
      </c>
      <c r="W1680" s="110">
        <f t="shared" si="835"/>
        <v>1.0061698269999999</v>
      </c>
      <c r="X1680" s="103">
        <f t="shared" si="836"/>
        <v>2.70251003</v>
      </c>
      <c r="Y1680" s="103">
        <f t="shared" si="837"/>
        <v>0</v>
      </c>
      <c r="Z1680" s="114" t="str">
        <f t="shared" si="845"/>
        <v>A+J=</v>
      </c>
      <c r="AA1680" s="108">
        <f t="shared" si="846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38"/>
        <v>45703</v>
      </c>
      <c r="B1681" s="103">
        <f t="shared" si="830"/>
        <v>440.96502542000002</v>
      </c>
      <c r="C1681" s="204">
        <f t="shared" si="829"/>
        <v>256.46724602328322</v>
      </c>
      <c r="D1681" s="104">
        <f t="shared" si="839"/>
        <v>7063.77</v>
      </c>
      <c r="E1681" s="105">
        <f t="shared" si="824"/>
        <v>7100.5</v>
      </c>
      <c r="F1681" s="106">
        <f t="shared" si="825"/>
        <v>45646</v>
      </c>
      <c r="G1681" s="107">
        <f t="shared" si="831"/>
        <v>5.1997729257888814E-3</v>
      </c>
      <c r="H1681" s="108">
        <f t="shared" si="844"/>
        <v>45708</v>
      </c>
      <c r="I1681" s="108">
        <f t="shared" si="832"/>
        <v>45708</v>
      </c>
      <c r="J1681" s="109">
        <f t="shared" si="840"/>
        <v>23</v>
      </c>
      <c r="K1681" s="109">
        <f t="shared" si="828"/>
        <v>20</v>
      </c>
      <c r="L1681" s="8">
        <f t="shared" si="841"/>
        <v>1.00452001</v>
      </c>
      <c r="M1681" s="110">
        <f t="shared" si="827"/>
        <v>1.0038997599999999</v>
      </c>
      <c r="N1681" s="110">
        <f t="shared" si="822"/>
        <v>1.7005983830079163</v>
      </c>
      <c r="O1681" s="103">
        <f t="shared" si="826"/>
        <v>1.7082850999999999</v>
      </c>
      <c r="P1681" s="103">
        <f t="shared" si="833"/>
        <v>438.11917500999999</v>
      </c>
      <c r="Q1681" s="11">
        <f t="shared" si="847"/>
        <v>0</v>
      </c>
      <c r="R1681" s="30">
        <f t="shared" si="842"/>
        <v>0</v>
      </c>
      <c r="S1681" s="103">
        <f t="shared" si="834"/>
        <v>0</v>
      </c>
      <c r="T1681" s="113">
        <f t="shared" si="843"/>
        <v>8.5000000000000006E-2</v>
      </c>
      <c r="U1681" s="111">
        <f t="shared" si="823"/>
        <v>20</v>
      </c>
      <c r="V1681" s="111">
        <v>252</v>
      </c>
      <c r="W1681" s="110">
        <f t="shared" si="835"/>
        <v>1.006495608</v>
      </c>
      <c r="X1681" s="103">
        <f t="shared" si="836"/>
        <v>2.8458504100000002</v>
      </c>
      <c r="Y1681" s="103">
        <f t="shared" si="837"/>
        <v>0</v>
      </c>
      <c r="Z1681" s="114" t="str">
        <f t="shared" si="845"/>
        <v>A+J=</v>
      </c>
      <c r="AA1681" s="108">
        <f t="shared" si="846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38"/>
        <v>45704</v>
      </c>
      <c r="B1682" s="103">
        <f t="shared" si="830"/>
        <v>440.96502542000002</v>
      </c>
      <c r="C1682" s="204">
        <f t="shared" si="829"/>
        <v>256.46724602328322</v>
      </c>
      <c r="D1682" s="104">
        <f t="shared" si="839"/>
        <v>7063.77</v>
      </c>
      <c r="E1682" s="105">
        <f t="shared" si="824"/>
        <v>7100.5</v>
      </c>
      <c r="F1682" s="106">
        <f t="shared" si="825"/>
        <v>45646</v>
      </c>
      <c r="G1682" s="107">
        <f t="shared" si="831"/>
        <v>5.1997729257888814E-3</v>
      </c>
      <c r="H1682" s="108">
        <f t="shared" si="844"/>
        <v>45708</v>
      </c>
      <c r="I1682" s="108">
        <f t="shared" si="832"/>
        <v>45708</v>
      </c>
      <c r="J1682" s="109">
        <f t="shared" si="840"/>
        <v>23</v>
      </c>
      <c r="K1682" s="109">
        <f t="shared" si="828"/>
        <v>20</v>
      </c>
      <c r="L1682" s="8">
        <f t="shared" si="841"/>
        <v>1.00452001</v>
      </c>
      <c r="M1682" s="110">
        <f t="shared" si="827"/>
        <v>1.0038997599999999</v>
      </c>
      <c r="N1682" s="110">
        <f t="shared" si="822"/>
        <v>1.7005983830079163</v>
      </c>
      <c r="O1682" s="103">
        <f t="shared" si="826"/>
        <v>1.7082850999999999</v>
      </c>
      <c r="P1682" s="103">
        <f t="shared" si="833"/>
        <v>438.11917500999999</v>
      </c>
      <c r="Q1682" s="11">
        <f t="shared" si="847"/>
        <v>0</v>
      </c>
      <c r="R1682" s="30">
        <f t="shared" si="842"/>
        <v>0</v>
      </c>
      <c r="S1682" s="103">
        <f t="shared" si="834"/>
        <v>0</v>
      </c>
      <c r="T1682" s="113">
        <f t="shared" si="843"/>
        <v>8.5000000000000006E-2</v>
      </c>
      <c r="U1682" s="111">
        <f t="shared" si="823"/>
        <v>20</v>
      </c>
      <c r="V1682" s="111">
        <v>252</v>
      </c>
      <c r="W1682" s="110">
        <f t="shared" si="835"/>
        <v>1.006495608</v>
      </c>
      <c r="X1682" s="103">
        <f t="shared" si="836"/>
        <v>2.8458504100000002</v>
      </c>
      <c r="Y1682" s="103">
        <f t="shared" si="837"/>
        <v>0</v>
      </c>
      <c r="Z1682" s="114" t="str">
        <f t="shared" si="845"/>
        <v>A+J=</v>
      </c>
      <c r="AA1682" s="108">
        <f t="shared" si="846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38"/>
        <v>45705</v>
      </c>
      <c r="B1683" s="103">
        <f t="shared" si="830"/>
        <v>440.96502542000002</v>
      </c>
      <c r="C1683" s="204">
        <f t="shared" si="829"/>
        <v>256.46724602328322</v>
      </c>
      <c r="D1683" s="104">
        <f t="shared" si="839"/>
        <v>7063.77</v>
      </c>
      <c r="E1683" s="105">
        <f t="shared" si="824"/>
        <v>7100.5</v>
      </c>
      <c r="F1683" s="106">
        <f t="shared" si="825"/>
        <v>45646</v>
      </c>
      <c r="G1683" s="107">
        <f t="shared" si="831"/>
        <v>5.1997729257888814E-3</v>
      </c>
      <c r="H1683" s="108">
        <f t="shared" si="844"/>
        <v>45708</v>
      </c>
      <c r="I1683" s="108">
        <f t="shared" si="832"/>
        <v>45708</v>
      </c>
      <c r="J1683" s="109">
        <f t="shared" si="840"/>
        <v>23</v>
      </c>
      <c r="K1683" s="109">
        <f t="shared" si="828"/>
        <v>20</v>
      </c>
      <c r="L1683" s="8">
        <f t="shared" si="841"/>
        <v>1.00452001</v>
      </c>
      <c r="M1683" s="110">
        <f t="shared" si="827"/>
        <v>1.0038997599999999</v>
      </c>
      <c r="N1683" s="110">
        <f t="shared" si="822"/>
        <v>1.7005983830079163</v>
      </c>
      <c r="O1683" s="103">
        <f t="shared" si="826"/>
        <v>1.7082850999999999</v>
      </c>
      <c r="P1683" s="103">
        <f t="shared" si="833"/>
        <v>438.11917500999999</v>
      </c>
      <c r="Q1683" s="11">
        <f t="shared" si="847"/>
        <v>0</v>
      </c>
      <c r="R1683" s="30">
        <f t="shared" si="842"/>
        <v>0</v>
      </c>
      <c r="S1683" s="103">
        <f t="shared" si="834"/>
        <v>0</v>
      </c>
      <c r="T1683" s="113">
        <f t="shared" si="843"/>
        <v>8.5000000000000006E-2</v>
      </c>
      <c r="U1683" s="111">
        <f t="shared" si="823"/>
        <v>20</v>
      </c>
      <c r="V1683" s="111">
        <v>252</v>
      </c>
      <c r="W1683" s="110">
        <f t="shared" si="835"/>
        <v>1.006495608</v>
      </c>
      <c r="X1683" s="103">
        <f t="shared" si="836"/>
        <v>2.8458504100000002</v>
      </c>
      <c r="Y1683" s="103">
        <f t="shared" si="837"/>
        <v>0</v>
      </c>
      <c r="Z1683" s="114" t="str">
        <f t="shared" si="845"/>
        <v>A+J=</v>
      </c>
      <c r="AA1683" s="108">
        <f t="shared" si="846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38"/>
        <v>45706</v>
      </c>
      <c r="B1684" s="103">
        <f t="shared" si="830"/>
        <v>441.20727730999999</v>
      </c>
      <c r="C1684" s="204">
        <f t="shared" si="829"/>
        <v>256.46724602328322</v>
      </c>
      <c r="D1684" s="104">
        <f t="shared" si="839"/>
        <v>7063.77</v>
      </c>
      <c r="E1684" s="105">
        <f t="shared" si="824"/>
        <v>7100.5</v>
      </c>
      <c r="F1684" s="106">
        <f t="shared" si="825"/>
        <v>45646</v>
      </c>
      <c r="G1684" s="107">
        <f t="shared" si="831"/>
        <v>5.1997729257888814E-3</v>
      </c>
      <c r="H1684" s="108">
        <f t="shared" si="844"/>
        <v>45708</v>
      </c>
      <c r="I1684" s="108">
        <f t="shared" si="832"/>
        <v>45708</v>
      </c>
      <c r="J1684" s="109">
        <f t="shared" si="840"/>
        <v>23</v>
      </c>
      <c r="K1684" s="109">
        <f t="shared" si="828"/>
        <v>21</v>
      </c>
      <c r="L1684" s="8">
        <f t="shared" si="841"/>
        <v>1.00474654</v>
      </c>
      <c r="M1684" s="110">
        <f t="shared" si="827"/>
        <v>1.0038997599999999</v>
      </c>
      <c r="N1684" s="110">
        <f t="shared" si="822"/>
        <v>1.7005983830079163</v>
      </c>
      <c r="O1684" s="103">
        <f t="shared" si="826"/>
        <v>1.7086703400000001</v>
      </c>
      <c r="P1684" s="103">
        <f t="shared" si="833"/>
        <v>438.21797645999999</v>
      </c>
      <c r="Q1684" s="11">
        <f t="shared" si="847"/>
        <v>0</v>
      </c>
      <c r="R1684" s="30">
        <f t="shared" si="842"/>
        <v>0</v>
      </c>
      <c r="S1684" s="103">
        <f t="shared" si="834"/>
        <v>0</v>
      </c>
      <c r="T1684" s="113">
        <f t="shared" si="843"/>
        <v>8.5000000000000006E-2</v>
      </c>
      <c r="U1684" s="111">
        <f t="shared" si="823"/>
        <v>21</v>
      </c>
      <c r="V1684" s="111">
        <v>252</v>
      </c>
      <c r="W1684" s="110">
        <f t="shared" si="835"/>
        <v>1.0068214929999999</v>
      </c>
      <c r="X1684" s="103">
        <f t="shared" si="836"/>
        <v>2.9893008499999998</v>
      </c>
      <c r="Y1684" s="103">
        <f t="shared" si="837"/>
        <v>0</v>
      </c>
      <c r="Z1684" s="114" t="str">
        <f t="shared" si="845"/>
        <v>A+J=</v>
      </c>
      <c r="AA1684" s="108">
        <f t="shared" si="846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38"/>
        <v>45707</v>
      </c>
      <c r="B1685" s="103">
        <f t="shared" si="830"/>
        <v>441.44966374000001</v>
      </c>
      <c r="C1685" s="204">
        <f t="shared" si="829"/>
        <v>256.46724602328322</v>
      </c>
      <c r="D1685" s="104">
        <f t="shared" si="839"/>
        <v>7063.77</v>
      </c>
      <c r="E1685" s="105">
        <f t="shared" si="824"/>
        <v>7100.5</v>
      </c>
      <c r="F1685" s="106">
        <f t="shared" si="825"/>
        <v>45646</v>
      </c>
      <c r="G1685" s="107">
        <f t="shared" si="831"/>
        <v>5.1997729257888814E-3</v>
      </c>
      <c r="H1685" s="108">
        <f t="shared" si="844"/>
        <v>45708</v>
      </c>
      <c r="I1685" s="108">
        <f t="shared" si="832"/>
        <v>45708</v>
      </c>
      <c r="J1685" s="109">
        <f t="shared" si="840"/>
        <v>23</v>
      </c>
      <c r="K1685" s="109">
        <f t="shared" si="828"/>
        <v>22</v>
      </c>
      <c r="L1685" s="8">
        <f t="shared" si="841"/>
        <v>1.00497313</v>
      </c>
      <c r="M1685" s="110">
        <f t="shared" si="827"/>
        <v>1.0038997599999999</v>
      </c>
      <c r="N1685" s="110">
        <f t="shared" si="822"/>
        <v>1.7005983830079163</v>
      </c>
      <c r="O1685" s="103">
        <f t="shared" si="826"/>
        <v>1.7090556699999999</v>
      </c>
      <c r="P1685" s="103">
        <f t="shared" si="833"/>
        <v>438.31680097999998</v>
      </c>
      <c r="Q1685" s="11">
        <f t="shared" si="847"/>
        <v>0</v>
      </c>
      <c r="R1685" s="30">
        <f t="shared" si="842"/>
        <v>0</v>
      </c>
      <c r="S1685" s="103">
        <f t="shared" si="834"/>
        <v>0</v>
      </c>
      <c r="T1685" s="113">
        <f t="shared" si="843"/>
        <v>8.5000000000000006E-2</v>
      </c>
      <c r="U1685" s="111">
        <f t="shared" si="823"/>
        <v>22</v>
      </c>
      <c r="V1685" s="111">
        <v>252</v>
      </c>
      <c r="W1685" s="110">
        <f t="shared" si="835"/>
        <v>1.007147485</v>
      </c>
      <c r="X1685" s="103">
        <f t="shared" si="836"/>
        <v>3.1328627600000001</v>
      </c>
      <c r="Y1685" s="103">
        <f t="shared" si="837"/>
        <v>0</v>
      </c>
      <c r="Z1685" s="114" t="str">
        <f t="shared" si="845"/>
        <v>A+J=</v>
      </c>
      <c r="AA1685" s="108">
        <f t="shared" si="846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38"/>
        <v>45708</v>
      </c>
      <c r="B1686" s="103">
        <f t="shared" si="830"/>
        <v>441.69218602999996</v>
      </c>
      <c r="C1686" s="204">
        <f t="shared" si="829"/>
        <v>256.46724602328322</v>
      </c>
      <c r="D1686" s="104">
        <f t="shared" si="839"/>
        <v>7063.77</v>
      </c>
      <c r="E1686" s="105">
        <f t="shared" si="824"/>
        <v>7100.5</v>
      </c>
      <c r="F1686" s="106">
        <f t="shared" si="825"/>
        <v>45646</v>
      </c>
      <c r="G1686" s="107">
        <f t="shared" si="831"/>
        <v>5.1997729257888814E-3</v>
      </c>
      <c r="H1686" s="108">
        <f t="shared" si="844"/>
        <v>45736</v>
      </c>
      <c r="I1686" s="108">
        <f t="shared" si="832"/>
        <v>45708</v>
      </c>
      <c r="J1686" s="109">
        <f t="shared" si="840"/>
        <v>23</v>
      </c>
      <c r="K1686" s="109">
        <f t="shared" si="828"/>
        <v>23</v>
      </c>
      <c r="L1686" s="8">
        <f t="shared" si="841"/>
        <v>1.0051997699999999</v>
      </c>
      <c r="M1686" s="110">
        <f t="shared" si="827"/>
        <v>1.0038997599999999</v>
      </c>
      <c r="N1686" s="110">
        <f t="shared" si="822"/>
        <v>1.7005983830079163</v>
      </c>
      <c r="O1686" s="103">
        <f t="shared" si="826"/>
        <v>1.7094411</v>
      </c>
      <c r="P1686" s="103">
        <f t="shared" si="833"/>
        <v>438.41565114999997</v>
      </c>
      <c r="Q1686" s="11">
        <f t="shared" si="847"/>
        <v>55</v>
      </c>
      <c r="R1686" s="30">
        <f>S1686/P1686</f>
        <v>2.2440704167821544E-2</v>
      </c>
      <c r="S1686" s="103">
        <f>6.78316695+3.05518898</f>
        <v>9.8383559300000005</v>
      </c>
      <c r="T1686" s="113">
        <f t="shared" si="843"/>
        <v>8.5000000000000006E-2</v>
      </c>
      <c r="U1686" s="111">
        <f t="shared" si="823"/>
        <v>23</v>
      </c>
      <c r="V1686" s="111">
        <v>252</v>
      </c>
      <c r="W1686" s="110">
        <f t="shared" si="835"/>
        <v>1.007473581</v>
      </c>
      <c r="X1686" s="103">
        <f t="shared" si="836"/>
        <v>3.2765348799999998</v>
      </c>
      <c r="Y1686" s="103">
        <f t="shared" si="837"/>
        <v>13.11489081</v>
      </c>
      <c r="Z1686" s="114" t="str">
        <f t="shared" si="845"/>
        <v>A+J=</v>
      </c>
      <c r="AA1686" s="108">
        <f t="shared" si="846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38"/>
        <v>45709</v>
      </c>
      <c r="B1687" s="103">
        <f t="shared" si="830"/>
        <v>428.75413372999998</v>
      </c>
      <c r="C1687" s="204">
        <f t="shared" si="829"/>
        <v>250.71194042661773</v>
      </c>
      <c r="D1687" s="104">
        <f t="shared" si="839"/>
        <v>7100.5</v>
      </c>
      <c r="E1687" s="105">
        <f t="shared" si="824"/>
        <v>7111.86</v>
      </c>
      <c r="F1687" s="106">
        <f t="shared" si="825"/>
        <v>45677</v>
      </c>
      <c r="G1687" s="107">
        <f t="shared" si="831"/>
        <v>1.5998873318778806E-3</v>
      </c>
      <c r="H1687" s="108">
        <f t="shared" si="844"/>
        <v>45736</v>
      </c>
      <c r="I1687" s="108">
        <f t="shared" si="832"/>
        <v>45736</v>
      </c>
      <c r="J1687" s="109">
        <f t="shared" si="840"/>
        <v>18</v>
      </c>
      <c r="K1687" s="109">
        <f t="shared" si="828"/>
        <v>1</v>
      </c>
      <c r="L1687" s="8">
        <f t="shared" si="841"/>
        <v>1.0000888100000001</v>
      </c>
      <c r="M1687" s="110">
        <f t="shared" si="827"/>
        <v>1.0051997699999999</v>
      </c>
      <c r="N1687" s="110">
        <f t="shared" si="822"/>
        <v>1.7094411034619292</v>
      </c>
      <c r="O1687" s="103">
        <f t="shared" si="826"/>
        <v>1.70959291</v>
      </c>
      <c r="P1687" s="103">
        <f t="shared" si="833"/>
        <v>428.61535579999997</v>
      </c>
      <c r="Q1687" s="11">
        <f t="shared" si="847"/>
        <v>0</v>
      </c>
      <c r="R1687" s="30">
        <f t="shared" si="842"/>
        <v>0</v>
      </c>
      <c r="S1687" s="103">
        <f t="shared" si="834"/>
        <v>0</v>
      </c>
      <c r="T1687" s="113">
        <f t="shared" si="843"/>
        <v>8.5000000000000006E-2</v>
      </c>
      <c r="U1687" s="111">
        <f t="shared" si="823"/>
        <v>1</v>
      </c>
      <c r="V1687" s="111">
        <v>252</v>
      </c>
      <c r="W1687" s="110">
        <f t="shared" si="835"/>
        <v>1.0003237819999999</v>
      </c>
      <c r="X1687" s="103">
        <f t="shared" si="836"/>
        <v>0.13877792999999999</v>
      </c>
      <c r="Y1687" s="103">
        <f t="shared" si="837"/>
        <v>0</v>
      </c>
      <c r="Z1687" s="114" t="str">
        <f t="shared" si="845"/>
        <v>A+J=</v>
      </c>
      <c r="AA1687" s="108">
        <f t="shared" si="846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38"/>
        <v>45710</v>
      </c>
      <c r="B1688" s="103">
        <f t="shared" si="830"/>
        <v>428.93104986000003</v>
      </c>
      <c r="C1688" s="204">
        <f t="shared" si="829"/>
        <v>250.71194042661773</v>
      </c>
      <c r="D1688" s="104">
        <f t="shared" si="839"/>
        <v>7100.5</v>
      </c>
      <c r="E1688" s="105">
        <f t="shared" si="824"/>
        <v>7111.86</v>
      </c>
      <c r="F1688" s="106">
        <f t="shared" si="825"/>
        <v>45677</v>
      </c>
      <c r="G1688" s="107">
        <f t="shared" si="831"/>
        <v>1.5998873318778806E-3</v>
      </c>
      <c r="H1688" s="108">
        <f t="shared" si="844"/>
        <v>45736</v>
      </c>
      <c r="I1688" s="108">
        <f t="shared" si="832"/>
        <v>45736</v>
      </c>
      <c r="J1688" s="109">
        <f t="shared" si="840"/>
        <v>18</v>
      </c>
      <c r="K1688" s="109">
        <f t="shared" si="828"/>
        <v>2</v>
      </c>
      <c r="L1688" s="8">
        <f t="shared" si="841"/>
        <v>1.00017763</v>
      </c>
      <c r="M1688" s="110">
        <f t="shared" si="827"/>
        <v>1.0051997699999999</v>
      </c>
      <c r="N1688" s="110">
        <f t="shared" si="822"/>
        <v>1.7094411034619292</v>
      </c>
      <c r="O1688" s="103">
        <f t="shared" si="826"/>
        <v>1.70974475</v>
      </c>
      <c r="P1688" s="103">
        <f t="shared" si="833"/>
        <v>428.65342390000001</v>
      </c>
      <c r="Q1688" s="11">
        <f t="shared" si="847"/>
        <v>0</v>
      </c>
      <c r="R1688" s="30">
        <f t="shared" si="842"/>
        <v>0</v>
      </c>
      <c r="S1688" s="103">
        <f t="shared" si="834"/>
        <v>0</v>
      </c>
      <c r="T1688" s="113">
        <f t="shared" si="843"/>
        <v>8.5000000000000006E-2</v>
      </c>
      <c r="U1688" s="111">
        <f t="shared" si="823"/>
        <v>2</v>
      </c>
      <c r="V1688" s="111">
        <v>252</v>
      </c>
      <c r="W1688" s="110">
        <f t="shared" si="835"/>
        <v>1.00064767</v>
      </c>
      <c r="X1688" s="103">
        <f t="shared" si="836"/>
        <v>0.27762596</v>
      </c>
      <c r="Y1688" s="103">
        <f t="shared" si="837"/>
        <v>0</v>
      </c>
      <c r="Z1688" s="114" t="str">
        <f t="shared" si="845"/>
        <v>A+J=</v>
      </c>
      <c r="AA1688" s="108">
        <f t="shared" si="846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38"/>
        <v>45711</v>
      </c>
      <c r="B1689" s="103">
        <f t="shared" si="830"/>
        <v>428.93104986000003</v>
      </c>
      <c r="C1689" s="204">
        <f t="shared" si="829"/>
        <v>250.71194042661773</v>
      </c>
      <c r="D1689" s="104">
        <f t="shared" si="839"/>
        <v>7100.5</v>
      </c>
      <c r="E1689" s="105">
        <f t="shared" si="824"/>
        <v>7111.86</v>
      </c>
      <c r="F1689" s="106">
        <f t="shared" si="825"/>
        <v>45677</v>
      </c>
      <c r="G1689" s="107">
        <f t="shared" si="831"/>
        <v>1.5998873318778806E-3</v>
      </c>
      <c r="H1689" s="108">
        <f t="shared" si="844"/>
        <v>45736</v>
      </c>
      <c r="I1689" s="108">
        <f t="shared" si="832"/>
        <v>45736</v>
      </c>
      <c r="J1689" s="109">
        <f t="shared" si="840"/>
        <v>18</v>
      </c>
      <c r="K1689" s="109">
        <f t="shared" si="828"/>
        <v>2</v>
      </c>
      <c r="L1689" s="8">
        <f t="shared" si="841"/>
        <v>1.00017763</v>
      </c>
      <c r="M1689" s="110">
        <f t="shared" si="827"/>
        <v>1.0051997699999999</v>
      </c>
      <c r="N1689" s="110">
        <f t="shared" si="822"/>
        <v>1.7094411034619292</v>
      </c>
      <c r="O1689" s="103">
        <f t="shared" si="826"/>
        <v>1.70974475</v>
      </c>
      <c r="P1689" s="103">
        <f t="shared" si="833"/>
        <v>428.65342390000001</v>
      </c>
      <c r="Q1689" s="11">
        <f t="shared" si="847"/>
        <v>0</v>
      </c>
      <c r="R1689" s="30">
        <f t="shared" si="842"/>
        <v>0</v>
      </c>
      <c r="S1689" s="103">
        <f t="shared" si="834"/>
        <v>0</v>
      </c>
      <c r="T1689" s="113">
        <f t="shared" si="843"/>
        <v>8.5000000000000006E-2</v>
      </c>
      <c r="U1689" s="111">
        <f t="shared" si="823"/>
        <v>2</v>
      </c>
      <c r="V1689" s="111">
        <v>252</v>
      </c>
      <c r="W1689" s="110">
        <f t="shared" si="835"/>
        <v>1.00064767</v>
      </c>
      <c r="X1689" s="103">
        <f t="shared" si="836"/>
        <v>0.27762596</v>
      </c>
      <c r="Y1689" s="103">
        <f t="shared" si="837"/>
        <v>0</v>
      </c>
      <c r="Z1689" s="114" t="str">
        <f t="shared" si="845"/>
        <v>A+J=</v>
      </c>
      <c r="AA1689" s="108">
        <f t="shared" si="846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38"/>
        <v>45712</v>
      </c>
      <c r="B1690" s="103">
        <f t="shared" si="830"/>
        <v>428.93104986000003</v>
      </c>
      <c r="C1690" s="204">
        <f t="shared" si="829"/>
        <v>250.71194042661773</v>
      </c>
      <c r="D1690" s="104">
        <f t="shared" si="839"/>
        <v>7100.5</v>
      </c>
      <c r="E1690" s="105">
        <f t="shared" si="824"/>
        <v>7111.86</v>
      </c>
      <c r="F1690" s="106">
        <f t="shared" si="825"/>
        <v>45677</v>
      </c>
      <c r="G1690" s="107">
        <f t="shared" si="831"/>
        <v>1.5998873318778806E-3</v>
      </c>
      <c r="H1690" s="108">
        <f t="shared" si="844"/>
        <v>45736</v>
      </c>
      <c r="I1690" s="108">
        <f t="shared" si="832"/>
        <v>45736</v>
      </c>
      <c r="J1690" s="109">
        <f t="shared" si="840"/>
        <v>18</v>
      </c>
      <c r="K1690" s="109">
        <f t="shared" si="828"/>
        <v>2</v>
      </c>
      <c r="L1690" s="8">
        <f t="shared" si="841"/>
        <v>1.00017763</v>
      </c>
      <c r="M1690" s="110">
        <f t="shared" si="827"/>
        <v>1.0051997699999999</v>
      </c>
      <c r="N1690" s="110">
        <f t="shared" si="822"/>
        <v>1.7094411034619292</v>
      </c>
      <c r="O1690" s="103">
        <f t="shared" si="826"/>
        <v>1.70974475</v>
      </c>
      <c r="P1690" s="103">
        <f t="shared" si="833"/>
        <v>428.65342390000001</v>
      </c>
      <c r="Q1690" s="11">
        <f t="shared" si="847"/>
        <v>0</v>
      </c>
      <c r="R1690" s="30">
        <f t="shared" si="842"/>
        <v>0</v>
      </c>
      <c r="S1690" s="103">
        <f t="shared" si="834"/>
        <v>0</v>
      </c>
      <c r="T1690" s="113">
        <f t="shared" si="843"/>
        <v>8.5000000000000006E-2</v>
      </c>
      <c r="U1690" s="111">
        <f t="shared" si="823"/>
        <v>2</v>
      </c>
      <c r="V1690" s="111">
        <v>252</v>
      </c>
      <c r="W1690" s="110">
        <f t="shared" si="835"/>
        <v>1.00064767</v>
      </c>
      <c r="X1690" s="103">
        <f t="shared" si="836"/>
        <v>0.27762596</v>
      </c>
      <c r="Y1690" s="103">
        <f t="shared" si="837"/>
        <v>0</v>
      </c>
      <c r="Z1690" s="114" t="str">
        <f t="shared" si="845"/>
        <v>A+J=</v>
      </c>
      <c r="AA1690" s="108">
        <f t="shared" si="846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38"/>
        <v>45713</v>
      </c>
      <c r="B1691" s="103">
        <f t="shared" si="830"/>
        <v>429.10804024999999</v>
      </c>
      <c r="C1691" s="204">
        <f t="shared" si="829"/>
        <v>250.71194042661773</v>
      </c>
      <c r="D1691" s="104">
        <f t="shared" si="839"/>
        <v>7100.5</v>
      </c>
      <c r="E1691" s="105">
        <f t="shared" si="824"/>
        <v>7111.86</v>
      </c>
      <c r="F1691" s="106">
        <f t="shared" si="825"/>
        <v>45677</v>
      </c>
      <c r="G1691" s="107">
        <f t="shared" si="831"/>
        <v>1.5998873318778806E-3</v>
      </c>
      <c r="H1691" s="108">
        <f t="shared" si="844"/>
        <v>45736</v>
      </c>
      <c r="I1691" s="108">
        <f t="shared" si="832"/>
        <v>45736</v>
      </c>
      <c r="J1691" s="109">
        <f t="shared" si="840"/>
        <v>18</v>
      </c>
      <c r="K1691" s="109">
        <f t="shared" si="828"/>
        <v>3</v>
      </c>
      <c r="L1691" s="8">
        <f t="shared" si="841"/>
        <v>1.0002664699999999</v>
      </c>
      <c r="M1691" s="110">
        <f t="shared" si="827"/>
        <v>1.0051997699999999</v>
      </c>
      <c r="N1691" s="110">
        <f t="shared" si="822"/>
        <v>1.7094411034619292</v>
      </c>
      <c r="O1691" s="103">
        <f t="shared" si="826"/>
        <v>1.7098966099999999</v>
      </c>
      <c r="P1691" s="103">
        <f t="shared" si="833"/>
        <v>428.69149701999999</v>
      </c>
      <c r="Q1691" s="11">
        <f t="shared" si="847"/>
        <v>0</v>
      </c>
      <c r="R1691" s="30">
        <f t="shared" si="842"/>
        <v>0</v>
      </c>
      <c r="S1691" s="103">
        <f t="shared" si="834"/>
        <v>0</v>
      </c>
      <c r="T1691" s="113">
        <f t="shared" si="843"/>
        <v>8.5000000000000006E-2</v>
      </c>
      <c r="U1691" s="111">
        <f t="shared" si="823"/>
        <v>3</v>
      </c>
      <c r="V1691" s="111">
        <v>252</v>
      </c>
      <c r="W1691" s="110">
        <f t="shared" si="835"/>
        <v>1.000971662</v>
      </c>
      <c r="X1691" s="103">
        <f t="shared" si="836"/>
        <v>0.41654322999999999</v>
      </c>
      <c r="Y1691" s="103">
        <f t="shared" si="837"/>
        <v>0</v>
      </c>
      <c r="Z1691" s="114" t="str">
        <f t="shared" si="845"/>
        <v>A+J=</v>
      </c>
      <c r="AA1691" s="108">
        <f t="shared" si="846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38"/>
        <v>45714</v>
      </c>
      <c r="B1692" s="103">
        <f t="shared" si="830"/>
        <v>429.28509782000003</v>
      </c>
      <c r="C1692" s="204">
        <f t="shared" si="829"/>
        <v>250.71194042661773</v>
      </c>
      <c r="D1692" s="104">
        <f t="shared" si="839"/>
        <v>7100.5</v>
      </c>
      <c r="E1692" s="105">
        <f t="shared" si="824"/>
        <v>7111.86</v>
      </c>
      <c r="F1692" s="106">
        <f t="shared" si="825"/>
        <v>45677</v>
      </c>
      <c r="G1692" s="107">
        <f t="shared" si="831"/>
        <v>1.5998873318778806E-3</v>
      </c>
      <c r="H1692" s="108">
        <f t="shared" si="844"/>
        <v>45736</v>
      </c>
      <c r="I1692" s="108">
        <f t="shared" si="832"/>
        <v>45736</v>
      </c>
      <c r="J1692" s="109">
        <f t="shared" si="840"/>
        <v>18</v>
      </c>
      <c r="K1692" s="109">
        <f t="shared" si="828"/>
        <v>4</v>
      </c>
      <c r="L1692" s="8">
        <f t="shared" si="841"/>
        <v>1.0003553000000001</v>
      </c>
      <c r="M1692" s="110">
        <f t="shared" si="827"/>
        <v>1.0051997699999999</v>
      </c>
      <c r="N1692" s="110">
        <f t="shared" si="822"/>
        <v>1.7094411034619292</v>
      </c>
      <c r="O1692" s="103">
        <f t="shared" si="826"/>
        <v>1.7100484600000001</v>
      </c>
      <c r="P1692" s="103">
        <f t="shared" si="833"/>
        <v>428.72956763000002</v>
      </c>
      <c r="Q1692" s="11">
        <f t="shared" si="847"/>
        <v>0</v>
      </c>
      <c r="R1692" s="30">
        <f t="shared" si="842"/>
        <v>0</v>
      </c>
      <c r="S1692" s="103">
        <f t="shared" si="834"/>
        <v>0</v>
      </c>
      <c r="T1692" s="113">
        <f t="shared" si="843"/>
        <v>8.5000000000000006E-2</v>
      </c>
      <c r="U1692" s="111">
        <f t="shared" si="823"/>
        <v>4</v>
      </c>
      <c r="V1692" s="111">
        <v>252</v>
      </c>
      <c r="W1692" s="110">
        <f t="shared" si="835"/>
        <v>1.001295759</v>
      </c>
      <c r="X1692" s="103">
        <f t="shared" si="836"/>
        <v>0.55553019000000003</v>
      </c>
      <c r="Y1692" s="103">
        <f t="shared" si="837"/>
        <v>0</v>
      </c>
      <c r="Z1692" s="114" t="str">
        <f t="shared" si="845"/>
        <v>A+J=</v>
      </c>
      <c r="AA1692" s="108">
        <f t="shared" si="846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38"/>
        <v>45715</v>
      </c>
      <c r="B1693" s="103">
        <f t="shared" si="830"/>
        <v>429.46223512</v>
      </c>
      <c r="C1693" s="204">
        <f t="shared" si="829"/>
        <v>250.71194042661773</v>
      </c>
      <c r="D1693" s="104">
        <f t="shared" si="839"/>
        <v>7100.5</v>
      </c>
      <c r="E1693" s="105">
        <f t="shared" si="824"/>
        <v>7111.86</v>
      </c>
      <c r="F1693" s="106">
        <f t="shared" si="825"/>
        <v>45677</v>
      </c>
      <c r="G1693" s="107">
        <f t="shared" si="831"/>
        <v>1.5998873318778806E-3</v>
      </c>
      <c r="H1693" s="108">
        <f t="shared" si="844"/>
        <v>45736</v>
      </c>
      <c r="I1693" s="108">
        <f t="shared" si="832"/>
        <v>45736</v>
      </c>
      <c r="J1693" s="109">
        <f t="shared" si="840"/>
        <v>18</v>
      </c>
      <c r="K1693" s="109">
        <f t="shared" si="828"/>
        <v>5</v>
      </c>
      <c r="L1693" s="8">
        <f t="shared" si="841"/>
        <v>1.0004441500000001</v>
      </c>
      <c r="M1693" s="110">
        <f t="shared" si="827"/>
        <v>1.0051997699999999</v>
      </c>
      <c r="N1693" s="110">
        <f t="shared" si="822"/>
        <v>1.7094411034619292</v>
      </c>
      <c r="O1693" s="103">
        <f t="shared" si="826"/>
        <v>1.71020035</v>
      </c>
      <c r="P1693" s="103">
        <f t="shared" si="833"/>
        <v>428.76764825999999</v>
      </c>
      <c r="Q1693" s="11">
        <f t="shared" si="847"/>
        <v>0</v>
      </c>
      <c r="R1693" s="30">
        <f t="shared" si="842"/>
        <v>0</v>
      </c>
      <c r="S1693" s="103">
        <f t="shared" si="834"/>
        <v>0</v>
      </c>
      <c r="T1693" s="113">
        <f t="shared" si="843"/>
        <v>8.5000000000000006E-2</v>
      </c>
      <c r="U1693" s="111">
        <f t="shared" si="823"/>
        <v>5</v>
      </c>
      <c r="V1693" s="111">
        <v>252</v>
      </c>
      <c r="W1693" s="110">
        <f t="shared" si="835"/>
        <v>1.0016199610000001</v>
      </c>
      <c r="X1693" s="103">
        <f t="shared" si="836"/>
        <v>0.69458686000000003</v>
      </c>
      <c r="Y1693" s="103">
        <f t="shared" si="837"/>
        <v>0</v>
      </c>
      <c r="Z1693" s="114" t="str">
        <f t="shared" si="845"/>
        <v>A+J=</v>
      </c>
      <c r="AA1693" s="108">
        <f t="shared" si="846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38"/>
        <v>45716</v>
      </c>
      <c r="B1694" s="103">
        <f t="shared" si="830"/>
        <v>429.63944467000005</v>
      </c>
      <c r="C1694" s="204">
        <f t="shared" si="829"/>
        <v>250.71194042661773</v>
      </c>
      <c r="D1694" s="104">
        <f t="shared" si="839"/>
        <v>7100.5</v>
      </c>
      <c r="E1694" s="105">
        <f t="shared" si="824"/>
        <v>7111.86</v>
      </c>
      <c r="F1694" s="106">
        <f t="shared" si="825"/>
        <v>45677</v>
      </c>
      <c r="G1694" s="107">
        <f t="shared" si="831"/>
        <v>1.5998873318778806E-3</v>
      </c>
      <c r="H1694" s="108">
        <f t="shared" si="844"/>
        <v>45736</v>
      </c>
      <c r="I1694" s="108">
        <f t="shared" si="832"/>
        <v>45736</v>
      </c>
      <c r="J1694" s="109">
        <f t="shared" si="840"/>
        <v>18</v>
      </c>
      <c r="K1694" s="109">
        <f t="shared" si="828"/>
        <v>6</v>
      </c>
      <c r="L1694" s="8">
        <f t="shared" si="841"/>
        <v>1.0005330100000001</v>
      </c>
      <c r="M1694" s="110">
        <f t="shared" si="827"/>
        <v>1.0051997699999999</v>
      </c>
      <c r="N1694" s="110">
        <f t="shared" si="822"/>
        <v>1.7094411034619292</v>
      </c>
      <c r="O1694" s="103">
        <f t="shared" si="826"/>
        <v>1.7103522499999999</v>
      </c>
      <c r="P1694" s="103">
        <f t="shared" si="833"/>
        <v>428.80573141000002</v>
      </c>
      <c r="Q1694" s="11">
        <f t="shared" si="847"/>
        <v>0</v>
      </c>
      <c r="R1694" s="30">
        <f t="shared" si="842"/>
        <v>0</v>
      </c>
      <c r="S1694" s="103">
        <f t="shared" si="834"/>
        <v>0</v>
      </c>
      <c r="T1694" s="113">
        <f t="shared" si="843"/>
        <v>8.5000000000000006E-2</v>
      </c>
      <c r="U1694" s="111">
        <f t="shared" si="823"/>
        <v>6</v>
      </c>
      <c r="V1694" s="111">
        <v>252</v>
      </c>
      <c r="W1694" s="110">
        <f t="shared" si="835"/>
        <v>1.0019442679999999</v>
      </c>
      <c r="X1694" s="103">
        <f t="shared" si="836"/>
        <v>0.83371326000000001</v>
      </c>
      <c r="Y1694" s="103">
        <f t="shared" si="837"/>
        <v>0</v>
      </c>
      <c r="Z1694" s="114" t="str">
        <f t="shared" si="845"/>
        <v>A+J=</v>
      </c>
      <c r="AA1694" s="108">
        <f t="shared" si="846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38"/>
        <v>45717</v>
      </c>
      <c r="B1695" s="103">
        <f t="shared" si="830"/>
        <v>429.81672392999997</v>
      </c>
      <c r="C1695" s="204">
        <f t="shared" si="829"/>
        <v>250.71194042661773</v>
      </c>
      <c r="D1695" s="104">
        <f t="shared" si="839"/>
        <v>7100.5</v>
      </c>
      <c r="E1695" s="105">
        <f t="shared" si="824"/>
        <v>7111.86</v>
      </c>
      <c r="F1695" s="106">
        <f t="shared" si="825"/>
        <v>45677</v>
      </c>
      <c r="G1695" s="107">
        <f t="shared" si="831"/>
        <v>1.5998873318778806E-3</v>
      </c>
      <c r="H1695" s="108">
        <f t="shared" si="844"/>
        <v>45736</v>
      </c>
      <c r="I1695" s="108">
        <f t="shared" si="832"/>
        <v>45736</v>
      </c>
      <c r="J1695" s="109">
        <f t="shared" si="840"/>
        <v>18</v>
      </c>
      <c r="K1695" s="109">
        <f t="shared" si="828"/>
        <v>7</v>
      </c>
      <c r="L1695" s="8">
        <f t="shared" si="841"/>
        <v>1.00062187</v>
      </c>
      <c r="M1695" s="110">
        <f t="shared" si="827"/>
        <v>1.0051997699999999</v>
      </c>
      <c r="N1695" s="110">
        <f t="shared" ref="N1695:N1758" si="848">IF(I1695&gt;I1694,N1694*M1695,N1694)</f>
        <v>1.7094411034619292</v>
      </c>
      <c r="O1695" s="103">
        <f t="shared" si="826"/>
        <v>1.71050415</v>
      </c>
      <c r="P1695" s="103">
        <f t="shared" si="833"/>
        <v>428.84381454999999</v>
      </c>
      <c r="Q1695" s="11">
        <f t="shared" si="847"/>
        <v>0</v>
      </c>
      <c r="R1695" s="30">
        <f t="shared" si="842"/>
        <v>0</v>
      </c>
      <c r="S1695" s="103">
        <f t="shared" si="834"/>
        <v>0</v>
      </c>
      <c r="T1695" s="113">
        <f t="shared" si="843"/>
        <v>8.5000000000000006E-2</v>
      </c>
      <c r="U1695" s="111">
        <f t="shared" si="823"/>
        <v>7</v>
      </c>
      <c r="V1695" s="111">
        <v>252</v>
      </c>
      <c r="W1695" s="110">
        <f t="shared" si="835"/>
        <v>1.00226868</v>
      </c>
      <c r="X1695" s="103">
        <f t="shared" si="836"/>
        <v>0.97290938000000005</v>
      </c>
      <c r="Y1695" s="103">
        <f t="shared" si="837"/>
        <v>0</v>
      </c>
      <c r="Z1695" s="114" t="str">
        <f t="shared" si="845"/>
        <v>A+J=</v>
      </c>
      <c r="AA1695" s="108">
        <f t="shared" si="846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38"/>
        <v>45718</v>
      </c>
      <c r="B1696" s="103">
        <f t="shared" si="830"/>
        <v>429.81672392999997</v>
      </c>
      <c r="C1696" s="204">
        <f t="shared" si="829"/>
        <v>250.71194042661773</v>
      </c>
      <c r="D1696" s="104">
        <f t="shared" si="839"/>
        <v>7100.5</v>
      </c>
      <c r="E1696" s="105">
        <f t="shared" si="824"/>
        <v>7111.86</v>
      </c>
      <c r="F1696" s="106">
        <f t="shared" si="825"/>
        <v>45677</v>
      </c>
      <c r="G1696" s="107">
        <f t="shared" si="831"/>
        <v>1.5998873318778806E-3</v>
      </c>
      <c r="H1696" s="108">
        <f t="shared" si="844"/>
        <v>45736</v>
      </c>
      <c r="I1696" s="108">
        <f t="shared" si="832"/>
        <v>45736</v>
      </c>
      <c r="J1696" s="109">
        <f t="shared" si="840"/>
        <v>18</v>
      </c>
      <c r="K1696" s="109">
        <f t="shared" si="828"/>
        <v>7</v>
      </c>
      <c r="L1696" s="8">
        <f t="shared" si="841"/>
        <v>1.00062187</v>
      </c>
      <c r="M1696" s="110">
        <f t="shared" si="827"/>
        <v>1.0051997699999999</v>
      </c>
      <c r="N1696" s="110">
        <f t="shared" si="848"/>
        <v>1.7094411034619292</v>
      </c>
      <c r="O1696" s="103">
        <f t="shared" si="826"/>
        <v>1.71050415</v>
      </c>
      <c r="P1696" s="103">
        <f t="shared" si="833"/>
        <v>428.84381454999999</v>
      </c>
      <c r="Q1696" s="11">
        <f t="shared" si="847"/>
        <v>0</v>
      </c>
      <c r="R1696" s="30">
        <f t="shared" si="842"/>
        <v>0</v>
      </c>
      <c r="S1696" s="103">
        <f t="shared" si="834"/>
        <v>0</v>
      </c>
      <c r="T1696" s="113">
        <f t="shared" si="843"/>
        <v>8.5000000000000006E-2</v>
      </c>
      <c r="U1696" s="111">
        <f t="shared" si="823"/>
        <v>7</v>
      </c>
      <c r="V1696" s="111">
        <v>252</v>
      </c>
      <c r="W1696" s="110">
        <f t="shared" si="835"/>
        <v>1.00226868</v>
      </c>
      <c r="X1696" s="103">
        <f t="shared" si="836"/>
        <v>0.97290938000000005</v>
      </c>
      <c r="Y1696" s="103">
        <f t="shared" si="837"/>
        <v>0</v>
      </c>
      <c r="Z1696" s="114" t="str">
        <f t="shared" si="845"/>
        <v>A+J=</v>
      </c>
      <c r="AA1696" s="108">
        <f t="shared" si="846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38"/>
        <v>45719</v>
      </c>
      <c r="B1697" s="103">
        <f t="shared" si="830"/>
        <v>429.81672392999997</v>
      </c>
      <c r="C1697" s="204">
        <f t="shared" si="829"/>
        <v>250.71194042661773</v>
      </c>
      <c r="D1697" s="104">
        <f t="shared" si="839"/>
        <v>7100.5</v>
      </c>
      <c r="E1697" s="105">
        <f t="shared" si="824"/>
        <v>7111.86</v>
      </c>
      <c r="F1697" s="106">
        <f t="shared" si="825"/>
        <v>45677</v>
      </c>
      <c r="G1697" s="107">
        <f t="shared" si="831"/>
        <v>1.5998873318778806E-3</v>
      </c>
      <c r="H1697" s="108">
        <f t="shared" si="844"/>
        <v>45736</v>
      </c>
      <c r="I1697" s="108">
        <f t="shared" si="832"/>
        <v>45736</v>
      </c>
      <c r="J1697" s="109">
        <f t="shared" si="840"/>
        <v>18</v>
      </c>
      <c r="K1697" s="109">
        <f t="shared" si="828"/>
        <v>7</v>
      </c>
      <c r="L1697" s="8">
        <f t="shared" si="841"/>
        <v>1.00062187</v>
      </c>
      <c r="M1697" s="110">
        <f t="shared" si="827"/>
        <v>1.0051997699999999</v>
      </c>
      <c r="N1697" s="110">
        <f t="shared" si="848"/>
        <v>1.7094411034619292</v>
      </c>
      <c r="O1697" s="103">
        <f t="shared" si="826"/>
        <v>1.71050415</v>
      </c>
      <c r="P1697" s="103">
        <f t="shared" si="833"/>
        <v>428.84381454999999</v>
      </c>
      <c r="Q1697" s="11">
        <f t="shared" si="847"/>
        <v>0</v>
      </c>
      <c r="R1697" s="30">
        <f t="shared" si="842"/>
        <v>0</v>
      </c>
      <c r="S1697" s="103">
        <f t="shared" si="834"/>
        <v>0</v>
      </c>
      <c r="T1697" s="113">
        <f t="shared" si="843"/>
        <v>8.5000000000000006E-2</v>
      </c>
      <c r="U1697" s="111">
        <f t="shared" si="823"/>
        <v>7</v>
      </c>
      <c r="V1697" s="111">
        <v>252</v>
      </c>
      <c r="W1697" s="110">
        <f t="shared" si="835"/>
        <v>1.00226868</v>
      </c>
      <c r="X1697" s="103">
        <f t="shared" si="836"/>
        <v>0.97290938000000005</v>
      </c>
      <c r="Y1697" s="103">
        <f t="shared" si="837"/>
        <v>0</v>
      </c>
      <c r="Z1697" s="114" t="str">
        <f t="shared" si="845"/>
        <v>A+J=</v>
      </c>
      <c r="AA1697" s="108">
        <f t="shared" si="846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38"/>
        <v>45720</v>
      </c>
      <c r="B1698" s="103">
        <f t="shared" si="830"/>
        <v>429.81672392999997</v>
      </c>
      <c r="C1698" s="204">
        <f t="shared" si="829"/>
        <v>250.71194042661773</v>
      </c>
      <c r="D1698" s="104">
        <f t="shared" si="839"/>
        <v>7100.5</v>
      </c>
      <c r="E1698" s="105">
        <f t="shared" si="824"/>
        <v>7111.86</v>
      </c>
      <c r="F1698" s="106">
        <f t="shared" si="825"/>
        <v>45677</v>
      </c>
      <c r="G1698" s="107">
        <f t="shared" si="831"/>
        <v>1.5998873318778806E-3</v>
      </c>
      <c r="H1698" s="108">
        <f t="shared" si="844"/>
        <v>45736</v>
      </c>
      <c r="I1698" s="108">
        <f t="shared" si="832"/>
        <v>45736</v>
      </c>
      <c r="J1698" s="109">
        <f t="shared" si="840"/>
        <v>18</v>
      </c>
      <c r="K1698" s="109">
        <f t="shared" si="828"/>
        <v>7</v>
      </c>
      <c r="L1698" s="8">
        <f t="shared" si="841"/>
        <v>1.00062187</v>
      </c>
      <c r="M1698" s="110">
        <f t="shared" si="827"/>
        <v>1.0051997699999999</v>
      </c>
      <c r="N1698" s="110">
        <f t="shared" si="848"/>
        <v>1.7094411034619292</v>
      </c>
      <c r="O1698" s="103">
        <f t="shared" si="826"/>
        <v>1.71050415</v>
      </c>
      <c r="P1698" s="103">
        <f t="shared" si="833"/>
        <v>428.84381454999999</v>
      </c>
      <c r="Q1698" s="11">
        <f t="shared" si="847"/>
        <v>0</v>
      </c>
      <c r="R1698" s="30">
        <f t="shared" si="842"/>
        <v>0</v>
      </c>
      <c r="S1698" s="103">
        <f t="shared" si="834"/>
        <v>0</v>
      </c>
      <c r="T1698" s="113">
        <f t="shared" si="843"/>
        <v>8.5000000000000006E-2</v>
      </c>
      <c r="U1698" s="111">
        <f t="shared" si="823"/>
        <v>7</v>
      </c>
      <c r="V1698" s="111">
        <v>252</v>
      </c>
      <c r="W1698" s="110">
        <f t="shared" si="835"/>
        <v>1.00226868</v>
      </c>
      <c r="X1698" s="103">
        <f t="shared" si="836"/>
        <v>0.97290938000000005</v>
      </c>
      <c r="Y1698" s="103">
        <f t="shared" si="837"/>
        <v>0</v>
      </c>
      <c r="Z1698" s="114" t="str">
        <f t="shared" si="845"/>
        <v>A+J=</v>
      </c>
      <c r="AA1698" s="108">
        <f t="shared" si="846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38"/>
        <v>45721</v>
      </c>
      <c r="B1699" s="103">
        <f t="shared" si="830"/>
        <v>429.81672392999997</v>
      </c>
      <c r="C1699" s="204">
        <f t="shared" si="829"/>
        <v>250.71194042661773</v>
      </c>
      <c r="D1699" s="104">
        <f t="shared" si="839"/>
        <v>7100.5</v>
      </c>
      <c r="E1699" s="105">
        <f t="shared" si="824"/>
        <v>7111.86</v>
      </c>
      <c r="F1699" s="106">
        <f t="shared" si="825"/>
        <v>45677</v>
      </c>
      <c r="G1699" s="107">
        <f t="shared" si="831"/>
        <v>1.5998873318778806E-3</v>
      </c>
      <c r="H1699" s="108">
        <f t="shared" si="844"/>
        <v>45736</v>
      </c>
      <c r="I1699" s="108">
        <f t="shared" si="832"/>
        <v>45736</v>
      </c>
      <c r="J1699" s="109">
        <f t="shared" si="840"/>
        <v>18</v>
      </c>
      <c r="K1699" s="109">
        <f t="shared" si="828"/>
        <v>7</v>
      </c>
      <c r="L1699" s="8">
        <f t="shared" si="841"/>
        <v>1.00062187</v>
      </c>
      <c r="M1699" s="110">
        <f t="shared" si="827"/>
        <v>1.0051997699999999</v>
      </c>
      <c r="N1699" s="110">
        <f t="shared" si="848"/>
        <v>1.7094411034619292</v>
      </c>
      <c r="O1699" s="103">
        <f t="shared" si="826"/>
        <v>1.71050415</v>
      </c>
      <c r="P1699" s="103">
        <f t="shared" si="833"/>
        <v>428.84381454999999</v>
      </c>
      <c r="Q1699" s="11">
        <f t="shared" si="847"/>
        <v>0</v>
      </c>
      <c r="R1699" s="30">
        <f t="shared" si="842"/>
        <v>0</v>
      </c>
      <c r="S1699" s="103">
        <f t="shared" si="834"/>
        <v>0</v>
      </c>
      <c r="T1699" s="113">
        <f t="shared" si="843"/>
        <v>8.5000000000000006E-2</v>
      </c>
      <c r="U1699" s="111">
        <f t="shared" si="823"/>
        <v>7</v>
      </c>
      <c r="V1699" s="111">
        <v>252</v>
      </c>
      <c r="W1699" s="110">
        <f t="shared" si="835"/>
        <v>1.00226868</v>
      </c>
      <c r="X1699" s="103">
        <f t="shared" si="836"/>
        <v>0.97290938000000005</v>
      </c>
      <c r="Y1699" s="103">
        <f t="shared" si="837"/>
        <v>0</v>
      </c>
      <c r="Z1699" s="114" t="str">
        <f t="shared" si="845"/>
        <v>A+J=</v>
      </c>
      <c r="AA1699" s="108">
        <f t="shared" si="846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38"/>
        <v>45722</v>
      </c>
      <c r="B1700" s="103">
        <f t="shared" si="830"/>
        <v>429.99407797000003</v>
      </c>
      <c r="C1700" s="204">
        <f t="shared" si="829"/>
        <v>250.71194042661773</v>
      </c>
      <c r="D1700" s="104">
        <f t="shared" si="839"/>
        <v>7100.5</v>
      </c>
      <c r="E1700" s="105">
        <f t="shared" si="824"/>
        <v>7111.86</v>
      </c>
      <c r="F1700" s="106">
        <f t="shared" si="825"/>
        <v>45677</v>
      </c>
      <c r="G1700" s="107">
        <f t="shared" si="831"/>
        <v>1.5998873318778806E-3</v>
      </c>
      <c r="H1700" s="108">
        <f t="shared" si="844"/>
        <v>45736</v>
      </c>
      <c r="I1700" s="108">
        <f t="shared" si="832"/>
        <v>45736</v>
      </c>
      <c r="J1700" s="109">
        <f t="shared" si="840"/>
        <v>18</v>
      </c>
      <c r="K1700" s="109">
        <f t="shared" si="828"/>
        <v>8</v>
      </c>
      <c r="L1700" s="8">
        <f t="shared" si="841"/>
        <v>1.0007107399999999</v>
      </c>
      <c r="M1700" s="110">
        <f t="shared" si="827"/>
        <v>1.0051997699999999</v>
      </c>
      <c r="N1700" s="110">
        <f t="shared" si="848"/>
        <v>1.7094411034619292</v>
      </c>
      <c r="O1700" s="103">
        <f t="shared" si="826"/>
        <v>1.71065607</v>
      </c>
      <c r="P1700" s="103">
        <f t="shared" si="833"/>
        <v>428.88190271000002</v>
      </c>
      <c r="Q1700" s="11">
        <f t="shared" si="847"/>
        <v>0</v>
      </c>
      <c r="R1700" s="30">
        <f t="shared" si="842"/>
        <v>0</v>
      </c>
      <c r="S1700" s="103">
        <f t="shared" si="834"/>
        <v>0</v>
      </c>
      <c r="T1700" s="113">
        <f t="shared" si="843"/>
        <v>8.5000000000000006E-2</v>
      </c>
      <c r="U1700" s="111">
        <f t="shared" si="823"/>
        <v>8</v>
      </c>
      <c r="V1700" s="111">
        <v>252</v>
      </c>
      <c r="W1700" s="110">
        <f t="shared" si="835"/>
        <v>1.0025931969999999</v>
      </c>
      <c r="X1700" s="103">
        <f t="shared" si="836"/>
        <v>1.1121752600000001</v>
      </c>
      <c r="Y1700" s="103">
        <f t="shared" si="837"/>
        <v>0</v>
      </c>
      <c r="Z1700" s="114" t="str">
        <f t="shared" si="845"/>
        <v>A+J=</v>
      </c>
      <c r="AA1700" s="108">
        <f t="shared" si="846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38"/>
        <v>45723</v>
      </c>
      <c r="B1701" s="103">
        <f t="shared" si="830"/>
        <v>430.17150427000001</v>
      </c>
      <c r="C1701" s="204">
        <f t="shared" si="829"/>
        <v>250.71194042661773</v>
      </c>
      <c r="D1701" s="104">
        <f t="shared" si="839"/>
        <v>7100.5</v>
      </c>
      <c r="E1701" s="105">
        <f t="shared" si="824"/>
        <v>7111.86</v>
      </c>
      <c r="F1701" s="106">
        <f t="shared" si="825"/>
        <v>45677</v>
      </c>
      <c r="G1701" s="107">
        <f t="shared" si="831"/>
        <v>1.5998873318778806E-3</v>
      </c>
      <c r="H1701" s="108">
        <f t="shared" si="844"/>
        <v>45736</v>
      </c>
      <c r="I1701" s="108">
        <f t="shared" si="832"/>
        <v>45736</v>
      </c>
      <c r="J1701" s="109">
        <f t="shared" si="840"/>
        <v>18</v>
      </c>
      <c r="K1701" s="109">
        <f t="shared" si="828"/>
        <v>9</v>
      </c>
      <c r="L1701" s="8">
        <f t="shared" si="841"/>
        <v>1.00079962</v>
      </c>
      <c r="M1701" s="110">
        <f t="shared" si="827"/>
        <v>1.0051997699999999</v>
      </c>
      <c r="N1701" s="110">
        <f t="shared" si="848"/>
        <v>1.7094411034619292</v>
      </c>
      <c r="O1701" s="103">
        <f t="shared" si="826"/>
        <v>1.7108080000000001</v>
      </c>
      <c r="P1701" s="103">
        <f t="shared" si="833"/>
        <v>428.91999336999999</v>
      </c>
      <c r="Q1701" s="11">
        <f t="shared" si="847"/>
        <v>0</v>
      </c>
      <c r="R1701" s="30">
        <f t="shared" si="842"/>
        <v>0</v>
      </c>
      <c r="S1701" s="103">
        <f t="shared" si="834"/>
        <v>0</v>
      </c>
      <c r="T1701" s="113">
        <f t="shared" si="843"/>
        <v>8.5000000000000006E-2</v>
      </c>
      <c r="U1701" s="111">
        <f t="shared" ref="U1701:U1764" si="849">IF(Q1700&gt;0,1,IF(K1701=K1700,U1700,U1700+1))</f>
        <v>9</v>
      </c>
      <c r="V1701" s="111">
        <v>252</v>
      </c>
      <c r="W1701" s="110">
        <f t="shared" si="835"/>
        <v>1.0029178190000001</v>
      </c>
      <c r="X1701" s="103">
        <f t="shared" si="836"/>
        <v>1.2515109</v>
      </c>
      <c r="Y1701" s="103">
        <f t="shared" si="837"/>
        <v>0</v>
      </c>
      <c r="Z1701" s="114" t="str">
        <f t="shared" si="845"/>
        <v>A+J=</v>
      </c>
      <c r="AA1701" s="108">
        <f t="shared" si="846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38"/>
        <v>45724</v>
      </c>
      <c r="B1702" s="103">
        <f t="shared" si="830"/>
        <v>430.34900580999999</v>
      </c>
      <c r="C1702" s="204">
        <f t="shared" si="829"/>
        <v>250.71194042661773</v>
      </c>
      <c r="D1702" s="104">
        <f t="shared" si="839"/>
        <v>7100.5</v>
      </c>
      <c r="E1702" s="105">
        <f t="shared" si="824"/>
        <v>7111.86</v>
      </c>
      <c r="F1702" s="106">
        <f t="shared" si="825"/>
        <v>45677</v>
      </c>
      <c r="G1702" s="107">
        <f t="shared" si="831"/>
        <v>1.5998873318778806E-3</v>
      </c>
      <c r="H1702" s="108">
        <f t="shared" si="844"/>
        <v>45736</v>
      </c>
      <c r="I1702" s="108">
        <f t="shared" si="832"/>
        <v>45736</v>
      </c>
      <c r="J1702" s="109">
        <f t="shared" si="840"/>
        <v>18</v>
      </c>
      <c r="K1702" s="109">
        <f t="shared" si="828"/>
        <v>10</v>
      </c>
      <c r="L1702" s="8">
        <f t="shared" si="841"/>
        <v>1.00088851</v>
      </c>
      <c r="M1702" s="110">
        <f t="shared" si="827"/>
        <v>1.0051997699999999</v>
      </c>
      <c r="N1702" s="110">
        <f t="shared" si="848"/>
        <v>1.7094411034619292</v>
      </c>
      <c r="O1702" s="103">
        <f t="shared" si="826"/>
        <v>1.7109599499999999</v>
      </c>
      <c r="P1702" s="103">
        <f t="shared" si="833"/>
        <v>428.95808905000001</v>
      </c>
      <c r="Q1702" s="11">
        <f t="shared" si="847"/>
        <v>0</v>
      </c>
      <c r="R1702" s="30">
        <f t="shared" si="842"/>
        <v>0</v>
      </c>
      <c r="S1702" s="103">
        <f t="shared" si="834"/>
        <v>0</v>
      </c>
      <c r="T1702" s="113">
        <f t="shared" si="843"/>
        <v>8.5000000000000006E-2</v>
      </c>
      <c r="U1702" s="111">
        <f t="shared" si="849"/>
        <v>10</v>
      </c>
      <c r="V1702" s="111">
        <v>252</v>
      </c>
      <c r="W1702" s="110">
        <f t="shared" si="835"/>
        <v>1.0032425469999999</v>
      </c>
      <c r="X1702" s="103">
        <f t="shared" si="836"/>
        <v>1.3909167600000001</v>
      </c>
      <c r="Y1702" s="103">
        <f t="shared" si="837"/>
        <v>0</v>
      </c>
      <c r="Z1702" s="114" t="str">
        <f t="shared" si="845"/>
        <v>A+J=</v>
      </c>
      <c r="AA1702" s="108">
        <f t="shared" si="846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38"/>
        <v>45725</v>
      </c>
      <c r="B1703" s="103">
        <f t="shared" si="830"/>
        <v>430.34900580999999</v>
      </c>
      <c r="C1703" s="204">
        <f t="shared" si="829"/>
        <v>250.71194042661773</v>
      </c>
      <c r="D1703" s="104">
        <f t="shared" si="839"/>
        <v>7100.5</v>
      </c>
      <c r="E1703" s="105">
        <f t="shared" si="824"/>
        <v>7111.86</v>
      </c>
      <c r="F1703" s="106">
        <f t="shared" si="825"/>
        <v>45677</v>
      </c>
      <c r="G1703" s="107">
        <f t="shared" si="831"/>
        <v>1.5998873318778806E-3</v>
      </c>
      <c r="H1703" s="108">
        <f t="shared" si="844"/>
        <v>45736</v>
      </c>
      <c r="I1703" s="108">
        <f t="shared" si="832"/>
        <v>45736</v>
      </c>
      <c r="J1703" s="109">
        <f t="shared" si="840"/>
        <v>18</v>
      </c>
      <c r="K1703" s="109">
        <f t="shared" si="828"/>
        <v>10</v>
      </c>
      <c r="L1703" s="8">
        <f t="shared" si="841"/>
        <v>1.00088851</v>
      </c>
      <c r="M1703" s="110">
        <f t="shared" si="827"/>
        <v>1.0051997699999999</v>
      </c>
      <c r="N1703" s="110">
        <f t="shared" si="848"/>
        <v>1.7094411034619292</v>
      </c>
      <c r="O1703" s="103">
        <f t="shared" si="826"/>
        <v>1.7109599499999999</v>
      </c>
      <c r="P1703" s="103">
        <f t="shared" si="833"/>
        <v>428.95808905000001</v>
      </c>
      <c r="Q1703" s="11">
        <f t="shared" si="847"/>
        <v>0</v>
      </c>
      <c r="R1703" s="30">
        <f t="shared" si="842"/>
        <v>0</v>
      </c>
      <c r="S1703" s="103">
        <f t="shared" si="834"/>
        <v>0</v>
      </c>
      <c r="T1703" s="113">
        <f t="shared" si="843"/>
        <v>8.5000000000000006E-2</v>
      </c>
      <c r="U1703" s="111">
        <f t="shared" si="849"/>
        <v>10</v>
      </c>
      <c r="V1703" s="111">
        <v>252</v>
      </c>
      <c r="W1703" s="110">
        <f t="shared" si="835"/>
        <v>1.0032425469999999</v>
      </c>
      <c r="X1703" s="103">
        <f t="shared" si="836"/>
        <v>1.3909167600000001</v>
      </c>
      <c r="Y1703" s="103">
        <f t="shared" si="837"/>
        <v>0</v>
      </c>
      <c r="Z1703" s="114" t="str">
        <f t="shared" si="845"/>
        <v>A+J=</v>
      </c>
      <c r="AA1703" s="108">
        <f t="shared" si="846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38"/>
        <v>45726</v>
      </c>
      <c r="B1704" s="103">
        <f t="shared" si="830"/>
        <v>430.34900580999999</v>
      </c>
      <c r="C1704" s="204">
        <f t="shared" si="829"/>
        <v>250.71194042661773</v>
      </c>
      <c r="D1704" s="104">
        <f t="shared" si="839"/>
        <v>7100.5</v>
      </c>
      <c r="E1704" s="105">
        <f t="shared" ref="E1704:E1767" si="850">IF($K1704=1,VLOOKUP($A1703,$AO$10:$AS$165,4),E1703)</f>
        <v>7111.86</v>
      </c>
      <c r="F1704" s="106">
        <f t="shared" ref="F1704:F1767" si="851">IF($K1704=1,VLOOKUP($A1703,$AO$10:$AS$165,5),F1703)</f>
        <v>45677</v>
      </c>
      <c r="G1704" s="107">
        <f t="shared" si="831"/>
        <v>1.5998873318778806E-3</v>
      </c>
      <c r="H1704" s="108">
        <f t="shared" si="844"/>
        <v>45736</v>
      </c>
      <c r="I1704" s="108">
        <f t="shared" si="832"/>
        <v>45736</v>
      </c>
      <c r="J1704" s="109">
        <f t="shared" si="840"/>
        <v>18</v>
      </c>
      <c r="K1704" s="109">
        <f t="shared" si="828"/>
        <v>10</v>
      </c>
      <c r="L1704" s="8">
        <f t="shared" si="841"/>
        <v>1.00088851</v>
      </c>
      <c r="M1704" s="110">
        <f t="shared" si="827"/>
        <v>1.0051997699999999</v>
      </c>
      <c r="N1704" s="110">
        <f t="shared" si="848"/>
        <v>1.7094411034619292</v>
      </c>
      <c r="O1704" s="103">
        <f t="shared" si="826"/>
        <v>1.7109599499999999</v>
      </c>
      <c r="P1704" s="103">
        <f t="shared" si="833"/>
        <v>428.95808905000001</v>
      </c>
      <c r="Q1704" s="11">
        <f t="shared" si="847"/>
        <v>0</v>
      </c>
      <c r="R1704" s="30">
        <f t="shared" si="842"/>
        <v>0</v>
      </c>
      <c r="S1704" s="103">
        <f t="shared" si="834"/>
        <v>0</v>
      </c>
      <c r="T1704" s="113">
        <f t="shared" si="843"/>
        <v>8.5000000000000006E-2</v>
      </c>
      <c r="U1704" s="111">
        <f t="shared" si="849"/>
        <v>10</v>
      </c>
      <c r="V1704" s="111">
        <v>252</v>
      </c>
      <c r="W1704" s="110">
        <f t="shared" si="835"/>
        <v>1.0032425469999999</v>
      </c>
      <c r="X1704" s="103">
        <f t="shared" si="836"/>
        <v>1.3909167600000001</v>
      </c>
      <c r="Y1704" s="103">
        <f t="shared" si="837"/>
        <v>0</v>
      </c>
      <c r="Z1704" s="114" t="str">
        <f t="shared" si="845"/>
        <v>A+J=</v>
      </c>
      <c r="AA1704" s="108">
        <f t="shared" si="846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38"/>
        <v>45727</v>
      </c>
      <c r="B1705" s="103">
        <f t="shared" si="830"/>
        <v>430.52657921999997</v>
      </c>
      <c r="C1705" s="204">
        <f t="shared" si="829"/>
        <v>250.71194042661773</v>
      </c>
      <c r="D1705" s="104">
        <f t="shared" si="839"/>
        <v>7100.5</v>
      </c>
      <c r="E1705" s="105">
        <f t="shared" si="850"/>
        <v>7111.86</v>
      </c>
      <c r="F1705" s="106">
        <f t="shared" si="851"/>
        <v>45677</v>
      </c>
      <c r="G1705" s="107">
        <f t="shared" si="831"/>
        <v>1.5998873318778806E-3</v>
      </c>
      <c r="H1705" s="108">
        <f t="shared" si="844"/>
        <v>45736</v>
      </c>
      <c r="I1705" s="108">
        <f t="shared" si="832"/>
        <v>45736</v>
      </c>
      <c r="J1705" s="109">
        <f t="shared" si="840"/>
        <v>18</v>
      </c>
      <c r="K1705" s="109">
        <f t="shared" si="828"/>
        <v>11</v>
      </c>
      <c r="L1705" s="8">
        <f t="shared" si="841"/>
        <v>1.0009774</v>
      </c>
      <c r="M1705" s="110">
        <f t="shared" si="827"/>
        <v>1.0051997699999999</v>
      </c>
      <c r="N1705" s="110">
        <f t="shared" si="848"/>
        <v>1.7094411034619292</v>
      </c>
      <c r="O1705" s="103">
        <f t="shared" ref="O1705:O1768" si="852">TRUNC(TRUNC((L1705*N1705),15),8)</f>
        <v>1.7111119100000001</v>
      </c>
      <c r="P1705" s="103">
        <f t="shared" si="833"/>
        <v>428.99618723999998</v>
      </c>
      <c r="Q1705" s="11">
        <f t="shared" si="847"/>
        <v>0</v>
      </c>
      <c r="R1705" s="30">
        <f t="shared" si="842"/>
        <v>0</v>
      </c>
      <c r="S1705" s="103">
        <f t="shared" si="834"/>
        <v>0</v>
      </c>
      <c r="T1705" s="113">
        <f t="shared" si="843"/>
        <v>8.5000000000000006E-2</v>
      </c>
      <c r="U1705" s="111">
        <f t="shared" si="849"/>
        <v>11</v>
      </c>
      <c r="V1705" s="111">
        <v>252</v>
      </c>
      <c r="W1705" s="110">
        <f t="shared" si="835"/>
        <v>1.0035673789999999</v>
      </c>
      <c r="X1705" s="103">
        <f t="shared" si="836"/>
        <v>1.5303919800000001</v>
      </c>
      <c r="Y1705" s="103">
        <f t="shared" si="837"/>
        <v>0</v>
      </c>
      <c r="Z1705" s="114" t="str">
        <f t="shared" si="845"/>
        <v>A+J=</v>
      </c>
      <c r="AA1705" s="108">
        <f t="shared" si="846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38"/>
        <v>45728</v>
      </c>
      <c r="B1706" s="103">
        <f t="shared" si="830"/>
        <v>430.70422538000003</v>
      </c>
      <c r="C1706" s="204">
        <f t="shared" si="829"/>
        <v>250.71194042661773</v>
      </c>
      <c r="D1706" s="104">
        <f t="shared" si="839"/>
        <v>7100.5</v>
      </c>
      <c r="E1706" s="105">
        <f t="shared" si="850"/>
        <v>7111.86</v>
      </c>
      <c r="F1706" s="106">
        <f t="shared" si="851"/>
        <v>45677</v>
      </c>
      <c r="G1706" s="107">
        <f t="shared" si="831"/>
        <v>1.5998873318778806E-3</v>
      </c>
      <c r="H1706" s="108">
        <f t="shared" si="844"/>
        <v>45736</v>
      </c>
      <c r="I1706" s="108">
        <f t="shared" si="832"/>
        <v>45736</v>
      </c>
      <c r="J1706" s="109">
        <f t="shared" si="840"/>
        <v>18</v>
      </c>
      <c r="K1706" s="109">
        <f t="shared" si="828"/>
        <v>12</v>
      </c>
      <c r="L1706" s="8">
        <f t="shared" si="841"/>
        <v>1.0010663</v>
      </c>
      <c r="M1706" s="110">
        <f t="shared" ref="M1706:M1769" si="853">IF(I1706&gt;I1705,L1705,M1705)</f>
        <v>1.0051997699999999</v>
      </c>
      <c r="N1706" s="110">
        <f t="shared" si="848"/>
        <v>1.7094411034619292</v>
      </c>
      <c r="O1706" s="103">
        <f t="shared" si="852"/>
        <v>1.71126388</v>
      </c>
      <c r="P1706" s="103">
        <f t="shared" si="833"/>
        <v>429.03428793</v>
      </c>
      <c r="Q1706" s="11">
        <f t="shared" si="847"/>
        <v>0</v>
      </c>
      <c r="R1706" s="30">
        <f t="shared" si="842"/>
        <v>0</v>
      </c>
      <c r="S1706" s="103">
        <f t="shared" si="834"/>
        <v>0</v>
      </c>
      <c r="T1706" s="113">
        <f t="shared" si="843"/>
        <v>8.5000000000000006E-2</v>
      </c>
      <c r="U1706" s="111">
        <f t="shared" si="849"/>
        <v>12</v>
      </c>
      <c r="V1706" s="111">
        <v>252</v>
      </c>
      <c r="W1706" s="110">
        <f t="shared" si="835"/>
        <v>1.003892317</v>
      </c>
      <c r="X1706" s="103">
        <f t="shared" si="836"/>
        <v>1.6699374499999999</v>
      </c>
      <c r="Y1706" s="103">
        <f t="shared" si="837"/>
        <v>0</v>
      </c>
      <c r="Z1706" s="114" t="str">
        <f t="shared" si="845"/>
        <v>A+J=</v>
      </c>
      <c r="AA1706" s="108">
        <f t="shared" si="846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38"/>
        <v>45729</v>
      </c>
      <c r="B1707" s="103">
        <f t="shared" si="830"/>
        <v>430.88194344000004</v>
      </c>
      <c r="C1707" s="204">
        <f t="shared" si="829"/>
        <v>250.71194042661773</v>
      </c>
      <c r="D1707" s="104">
        <f t="shared" si="839"/>
        <v>7100.5</v>
      </c>
      <c r="E1707" s="105">
        <f t="shared" si="850"/>
        <v>7111.86</v>
      </c>
      <c r="F1707" s="106">
        <f t="shared" si="851"/>
        <v>45677</v>
      </c>
      <c r="G1707" s="107">
        <f t="shared" si="831"/>
        <v>1.5998873318778806E-3</v>
      </c>
      <c r="H1707" s="108">
        <f t="shared" si="844"/>
        <v>45736</v>
      </c>
      <c r="I1707" s="108">
        <f t="shared" si="832"/>
        <v>45736</v>
      </c>
      <c r="J1707" s="109">
        <f t="shared" si="840"/>
        <v>18</v>
      </c>
      <c r="K1707" s="109">
        <f t="shared" si="828"/>
        <v>13</v>
      </c>
      <c r="L1707" s="8">
        <f t="shared" si="841"/>
        <v>1.0011552100000001</v>
      </c>
      <c r="M1707" s="110">
        <f t="shared" si="853"/>
        <v>1.0051997699999999</v>
      </c>
      <c r="N1707" s="110">
        <f t="shared" si="848"/>
        <v>1.7094411034619292</v>
      </c>
      <c r="O1707" s="103">
        <f t="shared" si="852"/>
        <v>1.71141586</v>
      </c>
      <c r="P1707" s="103">
        <f t="shared" si="833"/>
        <v>429.07239113000003</v>
      </c>
      <c r="Q1707" s="11">
        <f t="shared" si="847"/>
        <v>0</v>
      </c>
      <c r="R1707" s="30">
        <f t="shared" si="842"/>
        <v>0</v>
      </c>
      <c r="S1707" s="103">
        <f t="shared" si="834"/>
        <v>0</v>
      </c>
      <c r="T1707" s="113">
        <f t="shared" si="843"/>
        <v>8.5000000000000006E-2</v>
      </c>
      <c r="U1707" s="111">
        <f t="shared" si="849"/>
        <v>13</v>
      </c>
      <c r="V1707" s="111">
        <v>252</v>
      </c>
      <c r="W1707" s="110">
        <f t="shared" si="835"/>
        <v>1.0042173590000001</v>
      </c>
      <c r="X1707" s="103">
        <f t="shared" si="836"/>
        <v>1.8095523099999999</v>
      </c>
      <c r="Y1707" s="103">
        <f t="shared" si="837"/>
        <v>0</v>
      </c>
      <c r="Z1707" s="114" t="str">
        <f t="shared" si="845"/>
        <v>A+J=</v>
      </c>
      <c r="AA1707" s="108">
        <f t="shared" si="846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38"/>
        <v>45730</v>
      </c>
      <c r="B1708" s="103">
        <f t="shared" si="830"/>
        <v>431.05973972999999</v>
      </c>
      <c r="C1708" s="204">
        <f t="shared" si="829"/>
        <v>250.71194042661773</v>
      </c>
      <c r="D1708" s="104">
        <f t="shared" si="839"/>
        <v>7100.5</v>
      </c>
      <c r="E1708" s="105">
        <f t="shared" si="850"/>
        <v>7111.86</v>
      </c>
      <c r="F1708" s="106">
        <f t="shared" si="851"/>
        <v>45677</v>
      </c>
      <c r="G1708" s="107">
        <f t="shared" si="831"/>
        <v>1.5998873318778806E-3</v>
      </c>
      <c r="H1708" s="108">
        <f t="shared" si="844"/>
        <v>45736</v>
      </c>
      <c r="I1708" s="108">
        <f t="shared" si="832"/>
        <v>45736</v>
      </c>
      <c r="J1708" s="109">
        <f t="shared" si="840"/>
        <v>18</v>
      </c>
      <c r="K1708" s="109">
        <f t="shared" ref="K1708:K1771" si="854">(J1708-(NETWORKDAYS(A1708,I1708,AD$171:AD$502)-1))</f>
        <v>14</v>
      </c>
      <c r="L1708" s="8">
        <f t="shared" si="841"/>
        <v>1.0012441299999999</v>
      </c>
      <c r="M1708" s="110">
        <f t="shared" si="853"/>
        <v>1.0051997699999999</v>
      </c>
      <c r="N1708" s="110">
        <f t="shared" si="848"/>
        <v>1.7094411034619292</v>
      </c>
      <c r="O1708" s="103">
        <f t="shared" si="852"/>
        <v>1.7115678700000001</v>
      </c>
      <c r="P1708" s="103">
        <f t="shared" si="833"/>
        <v>429.11050184999999</v>
      </c>
      <c r="Q1708" s="11">
        <f t="shared" si="847"/>
        <v>0</v>
      </c>
      <c r="R1708" s="30">
        <f t="shared" si="842"/>
        <v>0</v>
      </c>
      <c r="S1708" s="103">
        <f t="shared" si="834"/>
        <v>0</v>
      </c>
      <c r="T1708" s="113">
        <f t="shared" si="843"/>
        <v>8.5000000000000006E-2</v>
      </c>
      <c r="U1708" s="111">
        <f t="shared" si="849"/>
        <v>14</v>
      </c>
      <c r="V1708" s="111">
        <v>252</v>
      </c>
      <c r="W1708" s="110">
        <f t="shared" si="835"/>
        <v>1.0045425079999999</v>
      </c>
      <c r="X1708" s="103">
        <f t="shared" si="836"/>
        <v>1.9492378800000001</v>
      </c>
      <c r="Y1708" s="103">
        <f t="shared" si="837"/>
        <v>0</v>
      </c>
      <c r="Z1708" s="114" t="str">
        <f t="shared" si="845"/>
        <v>A+J=</v>
      </c>
      <c r="AA1708" s="108">
        <f t="shared" si="846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38"/>
        <v>45731</v>
      </c>
      <c r="B1709" s="103">
        <f t="shared" si="830"/>
        <v>431.23760797</v>
      </c>
      <c r="C1709" s="204">
        <f t="shared" si="829"/>
        <v>250.71194042661773</v>
      </c>
      <c r="D1709" s="104">
        <f t="shared" si="839"/>
        <v>7100.5</v>
      </c>
      <c r="E1709" s="105">
        <f t="shared" si="850"/>
        <v>7111.86</v>
      </c>
      <c r="F1709" s="106">
        <f t="shared" si="851"/>
        <v>45677</v>
      </c>
      <c r="G1709" s="107">
        <f t="shared" si="831"/>
        <v>1.5998873318778806E-3</v>
      </c>
      <c r="H1709" s="108">
        <f t="shared" si="844"/>
        <v>45736</v>
      </c>
      <c r="I1709" s="108">
        <f t="shared" si="832"/>
        <v>45736</v>
      </c>
      <c r="J1709" s="109">
        <f t="shared" si="840"/>
        <v>18</v>
      </c>
      <c r="K1709" s="109">
        <f t="shared" si="854"/>
        <v>15</v>
      </c>
      <c r="L1709" s="8">
        <f t="shared" si="841"/>
        <v>1.0013330600000001</v>
      </c>
      <c r="M1709" s="110">
        <f t="shared" si="853"/>
        <v>1.0051997699999999</v>
      </c>
      <c r="N1709" s="110">
        <f t="shared" si="848"/>
        <v>1.7094411034619292</v>
      </c>
      <c r="O1709" s="103">
        <f t="shared" si="852"/>
        <v>1.7117198899999999</v>
      </c>
      <c r="P1709" s="103">
        <f t="shared" si="833"/>
        <v>429.14861508000001</v>
      </c>
      <c r="Q1709" s="11">
        <f t="shared" si="847"/>
        <v>0</v>
      </c>
      <c r="R1709" s="30">
        <f t="shared" si="842"/>
        <v>0</v>
      </c>
      <c r="S1709" s="103">
        <f t="shared" si="834"/>
        <v>0</v>
      </c>
      <c r="T1709" s="113">
        <f t="shared" si="843"/>
        <v>8.5000000000000006E-2</v>
      </c>
      <c r="U1709" s="111">
        <f t="shared" si="849"/>
        <v>15</v>
      </c>
      <c r="V1709" s="111">
        <v>252</v>
      </c>
      <c r="W1709" s="110">
        <f t="shared" si="835"/>
        <v>1.0048677610000001</v>
      </c>
      <c r="X1709" s="103">
        <f t="shared" si="836"/>
        <v>2.0889928900000001</v>
      </c>
      <c r="Y1709" s="103">
        <f t="shared" si="837"/>
        <v>0</v>
      </c>
      <c r="Z1709" s="114" t="str">
        <f t="shared" si="845"/>
        <v>A+J=</v>
      </c>
      <c r="AA1709" s="108">
        <f t="shared" si="846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38"/>
        <v>45732</v>
      </c>
      <c r="B1710" s="103">
        <f t="shared" si="830"/>
        <v>431.23760797</v>
      </c>
      <c r="C1710" s="204">
        <f t="shared" si="829"/>
        <v>250.71194042661773</v>
      </c>
      <c r="D1710" s="104">
        <f t="shared" si="839"/>
        <v>7100.5</v>
      </c>
      <c r="E1710" s="105">
        <f t="shared" si="850"/>
        <v>7111.86</v>
      </c>
      <c r="F1710" s="106">
        <f t="shared" si="851"/>
        <v>45677</v>
      </c>
      <c r="G1710" s="107">
        <f t="shared" si="831"/>
        <v>1.5998873318778806E-3</v>
      </c>
      <c r="H1710" s="108">
        <f t="shared" si="844"/>
        <v>45736</v>
      </c>
      <c r="I1710" s="108">
        <f t="shared" si="832"/>
        <v>45736</v>
      </c>
      <c r="J1710" s="109">
        <f t="shared" si="840"/>
        <v>18</v>
      </c>
      <c r="K1710" s="109">
        <f t="shared" si="854"/>
        <v>15</v>
      </c>
      <c r="L1710" s="8">
        <f t="shared" si="841"/>
        <v>1.0013330600000001</v>
      </c>
      <c r="M1710" s="110">
        <f t="shared" si="853"/>
        <v>1.0051997699999999</v>
      </c>
      <c r="N1710" s="110">
        <f t="shared" si="848"/>
        <v>1.7094411034619292</v>
      </c>
      <c r="O1710" s="103">
        <f t="shared" si="852"/>
        <v>1.7117198899999999</v>
      </c>
      <c r="P1710" s="103">
        <f t="shared" si="833"/>
        <v>429.14861508000001</v>
      </c>
      <c r="Q1710" s="11">
        <f t="shared" si="847"/>
        <v>0</v>
      </c>
      <c r="R1710" s="30">
        <f t="shared" si="842"/>
        <v>0</v>
      </c>
      <c r="S1710" s="103">
        <f t="shared" si="834"/>
        <v>0</v>
      </c>
      <c r="T1710" s="113">
        <f t="shared" si="843"/>
        <v>8.5000000000000006E-2</v>
      </c>
      <c r="U1710" s="111">
        <f t="shared" si="849"/>
        <v>15</v>
      </c>
      <c r="V1710" s="111">
        <v>252</v>
      </c>
      <c r="W1710" s="110">
        <f t="shared" si="835"/>
        <v>1.0048677610000001</v>
      </c>
      <c r="X1710" s="103">
        <f t="shared" si="836"/>
        <v>2.0889928900000001</v>
      </c>
      <c r="Y1710" s="103">
        <f t="shared" si="837"/>
        <v>0</v>
      </c>
      <c r="Z1710" s="114" t="str">
        <f t="shared" si="845"/>
        <v>A+J=</v>
      </c>
      <c r="AA1710" s="108">
        <f t="shared" si="846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38"/>
        <v>45733</v>
      </c>
      <c r="B1711" s="103">
        <f t="shared" si="830"/>
        <v>431.23760797</v>
      </c>
      <c r="C1711" s="204">
        <f t="shared" si="829"/>
        <v>250.71194042661773</v>
      </c>
      <c r="D1711" s="104">
        <f t="shared" si="839"/>
        <v>7100.5</v>
      </c>
      <c r="E1711" s="105">
        <f t="shared" si="850"/>
        <v>7111.86</v>
      </c>
      <c r="F1711" s="106">
        <f t="shared" si="851"/>
        <v>45677</v>
      </c>
      <c r="G1711" s="107">
        <f t="shared" si="831"/>
        <v>1.5998873318778806E-3</v>
      </c>
      <c r="H1711" s="108">
        <f t="shared" si="844"/>
        <v>45736</v>
      </c>
      <c r="I1711" s="108">
        <f t="shared" si="832"/>
        <v>45736</v>
      </c>
      <c r="J1711" s="109">
        <f t="shared" si="840"/>
        <v>18</v>
      </c>
      <c r="K1711" s="109">
        <f t="shared" si="854"/>
        <v>15</v>
      </c>
      <c r="L1711" s="8">
        <f t="shared" si="841"/>
        <v>1.0013330600000001</v>
      </c>
      <c r="M1711" s="110">
        <f t="shared" si="853"/>
        <v>1.0051997699999999</v>
      </c>
      <c r="N1711" s="110">
        <f t="shared" si="848"/>
        <v>1.7094411034619292</v>
      </c>
      <c r="O1711" s="103">
        <f t="shared" si="852"/>
        <v>1.7117198899999999</v>
      </c>
      <c r="P1711" s="103">
        <f t="shared" si="833"/>
        <v>429.14861508000001</v>
      </c>
      <c r="Q1711" s="11">
        <f t="shared" si="847"/>
        <v>0</v>
      </c>
      <c r="R1711" s="30">
        <f t="shared" si="842"/>
        <v>0</v>
      </c>
      <c r="S1711" s="103">
        <f t="shared" si="834"/>
        <v>0</v>
      </c>
      <c r="T1711" s="113">
        <f t="shared" si="843"/>
        <v>8.5000000000000006E-2</v>
      </c>
      <c r="U1711" s="111">
        <f t="shared" si="849"/>
        <v>15</v>
      </c>
      <c r="V1711" s="111">
        <v>252</v>
      </c>
      <c r="W1711" s="110">
        <f t="shared" si="835"/>
        <v>1.0048677610000001</v>
      </c>
      <c r="X1711" s="103">
        <f t="shared" si="836"/>
        <v>2.0889928900000001</v>
      </c>
      <c r="Y1711" s="103">
        <f t="shared" si="837"/>
        <v>0</v>
      </c>
      <c r="Z1711" s="114" t="str">
        <f t="shared" si="845"/>
        <v>A+J=</v>
      </c>
      <c r="AA1711" s="108">
        <f t="shared" si="846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38"/>
        <v>45734</v>
      </c>
      <c r="B1712" s="103">
        <f t="shared" si="830"/>
        <v>431.41554606</v>
      </c>
      <c r="C1712" s="204">
        <f t="shared" si="829"/>
        <v>250.71194042661773</v>
      </c>
      <c r="D1712" s="104">
        <f t="shared" si="839"/>
        <v>7100.5</v>
      </c>
      <c r="E1712" s="105">
        <f t="shared" si="850"/>
        <v>7111.86</v>
      </c>
      <c r="F1712" s="106">
        <f t="shared" si="851"/>
        <v>45677</v>
      </c>
      <c r="G1712" s="107">
        <f t="shared" si="831"/>
        <v>1.5998873318778806E-3</v>
      </c>
      <c r="H1712" s="108">
        <f t="shared" si="844"/>
        <v>45736</v>
      </c>
      <c r="I1712" s="108">
        <f t="shared" si="832"/>
        <v>45736</v>
      </c>
      <c r="J1712" s="109">
        <f t="shared" si="840"/>
        <v>18</v>
      </c>
      <c r="K1712" s="109">
        <f t="shared" si="854"/>
        <v>16</v>
      </c>
      <c r="L1712" s="8">
        <f t="shared" si="841"/>
        <v>1.0014219900000001</v>
      </c>
      <c r="M1712" s="110">
        <f t="shared" si="853"/>
        <v>1.0051997699999999</v>
      </c>
      <c r="N1712" s="110">
        <f t="shared" si="848"/>
        <v>1.7094411034619292</v>
      </c>
      <c r="O1712" s="103">
        <f t="shared" si="852"/>
        <v>1.7118719099999999</v>
      </c>
      <c r="P1712" s="103">
        <f t="shared" si="833"/>
        <v>429.18672830999998</v>
      </c>
      <c r="Q1712" s="11">
        <f t="shared" si="847"/>
        <v>0</v>
      </c>
      <c r="R1712" s="30">
        <f t="shared" si="842"/>
        <v>0</v>
      </c>
      <c r="S1712" s="103">
        <f t="shared" si="834"/>
        <v>0</v>
      </c>
      <c r="T1712" s="113">
        <f t="shared" si="843"/>
        <v>8.5000000000000006E-2</v>
      </c>
      <c r="U1712" s="111">
        <f t="shared" si="849"/>
        <v>16</v>
      </c>
      <c r="V1712" s="111">
        <v>252</v>
      </c>
      <c r="W1712" s="110">
        <f t="shared" si="835"/>
        <v>1.0051931190000001</v>
      </c>
      <c r="X1712" s="103">
        <f t="shared" si="836"/>
        <v>2.2288177500000002</v>
      </c>
      <c r="Y1712" s="103">
        <f t="shared" si="837"/>
        <v>0</v>
      </c>
      <c r="Z1712" s="114" t="str">
        <f t="shared" si="845"/>
        <v>A+J=</v>
      </c>
      <c r="AA1712" s="108">
        <f t="shared" si="846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38"/>
        <v>45735</v>
      </c>
      <c r="B1713" s="103">
        <f t="shared" si="830"/>
        <v>431.59355697000001</v>
      </c>
      <c r="C1713" s="204">
        <f t="shared" si="829"/>
        <v>250.71194042661773</v>
      </c>
      <c r="D1713" s="104">
        <f t="shared" si="839"/>
        <v>7100.5</v>
      </c>
      <c r="E1713" s="105">
        <f t="shared" si="850"/>
        <v>7111.86</v>
      </c>
      <c r="F1713" s="106">
        <f t="shared" si="851"/>
        <v>45677</v>
      </c>
      <c r="G1713" s="107">
        <f t="shared" si="831"/>
        <v>1.5998873318778806E-3</v>
      </c>
      <c r="H1713" s="108">
        <f t="shared" si="844"/>
        <v>45736</v>
      </c>
      <c r="I1713" s="108">
        <f t="shared" si="832"/>
        <v>45736</v>
      </c>
      <c r="J1713" s="109">
        <f t="shared" si="840"/>
        <v>18</v>
      </c>
      <c r="K1713" s="109">
        <f t="shared" si="854"/>
        <v>17</v>
      </c>
      <c r="L1713" s="8">
        <f t="shared" si="841"/>
        <v>1.00151093</v>
      </c>
      <c r="M1713" s="110">
        <f t="shared" si="853"/>
        <v>1.0051997699999999</v>
      </c>
      <c r="N1713" s="110">
        <f t="shared" si="848"/>
        <v>1.7094411034619292</v>
      </c>
      <c r="O1713" s="103">
        <f t="shared" si="852"/>
        <v>1.7120239399999999</v>
      </c>
      <c r="P1713" s="103">
        <f t="shared" si="833"/>
        <v>429.22484405</v>
      </c>
      <c r="Q1713" s="11">
        <f t="shared" si="847"/>
        <v>0</v>
      </c>
      <c r="R1713" s="30">
        <f t="shared" si="842"/>
        <v>0</v>
      </c>
      <c r="S1713" s="103">
        <f t="shared" si="834"/>
        <v>0</v>
      </c>
      <c r="T1713" s="113">
        <f t="shared" si="843"/>
        <v>8.5000000000000006E-2</v>
      </c>
      <c r="U1713" s="111">
        <f t="shared" si="849"/>
        <v>17</v>
      </c>
      <c r="V1713" s="111">
        <v>252</v>
      </c>
      <c r="W1713" s="110">
        <f t="shared" si="835"/>
        <v>1.005518583</v>
      </c>
      <c r="X1713" s="103">
        <f t="shared" si="836"/>
        <v>2.3687129200000001</v>
      </c>
      <c r="Y1713" s="103">
        <f t="shared" si="837"/>
        <v>0</v>
      </c>
      <c r="Z1713" s="114" t="str">
        <f t="shared" si="845"/>
        <v>A+J=</v>
      </c>
      <c r="AA1713" s="108">
        <f t="shared" si="846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38"/>
        <v>45736</v>
      </c>
      <c r="B1714" s="103">
        <f t="shared" si="830"/>
        <v>431.77164576000001</v>
      </c>
      <c r="C1714" s="204">
        <f t="shared" si="829"/>
        <v>250.71194042661773</v>
      </c>
      <c r="D1714" s="104">
        <f t="shared" si="839"/>
        <v>7100.5</v>
      </c>
      <c r="E1714" s="105">
        <f t="shared" si="850"/>
        <v>7111.86</v>
      </c>
      <c r="F1714" s="106">
        <f t="shared" si="851"/>
        <v>45677</v>
      </c>
      <c r="G1714" s="107">
        <f t="shared" si="831"/>
        <v>1.5998873318778806E-3</v>
      </c>
      <c r="H1714" s="108">
        <f t="shared" si="844"/>
        <v>45769</v>
      </c>
      <c r="I1714" s="108">
        <f t="shared" si="832"/>
        <v>45736</v>
      </c>
      <c r="J1714" s="109">
        <f t="shared" si="840"/>
        <v>18</v>
      </c>
      <c r="K1714" s="109">
        <f t="shared" si="854"/>
        <v>18</v>
      </c>
      <c r="L1714" s="8">
        <f t="shared" si="841"/>
        <v>1.0015998800000001</v>
      </c>
      <c r="M1714" s="110">
        <f t="shared" si="853"/>
        <v>1.0051997699999999</v>
      </c>
      <c r="N1714" s="110">
        <f t="shared" si="848"/>
        <v>1.7094411034619292</v>
      </c>
      <c r="O1714" s="103">
        <f t="shared" si="852"/>
        <v>1.7121759999999999</v>
      </c>
      <c r="P1714" s="103">
        <f t="shared" si="833"/>
        <v>429.26296731000002</v>
      </c>
      <c r="Q1714" s="11">
        <f t="shared" si="847"/>
        <v>56</v>
      </c>
      <c r="R1714" s="30">
        <f>S1714/P1714</f>
        <v>2.3837475229048541E-2</v>
      </c>
      <c r="S1714" s="103">
        <v>10.232545349999999</v>
      </c>
      <c r="T1714" s="113">
        <f t="shared" si="843"/>
        <v>8.5000000000000006E-2</v>
      </c>
      <c r="U1714" s="111">
        <f t="shared" si="849"/>
        <v>18</v>
      </c>
      <c r="V1714" s="111">
        <v>252</v>
      </c>
      <c r="W1714" s="110">
        <f t="shared" si="835"/>
        <v>1.005844153</v>
      </c>
      <c r="X1714" s="103">
        <f t="shared" si="836"/>
        <v>2.5086784500000001</v>
      </c>
      <c r="Y1714" s="103">
        <f t="shared" si="837"/>
        <v>12.741223799999998</v>
      </c>
      <c r="Z1714" s="114" t="str">
        <f t="shared" si="845"/>
        <v>A+J=</v>
      </c>
      <c r="AA1714" s="108">
        <f t="shared" si="846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38"/>
        <v>45737</v>
      </c>
      <c r="B1715" s="103">
        <f t="shared" si="830"/>
        <v>419.42596986000001</v>
      </c>
      <c r="C1715" s="204">
        <f t="shared" si="829"/>
        <v>244.73560075709779</v>
      </c>
      <c r="D1715" s="104">
        <f t="shared" si="839"/>
        <v>7111.86</v>
      </c>
      <c r="E1715" s="105">
        <f t="shared" si="850"/>
        <v>7205.03</v>
      </c>
      <c r="F1715" s="106">
        <f t="shared" si="851"/>
        <v>45708</v>
      </c>
      <c r="G1715" s="107">
        <f t="shared" si="831"/>
        <v>1.3100651587629741E-2</v>
      </c>
      <c r="H1715" s="108">
        <f t="shared" si="844"/>
        <v>45769</v>
      </c>
      <c r="I1715" s="108">
        <f t="shared" si="832"/>
        <v>45769</v>
      </c>
      <c r="J1715" s="109">
        <f t="shared" si="840"/>
        <v>21</v>
      </c>
      <c r="K1715" s="109">
        <f t="shared" si="854"/>
        <v>1</v>
      </c>
      <c r="L1715" s="8">
        <f t="shared" si="841"/>
        <v>1.00061998</v>
      </c>
      <c r="M1715" s="110">
        <f t="shared" si="853"/>
        <v>1.0015998800000001</v>
      </c>
      <c r="N1715" s="110">
        <f t="shared" si="848"/>
        <v>1.7121760040945362</v>
      </c>
      <c r="O1715" s="103">
        <f t="shared" si="852"/>
        <v>1.7132375099999999</v>
      </c>
      <c r="P1715" s="103">
        <f t="shared" si="833"/>
        <v>419.29021124000002</v>
      </c>
      <c r="Q1715" s="11">
        <f t="shared" si="847"/>
        <v>0</v>
      </c>
      <c r="R1715" s="30">
        <f t="shared" si="842"/>
        <v>0</v>
      </c>
      <c r="S1715" s="103">
        <f t="shared" si="834"/>
        <v>0</v>
      </c>
      <c r="T1715" s="113">
        <f t="shared" si="843"/>
        <v>8.5000000000000006E-2</v>
      </c>
      <c r="U1715" s="111">
        <f t="shared" si="849"/>
        <v>1</v>
      </c>
      <c r="V1715" s="111">
        <v>252</v>
      </c>
      <c r="W1715" s="110">
        <f t="shared" si="835"/>
        <v>1.0003237819999999</v>
      </c>
      <c r="X1715" s="103">
        <f t="shared" si="836"/>
        <v>0.13575862</v>
      </c>
      <c r="Y1715" s="103">
        <f t="shared" si="837"/>
        <v>0</v>
      </c>
      <c r="Z1715" s="114" t="str">
        <f t="shared" si="845"/>
        <v>A+J=</v>
      </c>
      <c r="AA1715" s="108">
        <f t="shared" si="846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38"/>
        <v>45738</v>
      </c>
      <c r="B1716" s="103">
        <f t="shared" si="830"/>
        <v>419.82189210999996</v>
      </c>
      <c r="C1716" s="204">
        <f t="shared" si="829"/>
        <v>244.73560075709779</v>
      </c>
      <c r="D1716" s="104">
        <f t="shared" si="839"/>
        <v>7111.86</v>
      </c>
      <c r="E1716" s="105">
        <f t="shared" si="850"/>
        <v>7205.03</v>
      </c>
      <c r="F1716" s="106">
        <f t="shared" si="851"/>
        <v>45708</v>
      </c>
      <c r="G1716" s="107">
        <f t="shared" si="831"/>
        <v>1.3100651587629741E-2</v>
      </c>
      <c r="H1716" s="108">
        <f t="shared" si="844"/>
        <v>45769</v>
      </c>
      <c r="I1716" s="108">
        <f t="shared" si="832"/>
        <v>45769</v>
      </c>
      <c r="J1716" s="109">
        <f t="shared" si="840"/>
        <v>21</v>
      </c>
      <c r="K1716" s="109">
        <f t="shared" si="854"/>
        <v>2</v>
      </c>
      <c r="L1716" s="8">
        <f t="shared" si="841"/>
        <v>1.0012403400000001</v>
      </c>
      <c r="M1716" s="110">
        <f t="shared" si="853"/>
        <v>1.0015998800000001</v>
      </c>
      <c r="N1716" s="110">
        <f t="shared" si="848"/>
        <v>1.7121760040945362</v>
      </c>
      <c r="O1716" s="103">
        <f t="shared" si="852"/>
        <v>1.7142996800000001</v>
      </c>
      <c r="P1716" s="103">
        <f t="shared" si="833"/>
        <v>419.55016205999999</v>
      </c>
      <c r="Q1716" s="11">
        <f t="shared" si="847"/>
        <v>0</v>
      </c>
      <c r="R1716" s="30">
        <f t="shared" si="842"/>
        <v>0</v>
      </c>
      <c r="S1716" s="103">
        <f t="shared" si="834"/>
        <v>0</v>
      </c>
      <c r="T1716" s="113">
        <f t="shared" si="843"/>
        <v>8.5000000000000006E-2</v>
      </c>
      <c r="U1716" s="111">
        <f t="shared" si="849"/>
        <v>2</v>
      </c>
      <c r="V1716" s="111">
        <v>252</v>
      </c>
      <c r="W1716" s="110">
        <f t="shared" si="835"/>
        <v>1.00064767</v>
      </c>
      <c r="X1716" s="103">
        <f t="shared" si="836"/>
        <v>0.27173005</v>
      </c>
      <c r="Y1716" s="103">
        <f t="shared" si="837"/>
        <v>0</v>
      </c>
      <c r="Z1716" s="114" t="str">
        <f t="shared" si="845"/>
        <v>A+J=</v>
      </c>
      <c r="AA1716" s="108">
        <f t="shared" si="846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38"/>
        <v>45739</v>
      </c>
      <c r="B1717" s="103">
        <f t="shared" si="830"/>
        <v>419.82189210999996</v>
      </c>
      <c r="C1717" s="204">
        <f t="shared" si="829"/>
        <v>244.73560075709779</v>
      </c>
      <c r="D1717" s="104">
        <f t="shared" si="839"/>
        <v>7111.86</v>
      </c>
      <c r="E1717" s="105">
        <f t="shared" si="850"/>
        <v>7205.03</v>
      </c>
      <c r="F1717" s="106">
        <f t="shared" si="851"/>
        <v>45708</v>
      </c>
      <c r="G1717" s="107">
        <f t="shared" si="831"/>
        <v>1.3100651587629741E-2</v>
      </c>
      <c r="H1717" s="108">
        <f t="shared" si="844"/>
        <v>45769</v>
      </c>
      <c r="I1717" s="108">
        <f t="shared" si="832"/>
        <v>45769</v>
      </c>
      <c r="J1717" s="109">
        <f t="shared" si="840"/>
        <v>21</v>
      </c>
      <c r="K1717" s="109">
        <f t="shared" si="854"/>
        <v>2</v>
      </c>
      <c r="L1717" s="8">
        <f t="shared" si="841"/>
        <v>1.0012403400000001</v>
      </c>
      <c r="M1717" s="110">
        <f t="shared" si="853"/>
        <v>1.0015998800000001</v>
      </c>
      <c r="N1717" s="110">
        <f t="shared" si="848"/>
        <v>1.7121760040945362</v>
      </c>
      <c r="O1717" s="103">
        <f t="shared" si="852"/>
        <v>1.7142996800000001</v>
      </c>
      <c r="P1717" s="103">
        <f t="shared" si="833"/>
        <v>419.55016205999999</v>
      </c>
      <c r="Q1717" s="11">
        <f t="shared" si="847"/>
        <v>0</v>
      </c>
      <c r="R1717" s="30">
        <f t="shared" si="842"/>
        <v>0</v>
      </c>
      <c r="S1717" s="103">
        <f t="shared" si="834"/>
        <v>0</v>
      </c>
      <c r="T1717" s="113">
        <f t="shared" si="843"/>
        <v>8.5000000000000006E-2</v>
      </c>
      <c r="U1717" s="111">
        <f t="shared" si="849"/>
        <v>2</v>
      </c>
      <c r="V1717" s="111">
        <v>252</v>
      </c>
      <c r="W1717" s="110">
        <f t="shared" si="835"/>
        <v>1.00064767</v>
      </c>
      <c r="X1717" s="103">
        <f t="shared" si="836"/>
        <v>0.27173005</v>
      </c>
      <c r="Y1717" s="103">
        <f t="shared" si="837"/>
        <v>0</v>
      </c>
      <c r="Z1717" s="114" t="str">
        <f t="shared" si="845"/>
        <v>A+J=</v>
      </c>
      <c r="AA1717" s="108">
        <f t="shared" si="846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38"/>
        <v>45740</v>
      </c>
      <c r="B1718" s="103">
        <f t="shared" si="830"/>
        <v>419.82189210999996</v>
      </c>
      <c r="C1718" s="204">
        <f t="shared" si="829"/>
        <v>244.73560075709779</v>
      </c>
      <c r="D1718" s="104">
        <f t="shared" si="839"/>
        <v>7111.86</v>
      </c>
      <c r="E1718" s="105">
        <f t="shared" si="850"/>
        <v>7205.03</v>
      </c>
      <c r="F1718" s="106">
        <f t="shared" si="851"/>
        <v>45708</v>
      </c>
      <c r="G1718" s="107">
        <f t="shared" si="831"/>
        <v>1.3100651587629741E-2</v>
      </c>
      <c r="H1718" s="108">
        <f t="shared" si="844"/>
        <v>45769</v>
      </c>
      <c r="I1718" s="108">
        <f t="shared" si="832"/>
        <v>45769</v>
      </c>
      <c r="J1718" s="109">
        <f t="shared" si="840"/>
        <v>21</v>
      </c>
      <c r="K1718" s="109">
        <f t="shared" si="854"/>
        <v>2</v>
      </c>
      <c r="L1718" s="8">
        <f t="shared" si="841"/>
        <v>1.0012403400000001</v>
      </c>
      <c r="M1718" s="110">
        <f t="shared" si="853"/>
        <v>1.0015998800000001</v>
      </c>
      <c r="N1718" s="110">
        <f t="shared" si="848"/>
        <v>1.7121760040945362</v>
      </c>
      <c r="O1718" s="103">
        <f t="shared" si="852"/>
        <v>1.7142996800000001</v>
      </c>
      <c r="P1718" s="103">
        <f t="shared" si="833"/>
        <v>419.55016205999999</v>
      </c>
      <c r="Q1718" s="11">
        <f t="shared" si="847"/>
        <v>0</v>
      </c>
      <c r="R1718" s="30">
        <f t="shared" si="842"/>
        <v>0</v>
      </c>
      <c r="S1718" s="103">
        <f t="shared" si="834"/>
        <v>0</v>
      </c>
      <c r="T1718" s="113">
        <f t="shared" si="843"/>
        <v>8.5000000000000006E-2</v>
      </c>
      <c r="U1718" s="111">
        <f t="shared" si="849"/>
        <v>2</v>
      </c>
      <c r="V1718" s="111">
        <v>252</v>
      </c>
      <c r="W1718" s="110">
        <f t="shared" si="835"/>
        <v>1.00064767</v>
      </c>
      <c r="X1718" s="103">
        <f t="shared" si="836"/>
        <v>0.27173005</v>
      </c>
      <c r="Y1718" s="103">
        <f t="shared" si="837"/>
        <v>0</v>
      </c>
      <c r="Z1718" s="114" t="str">
        <f t="shared" si="845"/>
        <v>A+J=</v>
      </c>
      <c r="AA1718" s="108">
        <f t="shared" si="846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38"/>
        <v>45741</v>
      </c>
      <c r="B1719" s="103">
        <f t="shared" si="830"/>
        <v>420.21818809000001</v>
      </c>
      <c r="C1719" s="204">
        <f t="shared" si="829"/>
        <v>244.73560075709779</v>
      </c>
      <c r="D1719" s="104">
        <f t="shared" si="839"/>
        <v>7111.86</v>
      </c>
      <c r="E1719" s="105">
        <f t="shared" si="850"/>
        <v>7205.03</v>
      </c>
      <c r="F1719" s="106">
        <f t="shared" si="851"/>
        <v>45708</v>
      </c>
      <c r="G1719" s="107">
        <f t="shared" si="831"/>
        <v>1.3100651587629741E-2</v>
      </c>
      <c r="H1719" s="108">
        <f t="shared" si="844"/>
        <v>45769</v>
      </c>
      <c r="I1719" s="108">
        <f t="shared" si="832"/>
        <v>45769</v>
      </c>
      <c r="J1719" s="109">
        <f t="shared" si="840"/>
        <v>21</v>
      </c>
      <c r="K1719" s="109">
        <f t="shared" si="854"/>
        <v>3</v>
      </c>
      <c r="L1719" s="8">
        <f t="shared" si="841"/>
        <v>1.00186109</v>
      </c>
      <c r="M1719" s="110">
        <f t="shared" si="853"/>
        <v>1.0015998800000001</v>
      </c>
      <c r="N1719" s="110">
        <f t="shared" si="848"/>
        <v>1.7121760040945362</v>
      </c>
      <c r="O1719" s="103">
        <f t="shared" si="852"/>
        <v>1.7153625100000001</v>
      </c>
      <c r="P1719" s="103">
        <f t="shared" si="833"/>
        <v>419.81027440000003</v>
      </c>
      <c r="Q1719" s="11">
        <f t="shared" si="847"/>
        <v>0</v>
      </c>
      <c r="R1719" s="30">
        <f t="shared" si="842"/>
        <v>0</v>
      </c>
      <c r="S1719" s="103">
        <f t="shared" si="834"/>
        <v>0</v>
      </c>
      <c r="T1719" s="113">
        <f t="shared" si="843"/>
        <v>8.5000000000000006E-2</v>
      </c>
      <c r="U1719" s="111">
        <f t="shared" si="849"/>
        <v>3</v>
      </c>
      <c r="V1719" s="111">
        <v>252</v>
      </c>
      <c r="W1719" s="110">
        <f t="shared" si="835"/>
        <v>1.000971662</v>
      </c>
      <c r="X1719" s="103">
        <f t="shared" si="836"/>
        <v>0.40791369</v>
      </c>
      <c r="Y1719" s="103">
        <f t="shared" si="837"/>
        <v>0</v>
      </c>
      <c r="Z1719" s="114" t="str">
        <f t="shared" si="845"/>
        <v>A+J=</v>
      </c>
      <c r="AA1719" s="108">
        <f t="shared" si="846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38"/>
        <v>45742</v>
      </c>
      <c r="B1720" s="103">
        <f t="shared" si="830"/>
        <v>420.6148609</v>
      </c>
      <c r="C1720" s="204">
        <f t="shared" si="829"/>
        <v>244.73560075709779</v>
      </c>
      <c r="D1720" s="104">
        <f t="shared" si="839"/>
        <v>7111.86</v>
      </c>
      <c r="E1720" s="105">
        <f t="shared" si="850"/>
        <v>7205.03</v>
      </c>
      <c r="F1720" s="106">
        <f t="shared" si="851"/>
        <v>45708</v>
      </c>
      <c r="G1720" s="107">
        <f t="shared" si="831"/>
        <v>1.3100651587629741E-2</v>
      </c>
      <c r="H1720" s="108">
        <f t="shared" si="844"/>
        <v>45769</v>
      </c>
      <c r="I1720" s="108">
        <f t="shared" si="832"/>
        <v>45769</v>
      </c>
      <c r="J1720" s="109">
        <f t="shared" si="840"/>
        <v>21</v>
      </c>
      <c r="K1720" s="109">
        <f t="shared" si="854"/>
        <v>4</v>
      </c>
      <c r="L1720" s="8">
        <f t="shared" si="841"/>
        <v>1.00248223</v>
      </c>
      <c r="M1720" s="110">
        <f t="shared" si="853"/>
        <v>1.0015998800000001</v>
      </c>
      <c r="N1720" s="110">
        <f t="shared" si="848"/>
        <v>1.7121760040945362</v>
      </c>
      <c r="O1720" s="103">
        <f t="shared" si="852"/>
        <v>1.7164260099999999</v>
      </c>
      <c r="P1720" s="103">
        <f t="shared" si="833"/>
        <v>420.07055071000002</v>
      </c>
      <c r="Q1720" s="11">
        <f t="shared" si="847"/>
        <v>0</v>
      </c>
      <c r="R1720" s="30">
        <f t="shared" si="842"/>
        <v>0</v>
      </c>
      <c r="S1720" s="103">
        <f t="shared" si="834"/>
        <v>0</v>
      </c>
      <c r="T1720" s="113">
        <f t="shared" si="843"/>
        <v>8.5000000000000006E-2</v>
      </c>
      <c r="U1720" s="111">
        <f t="shared" si="849"/>
        <v>4</v>
      </c>
      <c r="V1720" s="111">
        <v>252</v>
      </c>
      <c r="W1720" s="110">
        <f t="shared" si="835"/>
        <v>1.001295759</v>
      </c>
      <c r="X1720" s="103">
        <f t="shared" si="836"/>
        <v>0.54431019000000003</v>
      </c>
      <c r="Y1720" s="103">
        <f t="shared" si="837"/>
        <v>0</v>
      </c>
      <c r="Z1720" s="114" t="str">
        <f t="shared" si="845"/>
        <v>A+J=</v>
      </c>
      <c r="AA1720" s="108">
        <f t="shared" si="846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38"/>
        <v>45743</v>
      </c>
      <c r="B1721" s="103">
        <f t="shared" si="830"/>
        <v>421.01190834000005</v>
      </c>
      <c r="C1721" s="204">
        <f t="shared" si="829"/>
        <v>244.73560075709779</v>
      </c>
      <c r="D1721" s="104">
        <f t="shared" si="839"/>
        <v>7111.86</v>
      </c>
      <c r="E1721" s="105">
        <f t="shared" si="850"/>
        <v>7205.03</v>
      </c>
      <c r="F1721" s="106">
        <f t="shared" si="851"/>
        <v>45708</v>
      </c>
      <c r="G1721" s="107">
        <f t="shared" si="831"/>
        <v>1.3100651587629741E-2</v>
      </c>
      <c r="H1721" s="108">
        <f t="shared" si="844"/>
        <v>45769</v>
      </c>
      <c r="I1721" s="108">
        <f t="shared" si="832"/>
        <v>45769</v>
      </c>
      <c r="J1721" s="109">
        <f t="shared" si="840"/>
        <v>21</v>
      </c>
      <c r="K1721" s="109">
        <f t="shared" si="854"/>
        <v>5</v>
      </c>
      <c r="L1721" s="8">
        <f t="shared" si="841"/>
        <v>1.00310375</v>
      </c>
      <c r="M1721" s="110">
        <f t="shared" si="853"/>
        <v>1.0015998800000001</v>
      </c>
      <c r="N1721" s="110">
        <f t="shared" si="848"/>
        <v>1.7121760040945362</v>
      </c>
      <c r="O1721" s="103">
        <f t="shared" si="852"/>
        <v>1.71749017</v>
      </c>
      <c r="P1721" s="103">
        <f t="shared" si="833"/>
        <v>420.33098854000002</v>
      </c>
      <c r="Q1721" s="11">
        <f t="shared" si="847"/>
        <v>0</v>
      </c>
      <c r="R1721" s="30">
        <f t="shared" si="842"/>
        <v>0</v>
      </c>
      <c r="S1721" s="103">
        <f t="shared" si="834"/>
        <v>0</v>
      </c>
      <c r="T1721" s="113">
        <f t="shared" si="843"/>
        <v>8.5000000000000006E-2</v>
      </c>
      <c r="U1721" s="111">
        <f t="shared" si="849"/>
        <v>5</v>
      </c>
      <c r="V1721" s="111">
        <v>252</v>
      </c>
      <c r="W1721" s="110">
        <f t="shared" si="835"/>
        <v>1.0016199610000001</v>
      </c>
      <c r="X1721" s="103">
        <f t="shared" si="836"/>
        <v>0.68091979999999996</v>
      </c>
      <c r="Y1721" s="103">
        <f t="shared" si="837"/>
        <v>0</v>
      </c>
      <c r="Z1721" s="114" t="str">
        <f t="shared" si="845"/>
        <v>A+J=</v>
      </c>
      <c r="AA1721" s="108">
        <f t="shared" si="846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38"/>
        <v>45744</v>
      </c>
      <c r="B1722" s="103">
        <f t="shared" si="830"/>
        <v>421.40932821999996</v>
      </c>
      <c r="C1722" s="204">
        <f t="shared" si="829"/>
        <v>244.73560075709779</v>
      </c>
      <c r="D1722" s="104">
        <f t="shared" si="839"/>
        <v>7111.86</v>
      </c>
      <c r="E1722" s="105">
        <f t="shared" si="850"/>
        <v>7205.03</v>
      </c>
      <c r="F1722" s="106">
        <f t="shared" si="851"/>
        <v>45708</v>
      </c>
      <c r="G1722" s="107">
        <f t="shared" si="831"/>
        <v>1.3100651587629741E-2</v>
      </c>
      <c r="H1722" s="108">
        <f t="shared" si="844"/>
        <v>45769</v>
      </c>
      <c r="I1722" s="108">
        <f t="shared" si="832"/>
        <v>45769</v>
      </c>
      <c r="J1722" s="109">
        <f t="shared" si="840"/>
        <v>21</v>
      </c>
      <c r="K1722" s="109">
        <f t="shared" si="854"/>
        <v>6</v>
      </c>
      <c r="L1722" s="8">
        <f t="shared" si="841"/>
        <v>1.00372566</v>
      </c>
      <c r="M1722" s="110">
        <f t="shared" si="853"/>
        <v>1.0015998800000001</v>
      </c>
      <c r="N1722" s="110">
        <f t="shared" si="848"/>
        <v>1.7121760040945362</v>
      </c>
      <c r="O1722" s="103">
        <f t="shared" si="852"/>
        <v>1.71855498</v>
      </c>
      <c r="P1722" s="103">
        <f t="shared" si="833"/>
        <v>420.59158545999998</v>
      </c>
      <c r="Q1722" s="11">
        <f t="shared" si="847"/>
        <v>0</v>
      </c>
      <c r="R1722" s="30">
        <f t="shared" si="842"/>
        <v>0</v>
      </c>
      <c r="S1722" s="103">
        <f t="shared" si="834"/>
        <v>0</v>
      </c>
      <c r="T1722" s="113">
        <f t="shared" si="843"/>
        <v>8.5000000000000006E-2</v>
      </c>
      <c r="U1722" s="111">
        <f t="shared" si="849"/>
        <v>6</v>
      </c>
      <c r="V1722" s="111">
        <v>252</v>
      </c>
      <c r="W1722" s="110">
        <f t="shared" si="835"/>
        <v>1.0019442679999999</v>
      </c>
      <c r="X1722" s="103">
        <f t="shared" si="836"/>
        <v>0.81774276000000001</v>
      </c>
      <c r="Y1722" s="103">
        <f t="shared" si="837"/>
        <v>0</v>
      </c>
      <c r="Z1722" s="114" t="str">
        <f t="shared" si="845"/>
        <v>A+J=</v>
      </c>
      <c r="AA1722" s="108">
        <f t="shared" si="846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38"/>
        <v>45745</v>
      </c>
      <c r="B1723" s="103">
        <f t="shared" si="830"/>
        <v>421.80712318999997</v>
      </c>
      <c r="C1723" s="204">
        <f t="shared" si="829"/>
        <v>244.73560075709779</v>
      </c>
      <c r="D1723" s="104">
        <f t="shared" si="839"/>
        <v>7111.86</v>
      </c>
      <c r="E1723" s="105">
        <f t="shared" si="850"/>
        <v>7205.03</v>
      </c>
      <c r="F1723" s="106">
        <f t="shared" si="851"/>
        <v>45708</v>
      </c>
      <c r="G1723" s="107">
        <f t="shared" si="831"/>
        <v>1.3100651587629741E-2</v>
      </c>
      <c r="H1723" s="108">
        <f t="shared" si="844"/>
        <v>45769</v>
      </c>
      <c r="I1723" s="108">
        <f t="shared" si="832"/>
        <v>45769</v>
      </c>
      <c r="J1723" s="109">
        <f t="shared" si="840"/>
        <v>21</v>
      </c>
      <c r="K1723" s="109">
        <f t="shared" si="854"/>
        <v>7</v>
      </c>
      <c r="L1723" s="8">
        <f t="shared" si="841"/>
        <v>1.0043479500000001</v>
      </c>
      <c r="M1723" s="110">
        <f t="shared" si="853"/>
        <v>1.0015998800000001</v>
      </c>
      <c r="N1723" s="110">
        <f t="shared" si="848"/>
        <v>1.7121760040945362</v>
      </c>
      <c r="O1723" s="103">
        <f t="shared" si="852"/>
        <v>1.7196204500000001</v>
      </c>
      <c r="P1723" s="103">
        <f t="shared" si="833"/>
        <v>420.85234389999999</v>
      </c>
      <c r="Q1723" s="11">
        <f t="shared" si="847"/>
        <v>0</v>
      </c>
      <c r="R1723" s="30">
        <f t="shared" si="842"/>
        <v>0</v>
      </c>
      <c r="S1723" s="103">
        <f t="shared" si="834"/>
        <v>0</v>
      </c>
      <c r="T1723" s="113">
        <f t="shared" si="843"/>
        <v>8.5000000000000006E-2</v>
      </c>
      <c r="U1723" s="111">
        <f t="shared" si="849"/>
        <v>7</v>
      </c>
      <c r="V1723" s="111">
        <v>252</v>
      </c>
      <c r="W1723" s="110">
        <f t="shared" si="835"/>
        <v>1.00226868</v>
      </c>
      <c r="X1723" s="103">
        <f t="shared" si="836"/>
        <v>0.95477928999999995</v>
      </c>
      <c r="Y1723" s="103">
        <f t="shared" si="837"/>
        <v>0</v>
      </c>
      <c r="Z1723" s="114" t="str">
        <f t="shared" si="845"/>
        <v>A+J=</v>
      </c>
      <c r="AA1723" s="108">
        <f t="shared" si="846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38"/>
        <v>45746</v>
      </c>
      <c r="B1724" s="103">
        <f t="shared" si="830"/>
        <v>421.80712318999997</v>
      </c>
      <c r="C1724" s="204">
        <f t="shared" si="829"/>
        <v>244.73560075709779</v>
      </c>
      <c r="D1724" s="104">
        <f t="shared" si="839"/>
        <v>7111.86</v>
      </c>
      <c r="E1724" s="105">
        <f t="shared" si="850"/>
        <v>7205.03</v>
      </c>
      <c r="F1724" s="106">
        <f t="shared" si="851"/>
        <v>45708</v>
      </c>
      <c r="G1724" s="107">
        <f t="shared" si="831"/>
        <v>1.3100651587629741E-2</v>
      </c>
      <c r="H1724" s="108">
        <f t="shared" si="844"/>
        <v>45769</v>
      </c>
      <c r="I1724" s="108">
        <f t="shared" si="832"/>
        <v>45769</v>
      </c>
      <c r="J1724" s="109">
        <f t="shared" si="840"/>
        <v>21</v>
      </c>
      <c r="K1724" s="109">
        <f t="shared" si="854"/>
        <v>7</v>
      </c>
      <c r="L1724" s="8">
        <f t="shared" si="841"/>
        <v>1.0043479500000001</v>
      </c>
      <c r="M1724" s="110">
        <f t="shared" si="853"/>
        <v>1.0015998800000001</v>
      </c>
      <c r="N1724" s="110">
        <f t="shared" si="848"/>
        <v>1.7121760040945362</v>
      </c>
      <c r="O1724" s="103">
        <f t="shared" si="852"/>
        <v>1.7196204500000001</v>
      </c>
      <c r="P1724" s="103">
        <f t="shared" si="833"/>
        <v>420.85234389999999</v>
      </c>
      <c r="Q1724" s="11">
        <f t="shared" si="847"/>
        <v>0</v>
      </c>
      <c r="R1724" s="30">
        <f t="shared" si="842"/>
        <v>0</v>
      </c>
      <c r="S1724" s="103">
        <f t="shared" si="834"/>
        <v>0</v>
      </c>
      <c r="T1724" s="113">
        <f t="shared" si="843"/>
        <v>8.5000000000000006E-2</v>
      </c>
      <c r="U1724" s="111">
        <f t="shared" si="849"/>
        <v>7</v>
      </c>
      <c r="V1724" s="111">
        <v>252</v>
      </c>
      <c r="W1724" s="110">
        <f t="shared" si="835"/>
        <v>1.00226868</v>
      </c>
      <c r="X1724" s="103">
        <f t="shared" si="836"/>
        <v>0.95477928999999995</v>
      </c>
      <c r="Y1724" s="103">
        <f t="shared" si="837"/>
        <v>0</v>
      </c>
      <c r="Z1724" s="114" t="str">
        <f t="shared" si="845"/>
        <v>A+J=</v>
      </c>
      <c r="AA1724" s="108">
        <f t="shared" si="846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38"/>
        <v>45747</v>
      </c>
      <c r="B1725" s="103">
        <f t="shared" si="830"/>
        <v>421.80712318999997</v>
      </c>
      <c r="C1725" s="204">
        <f t="shared" si="829"/>
        <v>244.73560075709779</v>
      </c>
      <c r="D1725" s="104">
        <f t="shared" si="839"/>
        <v>7111.86</v>
      </c>
      <c r="E1725" s="105">
        <f t="shared" si="850"/>
        <v>7205.03</v>
      </c>
      <c r="F1725" s="106">
        <f t="shared" si="851"/>
        <v>45708</v>
      </c>
      <c r="G1725" s="107">
        <f t="shared" si="831"/>
        <v>1.3100651587629741E-2</v>
      </c>
      <c r="H1725" s="108">
        <f t="shared" si="844"/>
        <v>45769</v>
      </c>
      <c r="I1725" s="108">
        <f t="shared" si="832"/>
        <v>45769</v>
      </c>
      <c r="J1725" s="109">
        <f t="shared" si="840"/>
        <v>21</v>
      </c>
      <c r="K1725" s="109">
        <f t="shared" si="854"/>
        <v>7</v>
      </c>
      <c r="L1725" s="8">
        <f t="shared" si="841"/>
        <v>1.0043479500000001</v>
      </c>
      <c r="M1725" s="110">
        <f t="shared" si="853"/>
        <v>1.0015998800000001</v>
      </c>
      <c r="N1725" s="110">
        <f t="shared" si="848"/>
        <v>1.7121760040945362</v>
      </c>
      <c r="O1725" s="103">
        <f t="shared" si="852"/>
        <v>1.7196204500000001</v>
      </c>
      <c r="P1725" s="103">
        <f t="shared" si="833"/>
        <v>420.85234389999999</v>
      </c>
      <c r="Q1725" s="11">
        <f t="shared" si="847"/>
        <v>0</v>
      </c>
      <c r="R1725" s="30">
        <f t="shared" si="842"/>
        <v>0</v>
      </c>
      <c r="S1725" s="103">
        <f t="shared" si="834"/>
        <v>0</v>
      </c>
      <c r="T1725" s="113">
        <f t="shared" si="843"/>
        <v>8.5000000000000006E-2</v>
      </c>
      <c r="U1725" s="111">
        <f t="shared" si="849"/>
        <v>7</v>
      </c>
      <c r="V1725" s="111">
        <v>252</v>
      </c>
      <c r="W1725" s="110">
        <f t="shared" si="835"/>
        <v>1.00226868</v>
      </c>
      <c r="X1725" s="103">
        <f t="shared" si="836"/>
        <v>0.95477928999999995</v>
      </c>
      <c r="Y1725" s="103">
        <f t="shared" si="837"/>
        <v>0</v>
      </c>
      <c r="Z1725" s="114" t="str">
        <f t="shared" si="845"/>
        <v>A+J=</v>
      </c>
      <c r="AA1725" s="108">
        <f t="shared" si="846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38"/>
        <v>45748</v>
      </c>
      <c r="B1726" s="103">
        <f t="shared" si="830"/>
        <v>422.20529352</v>
      </c>
      <c r="C1726" s="204">
        <f t="shared" si="829"/>
        <v>244.73560075709779</v>
      </c>
      <c r="D1726" s="104">
        <f t="shared" si="839"/>
        <v>7111.86</v>
      </c>
      <c r="E1726" s="105">
        <f t="shared" si="850"/>
        <v>7205.03</v>
      </c>
      <c r="F1726" s="106">
        <f t="shared" si="851"/>
        <v>45708</v>
      </c>
      <c r="G1726" s="107">
        <f t="shared" si="831"/>
        <v>1.3100651587629741E-2</v>
      </c>
      <c r="H1726" s="108">
        <f t="shared" si="844"/>
        <v>45769</v>
      </c>
      <c r="I1726" s="108">
        <f t="shared" si="832"/>
        <v>45769</v>
      </c>
      <c r="J1726" s="109">
        <f t="shared" si="840"/>
        <v>21</v>
      </c>
      <c r="K1726" s="109">
        <f t="shared" si="854"/>
        <v>8</v>
      </c>
      <c r="L1726" s="8">
        <f t="shared" si="841"/>
        <v>1.0049706199999999</v>
      </c>
      <c r="M1726" s="110">
        <f t="shared" si="853"/>
        <v>1.0015998800000001</v>
      </c>
      <c r="N1726" s="110">
        <f t="shared" si="848"/>
        <v>1.7121760040945362</v>
      </c>
      <c r="O1726" s="103">
        <f t="shared" si="852"/>
        <v>1.72068658</v>
      </c>
      <c r="P1726" s="103">
        <f t="shared" si="833"/>
        <v>421.11326387000003</v>
      </c>
      <c r="Q1726" s="11">
        <f t="shared" si="847"/>
        <v>0</v>
      </c>
      <c r="R1726" s="30">
        <f t="shared" si="842"/>
        <v>0</v>
      </c>
      <c r="S1726" s="103">
        <f t="shared" si="834"/>
        <v>0</v>
      </c>
      <c r="T1726" s="113">
        <f t="shared" si="843"/>
        <v>8.5000000000000006E-2</v>
      </c>
      <c r="U1726" s="111">
        <f t="shared" si="849"/>
        <v>8</v>
      </c>
      <c r="V1726" s="111">
        <v>252</v>
      </c>
      <c r="W1726" s="110">
        <f t="shared" si="835"/>
        <v>1.0025931969999999</v>
      </c>
      <c r="X1726" s="103">
        <f t="shared" si="836"/>
        <v>1.09202965</v>
      </c>
      <c r="Y1726" s="103">
        <f t="shared" si="837"/>
        <v>0</v>
      </c>
      <c r="Z1726" s="114" t="str">
        <f t="shared" si="845"/>
        <v>A+J=</v>
      </c>
      <c r="AA1726" s="108">
        <f t="shared" si="846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38"/>
        <v>45749</v>
      </c>
      <c r="B1727" s="103">
        <f t="shared" si="830"/>
        <v>422.60384187</v>
      </c>
      <c r="C1727" s="204">
        <f t="shared" si="829"/>
        <v>244.73560075709779</v>
      </c>
      <c r="D1727" s="104">
        <f t="shared" si="839"/>
        <v>7111.86</v>
      </c>
      <c r="E1727" s="105">
        <f t="shared" si="850"/>
        <v>7205.03</v>
      </c>
      <c r="F1727" s="106">
        <f t="shared" si="851"/>
        <v>45708</v>
      </c>
      <c r="G1727" s="107">
        <f t="shared" si="831"/>
        <v>1.3100651587629741E-2</v>
      </c>
      <c r="H1727" s="108">
        <f t="shared" si="844"/>
        <v>45769</v>
      </c>
      <c r="I1727" s="108">
        <f t="shared" si="832"/>
        <v>45769</v>
      </c>
      <c r="J1727" s="109">
        <f t="shared" si="840"/>
        <v>21</v>
      </c>
      <c r="K1727" s="109">
        <f t="shared" si="854"/>
        <v>9</v>
      </c>
      <c r="L1727" s="8">
        <f t="shared" si="841"/>
        <v>1.00559369</v>
      </c>
      <c r="M1727" s="110">
        <f t="shared" si="853"/>
        <v>1.0015998800000001</v>
      </c>
      <c r="N1727" s="110">
        <f t="shared" si="848"/>
        <v>1.7121760040945362</v>
      </c>
      <c r="O1727" s="103">
        <f t="shared" si="852"/>
        <v>1.72175338</v>
      </c>
      <c r="P1727" s="103">
        <f t="shared" si="833"/>
        <v>421.37434780000001</v>
      </c>
      <c r="Q1727" s="11">
        <f t="shared" si="847"/>
        <v>0</v>
      </c>
      <c r="R1727" s="30">
        <f t="shared" si="842"/>
        <v>0</v>
      </c>
      <c r="S1727" s="103">
        <f t="shared" si="834"/>
        <v>0</v>
      </c>
      <c r="T1727" s="113">
        <f t="shared" si="843"/>
        <v>8.5000000000000006E-2</v>
      </c>
      <c r="U1727" s="111">
        <f t="shared" si="849"/>
        <v>9</v>
      </c>
      <c r="V1727" s="111">
        <v>252</v>
      </c>
      <c r="W1727" s="110">
        <f t="shared" si="835"/>
        <v>1.0029178190000001</v>
      </c>
      <c r="X1727" s="103">
        <f t="shared" si="836"/>
        <v>1.2294940700000001</v>
      </c>
      <c r="Y1727" s="103">
        <f t="shared" si="837"/>
        <v>0</v>
      </c>
      <c r="Z1727" s="114" t="str">
        <f t="shared" si="845"/>
        <v>A+J=</v>
      </c>
      <c r="AA1727" s="108">
        <f t="shared" si="846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38"/>
        <v>45750</v>
      </c>
      <c r="B1728" s="103">
        <f t="shared" si="830"/>
        <v>423.00276649</v>
      </c>
      <c r="C1728" s="204">
        <f t="shared" si="829"/>
        <v>244.73560075709779</v>
      </c>
      <c r="D1728" s="104">
        <f t="shared" si="839"/>
        <v>7111.86</v>
      </c>
      <c r="E1728" s="105">
        <f t="shared" si="850"/>
        <v>7205.03</v>
      </c>
      <c r="F1728" s="106">
        <f t="shared" si="851"/>
        <v>45708</v>
      </c>
      <c r="G1728" s="107">
        <f t="shared" si="831"/>
        <v>1.3100651587629741E-2</v>
      </c>
      <c r="H1728" s="108">
        <f t="shared" si="844"/>
        <v>45769</v>
      </c>
      <c r="I1728" s="108">
        <f t="shared" si="832"/>
        <v>45769</v>
      </c>
      <c r="J1728" s="109">
        <f t="shared" si="840"/>
        <v>21</v>
      </c>
      <c r="K1728" s="109">
        <f t="shared" si="854"/>
        <v>10</v>
      </c>
      <c r="L1728" s="8">
        <f t="shared" si="841"/>
        <v>1.00621714</v>
      </c>
      <c r="M1728" s="110">
        <f t="shared" si="853"/>
        <v>1.0015998800000001</v>
      </c>
      <c r="N1728" s="110">
        <f t="shared" si="848"/>
        <v>1.7121760040945362</v>
      </c>
      <c r="O1728" s="103">
        <f t="shared" si="852"/>
        <v>1.72282084</v>
      </c>
      <c r="P1728" s="103">
        <f t="shared" si="833"/>
        <v>421.63559327000002</v>
      </c>
      <c r="Q1728" s="11">
        <f t="shared" si="847"/>
        <v>0</v>
      </c>
      <c r="R1728" s="30">
        <f t="shared" si="842"/>
        <v>0</v>
      </c>
      <c r="S1728" s="103">
        <f t="shared" si="834"/>
        <v>0</v>
      </c>
      <c r="T1728" s="113">
        <f t="shared" si="843"/>
        <v>8.5000000000000006E-2</v>
      </c>
      <c r="U1728" s="111">
        <f t="shared" si="849"/>
        <v>10</v>
      </c>
      <c r="V1728" s="111">
        <v>252</v>
      </c>
      <c r="W1728" s="110">
        <f t="shared" si="835"/>
        <v>1.0032425469999999</v>
      </c>
      <c r="X1728" s="103">
        <f t="shared" si="836"/>
        <v>1.36717322</v>
      </c>
      <c r="Y1728" s="103">
        <f t="shared" si="837"/>
        <v>0</v>
      </c>
      <c r="Z1728" s="114" t="str">
        <f t="shared" si="845"/>
        <v>A+J=</v>
      </c>
      <c r="AA1728" s="108">
        <f t="shared" si="846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38"/>
        <v>45751</v>
      </c>
      <c r="B1729" s="103">
        <f t="shared" si="830"/>
        <v>423.40206183999999</v>
      </c>
      <c r="C1729" s="204">
        <f t="shared" si="829"/>
        <v>244.73560075709779</v>
      </c>
      <c r="D1729" s="104">
        <f t="shared" si="839"/>
        <v>7111.86</v>
      </c>
      <c r="E1729" s="105">
        <f t="shared" si="850"/>
        <v>7205.03</v>
      </c>
      <c r="F1729" s="106">
        <f t="shared" si="851"/>
        <v>45708</v>
      </c>
      <c r="G1729" s="107">
        <f t="shared" si="831"/>
        <v>1.3100651587629741E-2</v>
      </c>
      <c r="H1729" s="108">
        <f t="shared" si="844"/>
        <v>45769</v>
      </c>
      <c r="I1729" s="108">
        <f t="shared" si="832"/>
        <v>45769</v>
      </c>
      <c r="J1729" s="109">
        <f t="shared" si="840"/>
        <v>21</v>
      </c>
      <c r="K1729" s="109">
        <f t="shared" si="854"/>
        <v>11</v>
      </c>
      <c r="L1729" s="8">
        <f t="shared" si="841"/>
        <v>1.0068409700000001</v>
      </c>
      <c r="M1729" s="110">
        <f t="shared" si="853"/>
        <v>1.0015998800000001</v>
      </c>
      <c r="N1729" s="110">
        <f t="shared" si="848"/>
        <v>1.7121760040945362</v>
      </c>
      <c r="O1729" s="103">
        <f t="shared" si="852"/>
        <v>1.7238889399999999</v>
      </c>
      <c r="P1729" s="103">
        <f t="shared" si="833"/>
        <v>421.89699536000001</v>
      </c>
      <c r="Q1729" s="11">
        <f t="shared" si="847"/>
        <v>0</v>
      </c>
      <c r="R1729" s="30">
        <f t="shared" si="842"/>
        <v>0</v>
      </c>
      <c r="S1729" s="103">
        <f t="shared" si="834"/>
        <v>0</v>
      </c>
      <c r="T1729" s="113">
        <f t="shared" si="843"/>
        <v>8.5000000000000006E-2</v>
      </c>
      <c r="U1729" s="111">
        <f t="shared" si="849"/>
        <v>11</v>
      </c>
      <c r="V1729" s="111">
        <v>252</v>
      </c>
      <c r="W1729" s="110">
        <f t="shared" si="835"/>
        <v>1.0035673789999999</v>
      </c>
      <c r="X1729" s="103">
        <f t="shared" si="836"/>
        <v>1.50506648</v>
      </c>
      <c r="Y1729" s="103">
        <f t="shared" si="837"/>
        <v>0</v>
      </c>
      <c r="Z1729" s="114" t="str">
        <f t="shared" si="845"/>
        <v>A+J=</v>
      </c>
      <c r="AA1729" s="108">
        <f t="shared" si="846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38"/>
        <v>45752</v>
      </c>
      <c r="B1730" s="103">
        <f t="shared" si="830"/>
        <v>423.80174374000001</v>
      </c>
      <c r="C1730" s="204">
        <f t="shared" si="829"/>
        <v>244.73560075709779</v>
      </c>
      <c r="D1730" s="104">
        <f t="shared" si="839"/>
        <v>7111.86</v>
      </c>
      <c r="E1730" s="105">
        <f t="shared" si="850"/>
        <v>7205.03</v>
      </c>
      <c r="F1730" s="106">
        <f t="shared" si="851"/>
        <v>45708</v>
      </c>
      <c r="G1730" s="107">
        <f t="shared" si="831"/>
        <v>1.3100651587629741E-2</v>
      </c>
      <c r="H1730" s="108">
        <f t="shared" si="844"/>
        <v>45769</v>
      </c>
      <c r="I1730" s="108">
        <f t="shared" si="832"/>
        <v>45769</v>
      </c>
      <c r="J1730" s="109">
        <f t="shared" si="840"/>
        <v>21</v>
      </c>
      <c r="K1730" s="109">
        <f t="shared" si="854"/>
        <v>12</v>
      </c>
      <c r="L1730" s="8">
        <f t="shared" si="841"/>
        <v>1.0074651999999999</v>
      </c>
      <c r="M1730" s="110">
        <f t="shared" si="853"/>
        <v>1.0015998800000001</v>
      </c>
      <c r="N1730" s="110">
        <f t="shared" si="848"/>
        <v>1.7121760040945362</v>
      </c>
      <c r="O1730" s="103">
        <f t="shared" si="852"/>
        <v>1.72495774</v>
      </c>
      <c r="P1730" s="103">
        <f t="shared" si="833"/>
        <v>422.15856876999999</v>
      </c>
      <c r="Q1730" s="11">
        <f t="shared" si="847"/>
        <v>0</v>
      </c>
      <c r="R1730" s="30">
        <f t="shared" si="842"/>
        <v>0</v>
      </c>
      <c r="S1730" s="103">
        <f t="shared" si="834"/>
        <v>0</v>
      </c>
      <c r="T1730" s="113">
        <f t="shared" si="843"/>
        <v>8.5000000000000006E-2</v>
      </c>
      <c r="U1730" s="111">
        <f t="shared" si="849"/>
        <v>12</v>
      </c>
      <c r="V1730" s="111">
        <v>252</v>
      </c>
      <c r="W1730" s="110">
        <f t="shared" si="835"/>
        <v>1.003892317</v>
      </c>
      <c r="X1730" s="103">
        <f t="shared" si="836"/>
        <v>1.64317497</v>
      </c>
      <c r="Y1730" s="103">
        <f t="shared" si="837"/>
        <v>0</v>
      </c>
      <c r="Z1730" s="114" t="str">
        <f t="shared" si="845"/>
        <v>A+J=</v>
      </c>
      <c r="AA1730" s="108">
        <f t="shared" si="846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38"/>
        <v>45753</v>
      </c>
      <c r="B1731" s="103">
        <f t="shared" si="830"/>
        <v>423.80174374000001</v>
      </c>
      <c r="C1731" s="204">
        <f t="shared" si="829"/>
        <v>244.73560075709779</v>
      </c>
      <c r="D1731" s="104">
        <f t="shared" si="839"/>
        <v>7111.86</v>
      </c>
      <c r="E1731" s="105">
        <f t="shared" si="850"/>
        <v>7205.03</v>
      </c>
      <c r="F1731" s="106">
        <f t="shared" si="851"/>
        <v>45708</v>
      </c>
      <c r="G1731" s="107">
        <f t="shared" si="831"/>
        <v>1.3100651587629741E-2</v>
      </c>
      <c r="H1731" s="108">
        <f t="shared" si="844"/>
        <v>45769</v>
      </c>
      <c r="I1731" s="108">
        <f t="shared" si="832"/>
        <v>45769</v>
      </c>
      <c r="J1731" s="109">
        <f t="shared" si="840"/>
        <v>21</v>
      </c>
      <c r="K1731" s="109">
        <f t="shared" si="854"/>
        <v>12</v>
      </c>
      <c r="L1731" s="8">
        <f t="shared" si="841"/>
        <v>1.0074651999999999</v>
      </c>
      <c r="M1731" s="110">
        <f t="shared" si="853"/>
        <v>1.0015998800000001</v>
      </c>
      <c r="N1731" s="110">
        <f t="shared" si="848"/>
        <v>1.7121760040945362</v>
      </c>
      <c r="O1731" s="103">
        <f t="shared" si="852"/>
        <v>1.72495774</v>
      </c>
      <c r="P1731" s="103">
        <f t="shared" si="833"/>
        <v>422.15856876999999</v>
      </c>
      <c r="Q1731" s="11">
        <f t="shared" si="847"/>
        <v>0</v>
      </c>
      <c r="R1731" s="30">
        <f t="shared" si="842"/>
        <v>0</v>
      </c>
      <c r="S1731" s="103">
        <f t="shared" si="834"/>
        <v>0</v>
      </c>
      <c r="T1731" s="113">
        <f t="shared" si="843"/>
        <v>8.5000000000000006E-2</v>
      </c>
      <c r="U1731" s="111">
        <f t="shared" si="849"/>
        <v>12</v>
      </c>
      <c r="V1731" s="111">
        <v>252</v>
      </c>
      <c r="W1731" s="110">
        <f t="shared" si="835"/>
        <v>1.003892317</v>
      </c>
      <c r="X1731" s="103">
        <f t="shared" si="836"/>
        <v>1.64317497</v>
      </c>
      <c r="Y1731" s="103">
        <f t="shared" si="837"/>
        <v>0</v>
      </c>
      <c r="Z1731" s="114" t="str">
        <f t="shared" si="845"/>
        <v>A+J=</v>
      </c>
      <c r="AA1731" s="108">
        <f t="shared" si="846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38"/>
        <v>45754</v>
      </c>
      <c r="B1732" s="103">
        <f t="shared" si="830"/>
        <v>423.80174374000001</v>
      </c>
      <c r="C1732" s="204">
        <f t="shared" si="829"/>
        <v>244.73560075709779</v>
      </c>
      <c r="D1732" s="104">
        <f t="shared" si="839"/>
        <v>7111.86</v>
      </c>
      <c r="E1732" s="105">
        <f t="shared" si="850"/>
        <v>7205.03</v>
      </c>
      <c r="F1732" s="106">
        <f t="shared" si="851"/>
        <v>45708</v>
      </c>
      <c r="G1732" s="107">
        <f t="shared" si="831"/>
        <v>1.3100651587629741E-2</v>
      </c>
      <c r="H1732" s="108">
        <f t="shared" si="844"/>
        <v>45769</v>
      </c>
      <c r="I1732" s="108">
        <f t="shared" si="832"/>
        <v>45769</v>
      </c>
      <c r="J1732" s="109">
        <f t="shared" si="840"/>
        <v>21</v>
      </c>
      <c r="K1732" s="109">
        <f t="shared" si="854"/>
        <v>12</v>
      </c>
      <c r="L1732" s="8">
        <f t="shared" si="841"/>
        <v>1.0074651999999999</v>
      </c>
      <c r="M1732" s="110">
        <f t="shared" si="853"/>
        <v>1.0015998800000001</v>
      </c>
      <c r="N1732" s="110">
        <f t="shared" si="848"/>
        <v>1.7121760040945362</v>
      </c>
      <c r="O1732" s="103">
        <f t="shared" si="852"/>
        <v>1.72495774</v>
      </c>
      <c r="P1732" s="103">
        <f t="shared" si="833"/>
        <v>422.15856876999999</v>
      </c>
      <c r="Q1732" s="11">
        <f t="shared" si="847"/>
        <v>0</v>
      </c>
      <c r="R1732" s="30">
        <f t="shared" si="842"/>
        <v>0</v>
      </c>
      <c r="S1732" s="103">
        <f t="shared" si="834"/>
        <v>0</v>
      </c>
      <c r="T1732" s="113">
        <f t="shared" si="843"/>
        <v>8.5000000000000006E-2</v>
      </c>
      <c r="U1732" s="111">
        <f t="shared" si="849"/>
        <v>12</v>
      </c>
      <c r="V1732" s="111">
        <v>252</v>
      </c>
      <c r="W1732" s="110">
        <f t="shared" si="835"/>
        <v>1.003892317</v>
      </c>
      <c r="X1732" s="103">
        <f t="shared" si="836"/>
        <v>1.64317497</v>
      </c>
      <c r="Y1732" s="103">
        <f t="shared" si="837"/>
        <v>0</v>
      </c>
      <c r="Z1732" s="114" t="str">
        <f t="shared" si="845"/>
        <v>A+J=</v>
      </c>
      <c r="AA1732" s="108">
        <f t="shared" si="846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38"/>
        <v>45755</v>
      </c>
      <c r="B1733" s="103">
        <f t="shared" si="830"/>
        <v>424.20179686</v>
      </c>
      <c r="C1733" s="204">
        <f t="shared" si="829"/>
        <v>244.73560075709779</v>
      </c>
      <c r="D1733" s="104">
        <f t="shared" si="839"/>
        <v>7111.86</v>
      </c>
      <c r="E1733" s="105">
        <f t="shared" si="850"/>
        <v>7205.03</v>
      </c>
      <c r="F1733" s="106">
        <f t="shared" si="851"/>
        <v>45708</v>
      </c>
      <c r="G1733" s="107">
        <f t="shared" si="831"/>
        <v>1.3100651587629741E-2</v>
      </c>
      <c r="H1733" s="108">
        <f t="shared" si="844"/>
        <v>45769</v>
      </c>
      <c r="I1733" s="108">
        <f t="shared" si="832"/>
        <v>45769</v>
      </c>
      <c r="J1733" s="109">
        <f t="shared" si="840"/>
        <v>21</v>
      </c>
      <c r="K1733" s="109">
        <f t="shared" si="854"/>
        <v>13</v>
      </c>
      <c r="L1733" s="8">
        <f t="shared" si="841"/>
        <v>1.00808981</v>
      </c>
      <c r="M1733" s="110">
        <f t="shared" si="853"/>
        <v>1.0015998800000001</v>
      </c>
      <c r="N1733" s="110">
        <f t="shared" si="848"/>
        <v>1.7121760040945362</v>
      </c>
      <c r="O1733" s="103">
        <f t="shared" si="852"/>
        <v>1.72602718</v>
      </c>
      <c r="P1733" s="103">
        <f t="shared" si="833"/>
        <v>422.42029882000003</v>
      </c>
      <c r="Q1733" s="11">
        <f t="shared" si="847"/>
        <v>0</v>
      </c>
      <c r="R1733" s="30">
        <f t="shared" si="842"/>
        <v>0</v>
      </c>
      <c r="S1733" s="103">
        <f t="shared" si="834"/>
        <v>0</v>
      </c>
      <c r="T1733" s="113">
        <f t="shared" si="843"/>
        <v>8.5000000000000006E-2</v>
      </c>
      <c r="U1733" s="111">
        <f t="shared" si="849"/>
        <v>13</v>
      </c>
      <c r="V1733" s="111">
        <v>252</v>
      </c>
      <c r="W1733" s="110">
        <f t="shared" si="835"/>
        <v>1.0042173590000001</v>
      </c>
      <c r="X1733" s="103">
        <f t="shared" si="836"/>
        <v>1.78149804</v>
      </c>
      <c r="Y1733" s="103">
        <f t="shared" si="837"/>
        <v>0</v>
      </c>
      <c r="Z1733" s="114" t="str">
        <f t="shared" si="845"/>
        <v>A+J=</v>
      </c>
      <c r="AA1733" s="108">
        <f t="shared" si="846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38"/>
        <v>45756</v>
      </c>
      <c r="B1734" s="103">
        <f t="shared" si="830"/>
        <v>424.60222514999998</v>
      </c>
      <c r="C1734" s="204">
        <f t="shared" ref="C1734:C1797" si="855">(C1733-(S1733/O1733))</f>
        <v>244.73560075709779</v>
      </c>
      <c r="D1734" s="104">
        <f t="shared" si="839"/>
        <v>7111.86</v>
      </c>
      <c r="E1734" s="105">
        <f t="shared" si="850"/>
        <v>7205.03</v>
      </c>
      <c r="F1734" s="106">
        <f t="shared" si="851"/>
        <v>45708</v>
      </c>
      <c r="G1734" s="107">
        <f t="shared" si="831"/>
        <v>1.3100651587629741E-2</v>
      </c>
      <c r="H1734" s="108">
        <f t="shared" si="844"/>
        <v>45769</v>
      </c>
      <c r="I1734" s="108">
        <f t="shared" si="832"/>
        <v>45769</v>
      </c>
      <c r="J1734" s="109">
        <f t="shared" si="840"/>
        <v>21</v>
      </c>
      <c r="K1734" s="109">
        <f t="shared" si="854"/>
        <v>14</v>
      </c>
      <c r="L1734" s="8">
        <f t="shared" si="841"/>
        <v>1.0087147999999999</v>
      </c>
      <c r="M1734" s="110">
        <f t="shared" si="853"/>
        <v>1.0015998800000001</v>
      </c>
      <c r="N1734" s="110">
        <f t="shared" si="848"/>
        <v>1.7121760040945362</v>
      </c>
      <c r="O1734" s="103">
        <f t="shared" si="852"/>
        <v>1.72709727</v>
      </c>
      <c r="P1734" s="103">
        <f t="shared" si="833"/>
        <v>422.68218793</v>
      </c>
      <c r="Q1734" s="11">
        <f t="shared" si="847"/>
        <v>0</v>
      </c>
      <c r="R1734" s="30">
        <f t="shared" si="842"/>
        <v>0</v>
      </c>
      <c r="S1734" s="103">
        <f t="shared" si="834"/>
        <v>0</v>
      </c>
      <c r="T1734" s="113">
        <f t="shared" si="843"/>
        <v>8.5000000000000006E-2</v>
      </c>
      <c r="U1734" s="111">
        <f t="shared" si="849"/>
        <v>14</v>
      </c>
      <c r="V1734" s="111">
        <v>252</v>
      </c>
      <c r="W1734" s="110">
        <f t="shared" si="835"/>
        <v>1.0045425079999999</v>
      </c>
      <c r="X1734" s="103">
        <f t="shared" si="836"/>
        <v>1.92003722</v>
      </c>
      <c r="Y1734" s="103">
        <f t="shared" si="837"/>
        <v>0</v>
      </c>
      <c r="Z1734" s="114" t="str">
        <f t="shared" si="845"/>
        <v>A+J=</v>
      </c>
      <c r="AA1734" s="108">
        <f t="shared" si="846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38"/>
        <v>45757</v>
      </c>
      <c r="B1735" s="103">
        <f t="shared" si="830"/>
        <v>425.00303742</v>
      </c>
      <c r="C1735" s="204">
        <f t="shared" si="855"/>
        <v>244.73560075709779</v>
      </c>
      <c r="D1735" s="104">
        <f t="shared" si="839"/>
        <v>7111.86</v>
      </c>
      <c r="E1735" s="105">
        <f t="shared" si="850"/>
        <v>7205.03</v>
      </c>
      <c r="F1735" s="106">
        <f t="shared" si="851"/>
        <v>45708</v>
      </c>
      <c r="G1735" s="107">
        <f t="shared" si="831"/>
        <v>1.3100651587629741E-2</v>
      </c>
      <c r="H1735" s="108">
        <f t="shared" si="844"/>
        <v>45769</v>
      </c>
      <c r="I1735" s="108">
        <f t="shared" si="832"/>
        <v>45769</v>
      </c>
      <c r="J1735" s="109">
        <f t="shared" si="840"/>
        <v>21</v>
      </c>
      <c r="K1735" s="109">
        <f t="shared" si="854"/>
        <v>15</v>
      </c>
      <c r="L1735" s="8">
        <f t="shared" si="841"/>
        <v>1.0093401900000001</v>
      </c>
      <c r="M1735" s="110">
        <f t="shared" si="853"/>
        <v>1.0015998800000001</v>
      </c>
      <c r="N1735" s="110">
        <f t="shared" si="848"/>
        <v>1.7121760040945362</v>
      </c>
      <c r="O1735" s="103">
        <f t="shared" si="852"/>
        <v>1.7281680500000001</v>
      </c>
      <c r="P1735" s="103">
        <f t="shared" si="833"/>
        <v>422.94424592000001</v>
      </c>
      <c r="Q1735" s="11">
        <f t="shared" si="847"/>
        <v>0</v>
      </c>
      <c r="R1735" s="30">
        <f t="shared" si="842"/>
        <v>0</v>
      </c>
      <c r="S1735" s="103">
        <f t="shared" si="834"/>
        <v>0</v>
      </c>
      <c r="T1735" s="113">
        <f t="shared" si="843"/>
        <v>8.5000000000000006E-2</v>
      </c>
      <c r="U1735" s="111">
        <f t="shared" si="849"/>
        <v>15</v>
      </c>
      <c r="V1735" s="111">
        <v>252</v>
      </c>
      <c r="W1735" s="110">
        <f t="shared" si="835"/>
        <v>1.0048677610000001</v>
      </c>
      <c r="X1735" s="103">
        <f t="shared" si="836"/>
        <v>2.0587914999999999</v>
      </c>
      <c r="Y1735" s="103">
        <f t="shared" si="837"/>
        <v>0</v>
      </c>
      <c r="Z1735" s="114" t="str">
        <f t="shared" si="845"/>
        <v>A+J=</v>
      </c>
      <c r="AA1735" s="108">
        <f t="shared" si="846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38"/>
        <v>45758</v>
      </c>
      <c r="B1736" s="103">
        <f t="shared" si="830"/>
        <v>425.40422450999995</v>
      </c>
      <c r="C1736" s="204">
        <f t="shared" si="855"/>
        <v>244.73560075709779</v>
      </c>
      <c r="D1736" s="104">
        <f t="shared" si="839"/>
        <v>7111.86</v>
      </c>
      <c r="E1736" s="105">
        <f t="shared" si="850"/>
        <v>7205.03</v>
      </c>
      <c r="F1736" s="106">
        <f t="shared" si="851"/>
        <v>45708</v>
      </c>
      <c r="G1736" s="107">
        <f t="shared" si="831"/>
        <v>1.3100651587629741E-2</v>
      </c>
      <c r="H1736" s="108">
        <f t="shared" si="844"/>
        <v>45769</v>
      </c>
      <c r="I1736" s="108">
        <f t="shared" si="832"/>
        <v>45769</v>
      </c>
      <c r="J1736" s="109">
        <f t="shared" si="840"/>
        <v>21</v>
      </c>
      <c r="K1736" s="109">
        <f t="shared" si="854"/>
        <v>16</v>
      </c>
      <c r="L1736" s="8">
        <f t="shared" si="841"/>
        <v>1.0099659599999999</v>
      </c>
      <c r="M1736" s="110">
        <f t="shared" si="853"/>
        <v>1.0015998800000001</v>
      </c>
      <c r="N1736" s="110">
        <f t="shared" si="848"/>
        <v>1.7121760040945362</v>
      </c>
      <c r="O1736" s="103">
        <f t="shared" si="852"/>
        <v>1.7292394799999999</v>
      </c>
      <c r="P1736" s="103">
        <f t="shared" si="833"/>
        <v>423.20646298999998</v>
      </c>
      <c r="Q1736" s="11">
        <f t="shared" si="847"/>
        <v>0</v>
      </c>
      <c r="R1736" s="30">
        <f t="shared" si="842"/>
        <v>0</v>
      </c>
      <c r="S1736" s="103">
        <f t="shared" si="834"/>
        <v>0</v>
      </c>
      <c r="T1736" s="113">
        <f t="shared" si="843"/>
        <v>8.5000000000000006E-2</v>
      </c>
      <c r="U1736" s="111">
        <f t="shared" si="849"/>
        <v>16</v>
      </c>
      <c r="V1736" s="111">
        <v>252</v>
      </c>
      <c r="W1736" s="110">
        <f t="shared" si="835"/>
        <v>1.0051931190000001</v>
      </c>
      <c r="X1736" s="103">
        <f t="shared" si="836"/>
        <v>2.1977615199999998</v>
      </c>
      <c r="Y1736" s="103">
        <f t="shared" si="837"/>
        <v>0</v>
      </c>
      <c r="Z1736" s="114" t="str">
        <f t="shared" si="845"/>
        <v>A+J=</v>
      </c>
      <c r="AA1736" s="108">
        <f t="shared" si="846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38"/>
        <v>45759</v>
      </c>
      <c r="B1737" s="103">
        <f t="shared" si="830"/>
        <v>425.80578953000003</v>
      </c>
      <c r="C1737" s="204">
        <f t="shared" si="855"/>
        <v>244.73560075709779</v>
      </c>
      <c r="D1737" s="104">
        <f t="shared" si="839"/>
        <v>7111.86</v>
      </c>
      <c r="E1737" s="105">
        <f t="shared" si="850"/>
        <v>7205.03</v>
      </c>
      <c r="F1737" s="106">
        <f t="shared" si="851"/>
        <v>45708</v>
      </c>
      <c r="G1737" s="107">
        <f t="shared" si="831"/>
        <v>1.3100651587629741E-2</v>
      </c>
      <c r="H1737" s="108">
        <f t="shared" si="844"/>
        <v>45769</v>
      </c>
      <c r="I1737" s="108">
        <f t="shared" si="832"/>
        <v>45769</v>
      </c>
      <c r="J1737" s="109">
        <f t="shared" si="840"/>
        <v>21</v>
      </c>
      <c r="K1737" s="109">
        <f t="shared" si="854"/>
        <v>17</v>
      </c>
      <c r="L1737" s="8">
        <f t="shared" si="841"/>
        <v>1.0105921200000001</v>
      </c>
      <c r="M1737" s="110">
        <f t="shared" si="853"/>
        <v>1.0015998800000001</v>
      </c>
      <c r="N1737" s="110">
        <f t="shared" si="848"/>
        <v>1.7121760040945362</v>
      </c>
      <c r="O1737" s="103">
        <f t="shared" si="852"/>
        <v>1.73031157</v>
      </c>
      <c r="P1737" s="103">
        <f t="shared" si="833"/>
        <v>423.46884158</v>
      </c>
      <c r="Q1737" s="11">
        <f t="shared" si="847"/>
        <v>0</v>
      </c>
      <c r="R1737" s="30">
        <f t="shared" si="842"/>
        <v>0</v>
      </c>
      <c r="S1737" s="103">
        <f t="shared" si="834"/>
        <v>0</v>
      </c>
      <c r="T1737" s="113">
        <f t="shared" si="843"/>
        <v>8.5000000000000006E-2</v>
      </c>
      <c r="U1737" s="111">
        <f t="shared" si="849"/>
        <v>17</v>
      </c>
      <c r="V1737" s="111">
        <v>252</v>
      </c>
      <c r="W1737" s="110">
        <f t="shared" si="835"/>
        <v>1.005518583</v>
      </c>
      <c r="X1737" s="103">
        <f t="shared" si="836"/>
        <v>2.3369479499999999</v>
      </c>
      <c r="Y1737" s="103">
        <f t="shared" si="837"/>
        <v>0</v>
      </c>
      <c r="Z1737" s="114" t="str">
        <f t="shared" si="845"/>
        <v>A+J=</v>
      </c>
      <c r="AA1737" s="108">
        <f t="shared" si="846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38"/>
        <v>45760</v>
      </c>
      <c r="B1738" s="103">
        <f t="shared" ref="B1738:B1801" si="856">(P1738+X1738)</f>
        <v>425.80578953000003</v>
      </c>
      <c r="C1738" s="204">
        <f t="shared" si="855"/>
        <v>244.73560075709779</v>
      </c>
      <c r="D1738" s="104">
        <f t="shared" si="839"/>
        <v>7111.86</v>
      </c>
      <c r="E1738" s="105">
        <f t="shared" si="850"/>
        <v>7205.03</v>
      </c>
      <c r="F1738" s="106">
        <f t="shared" si="851"/>
        <v>45708</v>
      </c>
      <c r="G1738" s="107">
        <f t="shared" ref="G1738:G1801" si="857">(E1738/D1738)-1</f>
        <v>1.3100651587629741E-2</v>
      </c>
      <c r="H1738" s="108">
        <f t="shared" si="844"/>
        <v>45769</v>
      </c>
      <c r="I1738" s="108">
        <f t="shared" ref="I1738:I1801" si="858">IF(A1738&gt;I1737,H1738,I1737)</f>
        <v>45769</v>
      </c>
      <c r="J1738" s="109">
        <f t="shared" si="840"/>
        <v>21</v>
      </c>
      <c r="K1738" s="109">
        <f t="shared" si="854"/>
        <v>17</v>
      </c>
      <c r="L1738" s="8">
        <f t="shared" si="841"/>
        <v>1.0105921200000001</v>
      </c>
      <c r="M1738" s="110">
        <f t="shared" si="853"/>
        <v>1.0015998800000001</v>
      </c>
      <c r="N1738" s="110">
        <f t="shared" si="848"/>
        <v>1.7121760040945362</v>
      </c>
      <c r="O1738" s="103">
        <f t="shared" si="852"/>
        <v>1.73031157</v>
      </c>
      <c r="P1738" s="103">
        <f t="shared" ref="P1738:P1801" si="859">TRUNC(C1738*O1738,8)</f>
        <v>423.46884158</v>
      </c>
      <c r="Q1738" s="11">
        <f t="shared" si="847"/>
        <v>0</v>
      </c>
      <c r="R1738" s="30">
        <f t="shared" si="842"/>
        <v>0</v>
      </c>
      <c r="S1738" s="103">
        <f t="shared" ref="S1738:S1801" si="860">IF(R1738&gt;0,TRUNC(R1738*P1738,8),0)</f>
        <v>0</v>
      </c>
      <c r="T1738" s="113">
        <f t="shared" si="843"/>
        <v>8.5000000000000006E-2</v>
      </c>
      <c r="U1738" s="111">
        <f t="shared" si="849"/>
        <v>17</v>
      </c>
      <c r="V1738" s="111">
        <v>252</v>
      </c>
      <c r="W1738" s="110">
        <f t="shared" ref="W1738:W1801" si="861">ROUND((1+T1738)^TRUNC((U1738/V1738),9),9)</f>
        <v>1.005518583</v>
      </c>
      <c r="X1738" s="103">
        <f t="shared" ref="X1738:X1801" si="862">TRUNC((P1738*(W1738-1)),8)</f>
        <v>2.3369479499999999</v>
      </c>
      <c r="Y1738" s="103">
        <f t="shared" ref="Y1738:Y1801" si="863">IF(Q1738&gt;0,S1738+X1738,0)</f>
        <v>0</v>
      </c>
      <c r="Z1738" s="114" t="str">
        <f t="shared" si="845"/>
        <v>A+J=</v>
      </c>
      <c r="AA1738" s="108">
        <f t="shared" si="846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64">(A1738+1)</f>
        <v>45761</v>
      </c>
      <c r="B1739" s="103">
        <f t="shared" si="856"/>
        <v>425.80578953000003</v>
      </c>
      <c r="C1739" s="204">
        <f t="shared" si="855"/>
        <v>244.73560075709779</v>
      </c>
      <c r="D1739" s="104">
        <f t="shared" ref="D1739:D1802" si="865">IF(E1739=E1738,D1738,E1738)</f>
        <v>7111.86</v>
      </c>
      <c r="E1739" s="105">
        <f t="shared" si="850"/>
        <v>7205.03</v>
      </c>
      <c r="F1739" s="106">
        <f t="shared" si="851"/>
        <v>45708</v>
      </c>
      <c r="G1739" s="107">
        <f t="shared" si="857"/>
        <v>1.3100651587629741E-2</v>
      </c>
      <c r="H1739" s="108">
        <f t="shared" si="844"/>
        <v>45769</v>
      </c>
      <c r="I1739" s="108">
        <f t="shared" si="858"/>
        <v>45769</v>
      </c>
      <c r="J1739" s="109">
        <f t="shared" ref="J1739:J1802" si="866">IF(I1739=I1738,J1738,NETWORKDAYS(I1738,I1739,$AD$171:$AD$502)-1)</f>
        <v>21</v>
      </c>
      <c r="K1739" s="109">
        <f t="shared" si="854"/>
        <v>17</v>
      </c>
      <c r="L1739" s="8">
        <f t="shared" ref="L1739:L1802" si="867">IF(E1739&lt;D1739,1,TRUNC((E1739/D1739)^TRUNC((K1739/J1739),9),8))</f>
        <v>1.0105921200000001</v>
      </c>
      <c r="M1739" s="110">
        <f t="shared" si="853"/>
        <v>1.0015998800000001</v>
      </c>
      <c r="N1739" s="110">
        <f t="shared" si="848"/>
        <v>1.7121760040945362</v>
      </c>
      <c r="O1739" s="103">
        <f t="shared" si="852"/>
        <v>1.73031157</v>
      </c>
      <c r="P1739" s="103">
        <f t="shared" si="859"/>
        <v>423.46884158</v>
      </c>
      <c r="Q1739" s="11">
        <f t="shared" si="847"/>
        <v>0</v>
      </c>
      <c r="R1739" s="30">
        <f t="shared" ref="R1739:R1802" si="868">IF(Q1739&gt;0,VLOOKUP($A1739,$AD$10:$AI$165,6),0)</f>
        <v>0</v>
      </c>
      <c r="S1739" s="103">
        <f t="shared" si="860"/>
        <v>0</v>
      </c>
      <c r="T1739" s="113">
        <f t="shared" ref="T1739:T1802" si="869">(T1738)</f>
        <v>8.5000000000000006E-2</v>
      </c>
      <c r="U1739" s="111">
        <f t="shared" si="849"/>
        <v>17</v>
      </c>
      <c r="V1739" s="111">
        <v>252</v>
      </c>
      <c r="W1739" s="110">
        <f t="shared" si="861"/>
        <v>1.005518583</v>
      </c>
      <c r="X1739" s="103">
        <f t="shared" si="862"/>
        <v>2.3369479499999999</v>
      </c>
      <c r="Y1739" s="103">
        <f t="shared" si="863"/>
        <v>0</v>
      </c>
      <c r="Z1739" s="114" t="str">
        <f t="shared" si="845"/>
        <v>A+J=</v>
      </c>
      <c r="AA1739" s="108">
        <f t="shared" si="846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64"/>
        <v>45762</v>
      </c>
      <c r="B1740" s="103">
        <f t="shared" si="856"/>
        <v>426.20773764</v>
      </c>
      <c r="C1740" s="204">
        <f t="shared" si="855"/>
        <v>244.73560075709779</v>
      </c>
      <c r="D1740" s="104">
        <f t="shared" si="865"/>
        <v>7111.86</v>
      </c>
      <c r="E1740" s="105">
        <f t="shared" si="850"/>
        <v>7205.03</v>
      </c>
      <c r="F1740" s="106">
        <f t="shared" si="851"/>
        <v>45708</v>
      </c>
      <c r="G1740" s="107">
        <f t="shared" si="857"/>
        <v>1.3100651587629741E-2</v>
      </c>
      <c r="H1740" s="108">
        <f t="shared" ref="H1740:H1803" si="870">IF(DAY(A1740)=H$9,VLOOKUP(A1740,AH$118:AN$450,4),H1739)</f>
        <v>45769</v>
      </c>
      <c r="I1740" s="108">
        <f t="shared" si="858"/>
        <v>45769</v>
      </c>
      <c r="J1740" s="109">
        <f t="shared" si="866"/>
        <v>21</v>
      </c>
      <c r="K1740" s="109">
        <f t="shared" si="854"/>
        <v>18</v>
      </c>
      <c r="L1740" s="8">
        <f t="shared" si="867"/>
        <v>1.0112186700000001</v>
      </c>
      <c r="M1740" s="110">
        <f t="shared" si="853"/>
        <v>1.0015998800000001</v>
      </c>
      <c r="N1740" s="110">
        <f t="shared" si="848"/>
        <v>1.7121760040945362</v>
      </c>
      <c r="O1740" s="103">
        <f t="shared" si="852"/>
        <v>1.73138434</v>
      </c>
      <c r="P1740" s="103">
        <f t="shared" si="859"/>
        <v>423.73138659</v>
      </c>
      <c r="Q1740" s="11">
        <f t="shared" si="847"/>
        <v>0</v>
      </c>
      <c r="R1740" s="30">
        <f t="shared" si="868"/>
        <v>0</v>
      </c>
      <c r="S1740" s="103">
        <f t="shared" si="860"/>
        <v>0</v>
      </c>
      <c r="T1740" s="113">
        <f t="shared" si="869"/>
        <v>8.5000000000000006E-2</v>
      </c>
      <c r="U1740" s="111">
        <f t="shared" si="849"/>
        <v>18</v>
      </c>
      <c r="V1740" s="111">
        <v>252</v>
      </c>
      <c r="W1740" s="110">
        <f t="shared" si="861"/>
        <v>1.005844153</v>
      </c>
      <c r="X1740" s="103">
        <f t="shared" si="862"/>
        <v>2.4763510499999999</v>
      </c>
      <c r="Y1740" s="103">
        <f t="shared" si="863"/>
        <v>0</v>
      </c>
      <c r="Z1740" s="114" t="str">
        <f t="shared" ref="Z1740:Z1803" si="871">IF($Q1739&gt;0,VLOOKUP($A1739,$AD$10:$AM$165,9),Z1739)</f>
        <v>A+J=</v>
      </c>
      <c r="AA1740" s="108">
        <f t="shared" ref="AA1740:AA1803" si="872">IF($Q1739&gt;0,VLOOKUP($A1739,$AD$10:$AM$165,10),AA1739)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64"/>
        <v>45763</v>
      </c>
      <c r="B1741" s="103">
        <f t="shared" si="856"/>
        <v>426.61006331999999</v>
      </c>
      <c r="C1741" s="204">
        <f t="shared" si="855"/>
        <v>244.73560075709779</v>
      </c>
      <c r="D1741" s="104">
        <f t="shared" si="865"/>
        <v>7111.86</v>
      </c>
      <c r="E1741" s="105">
        <f t="shared" si="850"/>
        <v>7205.03</v>
      </c>
      <c r="F1741" s="106">
        <f t="shared" si="851"/>
        <v>45708</v>
      </c>
      <c r="G1741" s="107">
        <f t="shared" si="857"/>
        <v>1.3100651587629741E-2</v>
      </c>
      <c r="H1741" s="108">
        <f t="shared" si="870"/>
        <v>45769</v>
      </c>
      <c r="I1741" s="108">
        <f t="shared" si="858"/>
        <v>45769</v>
      </c>
      <c r="J1741" s="109">
        <f t="shared" si="866"/>
        <v>21</v>
      </c>
      <c r="K1741" s="109">
        <f t="shared" si="854"/>
        <v>19</v>
      </c>
      <c r="L1741" s="8">
        <f t="shared" si="867"/>
        <v>1.01184561</v>
      </c>
      <c r="M1741" s="110">
        <f t="shared" si="853"/>
        <v>1.0015998800000001</v>
      </c>
      <c r="N1741" s="110">
        <f t="shared" si="848"/>
        <v>1.7121760040945362</v>
      </c>
      <c r="O1741" s="103">
        <f t="shared" si="852"/>
        <v>1.7324577699999999</v>
      </c>
      <c r="P1741" s="103">
        <f t="shared" si="859"/>
        <v>423.99409312</v>
      </c>
      <c r="Q1741" s="11">
        <f t="shared" ref="Q1741:Q1804" si="873">IF(VLOOKUP(A1741,AD$10:AK$165,8)=VLOOKUP(A1740,AD$10:AK$165,8),0,VLOOKUP(A1741,AD$10:AK$165,8))</f>
        <v>0</v>
      </c>
      <c r="R1741" s="30">
        <f t="shared" si="868"/>
        <v>0</v>
      </c>
      <c r="S1741" s="103">
        <f t="shared" si="860"/>
        <v>0</v>
      </c>
      <c r="T1741" s="113">
        <f t="shared" si="869"/>
        <v>8.5000000000000006E-2</v>
      </c>
      <c r="U1741" s="111">
        <f t="shared" si="849"/>
        <v>19</v>
      </c>
      <c r="V1741" s="111">
        <v>252</v>
      </c>
      <c r="W1741" s="110">
        <f t="shared" si="861"/>
        <v>1.0061698269999999</v>
      </c>
      <c r="X1741" s="103">
        <f t="shared" si="862"/>
        <v>2.6159702</v>
      </c>
      <c r="Y1741" s="103">
        <f t="shared" si="863"/>
        <v>0</v>
      </c>
      <c r="Z1741" s="114" t="str">
        <f t="shared" si="871"/>
        <v>A+J=</v>
      </c>
      <c r="AA1741" s="108">
        <f t="shared" si="872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64"/>
        <v>45764</v>
      </c>
      <c r="B1742" s="103">
        <f t="shared" si="856"/>
        <v>427.01276562999999</v>
      </c>
      <c r="C1742" s="204">
        <f t="shared" si="855"/>
        <v>244.73560075709779</v>
      </c>
      <c r="D1742" s="104">
        <f t="shared" si="865"/>
        <v>7111.86</v>
      </c>
      <c r="E1742" s="105">
        <f t="shared" si="850"/>
        <v>7205.03</v>
      </c>
      <c r="F1742" s="106">
        <f t="shared" si="851"/>
        <v>45708</v>
      </c>
      <c r="G1742" s="107">
        <f t="shared" si="857"/>
        <v>1.3100651587629741E-2</v>
      </c>
      <c r="H1742" s="108">
        <f t="shared" si="870"/>
        <v>45769</v>
      </c>
      <c r="I1742" s="108">
        <f t="shared" si="858"/>
        <v>45769</v>
      </c>
      <c r="J1742" s="109">
        <f t="shared" si="866"/>
        <v>21</v>
      </c>
      <c r="K1742" s="109">
        <f t="shared" si="854"/>
        <v>20</v>
      </c>
      <c r="L1742" s="8">
        <f t="shared" si="867"/>
        <v>1.0124729299999999</v>
      </c>
      <c r="M1742" s="110">
        <f t="shared" si="853"/>
        <v>1.0015998800000001</v>
      </c>
      <c r="N1742" s="110">
        <f t="shared" si="848"/>
        <v>1.7121760040945362</v>
      </c>
      <c r="O1742" s="103">
        <f t="shared" si="852"/>
        <v>1.7335318500000001</v>
      </c>
      <c r="P1742" s="103">
        <f t="shared" si="859"/>
        <v>424.25695874000002</v>
      </c>
      <c r="Q1742" s="11">
        <f t="shared" si="873"/>
        <v>0</v>
      </c>
      <c r="R1742" s="30">
        <f t="shared" si="868"/>
        <v>0</v>
      </c>
      <c r="S1742" s="103">
        <f t="shared" si="860"/>
        <v>0</v>
      </c>
      <c r="T1742" s="113">
        <f t="shared" si="869"/>
        <v>8.5000000000000006E-2</v>
      </c>
      <c r="U1742" s="111">
        <f t="shared" si="849"/>
        <v>20</v>
      </c>
      <c r="V1742" s="111">
        <v>252</v>
      </c>
      <c r="W1742" s="110">
        <f t="shared" si="861"/>
        <v>1.006495608</v>
      </c>
      <c r="X1742" s="103">
        <f t="shared" si="862"/>
        <v>2.7558068900000001</v>
      </c>
      <c r="Y1742" s="103">
        <f t="shared" si="863"/>
        <v>0</v>
      </c>
      <c r="Z1742" s="114" t="str">
        <f t="shared" si="871"/>
        <v>A+J=</v>
      </c>
      <c r="AA1742" s="108">
        <f t="shared" si="872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64"/>
        <v>45765</v>
      </c>
      <c r="B1743" s="103">
        <f t="shared" si="856"/>
        <v>427.41585337999999</v>
      </c>
      <c r="C1743" s="204">
        <f t="shared" si="855"/>
        <v>244.73560075709779</v>
      </c>
      <c r="D1743" s="104">
        <f t="shared" si="865"/>
        <v>7111.86</v>
      </c>
      <c r="E1743" s="105">
        <f t="shared" si="850"/>
        <v>7205.03</v>
      </c>
      <c r="F1743" s="106">
        <f t="shared" si="851"/>
        <v>45708</v>
      </c>
      <c r="G1743" s="107">
        <f t="shared" si="857"/>
        <v>1.3100651587629741E-2</v>
      </c>
      <c r="H1743" s="108">
        <f t="shared" si="870"/>
        <v>45769</v>
      </c>
      <c r="I1743" s="108">
        <f t="shared" si="858"/>
        <v>45769</v>
      </c>
      <c r="J1743" s="109">
        <f t="shared" si="866"/>
        <v>21</v>
      </c>
      <c r="K1743" s="109">
        <f t="shared" si="854"/>
        <v>21</v>
      </c>
      <c r="L1743" s="8">
        <f t="shared" si="867"/>
        <v>1.0131006499999999</v>
      </c>
      <c r="M1743" s="110">
        <f t="shared" si="853"/>
        <v>1.0015998800000001</v>
      </c>
      <c r="N1743" s="110">
        <f t="shared" si="848"/>
        <v>1.7121760040945362</v>
      </c>
      <c r="O1743" s="103">
        <f t="shared" si="852"/>
        <v>1.7346066200000001</v>
      </c>
      <c r="P1743" s="103">
        <f t="shared" si="859"/>
        <v>424.51999322</v>
      </c>
      <c r="Q1743" s="11">
        <f t="shared" si="873"/>
        <v>0</v>
      </c>
      <c r="R1743" s="30">
        <f t="shared" si="868"/>
        <v>0</v>
      </c>
      <c r="S1743" s="103">
        <f t="shared" si="860"/>
        <v>0</v>
      </c>
      <c r="T1743" s="113">
        <f t="shared" si="869"/>
        <v>8.5000000000000006E-2</v>
      </c>
      <c r="U1743" s="111">
        <f t="shared" si="849"/>
        <v>21</v>
      </c>
      <c r="V1743" s="111">
        <v>252</v>
      </c>
      <c r="W1743" s="110">
        <f t="shared" si="861"/>
        <v>1.0068214929999999</v>
      </c>
      <c r="X1743" s="103">
        <f t="shared" si="862"/>
        <v>2.8958601599999998</v>
      </c>
      <c r="Y1743" s="103">
        <f t="shared" si="863"/>
        <v>0</v>
      </c>
      <c r="Z1743" s="114" t="str">
        <f t="shared" si="871"/>
        <v>A+J=</v>
      </c>
      <c r="AA1743" s="108">
        <f t="shared" si="872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64"/>
        <v>45766</v>
      </c>
      <c r="B1744" s="103">
        <f t="shared" si="856"/>
        <v>427.41585337999999</v>
      </c>
      <c r="C1744" s="204">
        <f t="shared" si="855"/>
        <v>244.73560075709779</v>
      </c>
      <c r="D1744" s="104">
        <f t="shared" si="865"/>
        <v>7111.86</v>
      </c>
      <c r="E1744" s="105">
        <f t="shared" si="850"/>
        <v>7205.03</v>
      </c>
      <c r="F1744" s="106">
        <f t="shared" si="851"/>
        <v>45708</v>
      </c>
      <c r="G1744" s="107">
        <f t="shared" si="857"/>
        <v>1.3100651587629741E-2</v>
      </c>
      <c r="H1744" s="108">
        <f t="shared" si="870"/>
        <v>45769</v>
      </c>
      <c r="I1744" s="108">
        <f t="shared" si="858"/>
        <v>45769</v>
      </c>
      <c r="J1744" s="109">
        <f t="shared" si="866"/>
        <v>21</v>
      </c>
      <c r="K1744" s="109">
        <f t="shared" si="854"/>
        <v>21</v>
      </c>
      <c r="L1744" s="8">
        <f t="shared" si="867"/>
        <v>1.0131006499999999</v>
      </c>
      <c r="M1744" s="110">
        <f t="shared" si="853"/>
        <v>1.0015998800000001</v>
      </c>
      <c r="N1744" s="110">
        <f t="shared" si="848"/>
        <v>1.7121760040945362</v>
      </c>
      <c r="O1744" s="103">
        <f t="shared" si="852"/>
        <v>1.7346066200000001</v>
      </c>
      <c r="P1744" s="103">
        <f t="shared" si="859"/>
        <v>424.51999322</v>
      </c>
      <c r="Q1744" s="11">
        <f t="shared" si="873"/>
        <v>0</v>
      </c>
      <c r="R1744" s="30">
        <f t="shared" si="868"/>
        <v>0</v>
      </c>
      <c r="S1744" s="103">
        <f t="shared" si="860"/>
        <v>0</v>
      </c>
      <c r="T1744" s="113">
        <f t="shared" si="869"/>
        <v>8.5000000000000006E-2</v>
      </c>
      <c r="U1744" s="111">
        <f t="shared" si="849"/>
        <v>21</v>
      </c>
      <c r="V1744" s="111">
        <v>252</v>
      </c>
      <c r="W1744" s="110">
        <f t="shared" si="861"/>
        <v>1.0068214929999999</v>
      </c>
      <c r="X1744" s="103">
        <f t="shared" si="862"/>
        <v>2.8958601599999998</v>
      </c>
      <c r="Y1744" s="103">
        <f t="shared" si="863"/>
        <v>0</v>
      </c>
      <c r="Z1744" s="114" t="str">
        <f t="shared" si="871"/>
        <v>A+J=</v>
      </c>
      <c r="AA1744" s="108">
        <f t="shared" si="872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64"/>
        <v>45767</v>
      </c>
      <c r="B1745" s="103">
        <f t="shared" si="856"/>
        <v>427.41585337999999</v>
      </c>
      <c r="C1745" s="204">
        <f t="shared" si="855"/>
        <v>244.73560075709779</v>
      </c>
      <c r="D1745" s="104">
        <f t="shared" si="865"/>
        <v>7111.86</v>
      </c>
      <c r="E1745" s="105">
        <f t="shared" si="850"/>
        <v>7205.03</v>
      </c>
      <c r="F1745" s="106">
        <f t="shared" si="851"/>
        <v>45708</v>
      </c>
      <c r="G1745" s="107">
        <f t="shared" si="857"/>
        <v>1.3100651587629741E-2</v>
      </c>
      <c r="H1745" s="108">
        <f t="shared" si="870"/>
        <v>45797</v>
      </c>
      <c r="I1745" s="108">
        <f t="shared" si="858"/>
        <v>45769</v>
      </c>
      <c r="J1745" s="109">
        <f t="shared" si="866"/>
        <v>21</v>
      </c>
      <c r="K1745" s="109">
        <f t="shared" si="854"/>
        <v>21</v>
      </c>
      <c r="L1745" s="8">
        <f t="shared" si="867"/>
        <v>1.0131006499999999</v>
      </c>
      <c r="M1745" s="110">
        <f t="shared" si="853"/>
        <v>1.0015998800000001</v>
      </c>
      <c r="N1745" s="110">
        <f t="shared" si="848"/>
        <v>1.7121760040945362</v>
      </c>
      <c r="O1745" s="103">
        <f t="shared" si="852"/>
        <v>1.7346066200000001</v>
      </c>
      <c r="P1745" s="103">
        <f t="shared" si="859"/>
        <v>424.51999322</v>
      </c>
      <c r="Q1745" s="11">
        <f t="shared" si="873"/>
        <v>0</v>
      </c>
      <c r="R1745" s="30">
        <f t="shared" si="868"/>
        <v>0</v>
      </c>
      <c r="S1745" s="103">
        <f t="shared" si="860"/>
        <v>0</v>
      </c>
      <c r="T1745" s="113">
        <f t="shared" si="869"/>
        <v>8.5000000000000006E-2</v>
      </c>
      <c r="U1745" s="111">
        <f t="shared" si="849"/>
        <v>21</v>
      </c>
      <c r="V1745" s="111">
        <v>252</v>
      </c>
      <c r="W1745" s="110">
        <f t="shared" si="861"/>
        <v>1.0068214929999999</v>
      </c>
      <c r="X1745" s="103">
        <f t="shared" si="862"/>
        <v>2.8958601599999998</v>
      </c>
      <c r="Y1745" s="103">
        <f t="shared" si="863"/>
        <v>0</v>
      </c>
      <c r="Z1745" s="114" t="str">
        <f t="shared" si="871"/>
        <v>A+J=</v>
      </c>
      <c r="AA1745" s="108">
        <f t="shared" si="872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64"/>
        <v>45768</v>
      </c>
      <c r="B1746" s="103">
        <f t="shared" si="856"/>
        <v>427.41585337999999</v>
      </c>
      <c r="C1746" s="204">
        <f t="shared" si="855"/>
        <v>244.73560075709779</v>
      </c>
      <c r="D1746" s="104">
        <f t="shared" si="865"/>
        <v>7111.86</v>
      </c>
      <c r="E1746" s="105">
        <f t="shared" si="850"/>
        <v>7205.03</v>
      </c>
      <c r="F1746" s="106">
        <f t="shared" si="851"/>
        <v>45708</v>
      </c>
      <c r="G1746" s="107">
        <f t="shared" si="857"/>
        <v>1.3100651587629741E-2</v>
      </c>
      <c r="H1746" s="108">
        <f t="shared" si="870"/>
        <v>45797</v>
      </c>
      <c r="I1746" s="108">
        <f t="shared" si="858"/>
        <v>45769</v>
      </c>
      <c r="J1746" s="109">
        <f t="shared" si="866"/>
        <v>21</v>
      </c>
      <c r="K1746" s="109">
        <f t="shared" si="854"/>
        <v>21</v>
      </c>
      <c r="L1746" s="8">
        <f t="shared" si="867"/>
        <v>1.0131006499999999</v>
      </c>
      <c r="M1746" s="110">
        <f t="shared" si="853"/>
        <v>1.0015998800000001</v>
      </c>
      <c r="N1746" s="110">
        <f t="shared" si="848"/>
        <v>1.7121760040945362</v>
      </c>
      <c r="O1746" s="103">
        <f t="shared" si="852"/>
        <v>1.7346066200000001</v>
      </c>
      <c r="P1746" s="103">
        <f t="shared" si="859"/>
        <v>424.51999322</v>
      </c>
      <c r="Q1746" s="11">
        <f t="shared" si="873"/>
        <v>0</v>
      </c>
      <c r="R1746" s="30">
        <f t="shared" si="868"/>
        <v>0</v>
      </c>
      <c r="S1746" s="103">
        <f t="shared" si="860"/>
        <v>0</v>
      </c>
      <c r="T1746" s="113">
        <f t="shared" si="869"/>
        <v>8.5000000000000006E-2</v>
      </c>
      <c r="U1746" s="111">
        <f t="shared" si="849"/>
        <v>21</v>
      </c>
      <c r="V1746" s="111">
        <v>252</v>
      </c>
      <c r="W1746" s="110">
        <f t="shared" si="861"/>
        <v>1.0068214929999999</v>
      </c>
      <c r="X1746" s="103">
        <f t="shared" si="862"/>
        <v>2.8958601599999998</v>
      </c>
      <c r="Y1746" s="103">
        <f t="shared" si="863"/>
        <v>0</v>
      </c>
      <c r="Z1746" s="114" t="str">
        <f t="shared" si="871"/>
        <v>A+J=</v>
      </c>
      <c r="AA1746" s="108">
        <f t="shared" si="872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64"/>
        <v>45769</v>
      </c>
      <c r="B1747" s="103">
        <f t="shared" si="856"/>
        <v>427.41585337999999</v>
      </c>
      <c r="C1747" s="204">
        <f t="shared" si="855"/>
        <v>244.73560075709779</v>
      </c>
      <c r="D1747" s="104">
        <f t="shared" si="865"/>
        <v>7111.86</v>
      </c>
      <c r="E1747" s="105">
        <f t="shared" si="850"/>
        <v>7205.03</v>
      </c>
      <c r="F1747" s="106">
        <f t="shared" si="851"/>
        <v>45708</v>
      </c>
      <c r="G1747" s="107">
        <f t="shared" si="857"/>
        <v>1.3100651587629741E-2</v>
      </c>
      <c r="H1747" s="108">
        <f t="shared" si="870"/>
        <v>45797</v>
      </c>
      <c r="I1747" s="108">
        <f t="shared" si="858"/>
        <v>45769</v>
      </c>
      <c r="J1747" s="109">
        <f t="shared" si="866"/>
        <v>21</v>
      </c>
      <c r="K1747" s="109">
        <f t="shared" si="854"/>
        <v>21</v>
      </c>
      <c r="L1747" s="8">
        <f t="shared" si="867"/>
        <v>1.0131006499999999</v>
      </c>
      <c r="M1747" s="110">
        <f t="shared" si="853"/>
        <v>1.0015998800000001</v>
      </c>
      <c r="N1747" s="110">
        <f t="shared" si="848"/>
        <v>1.7121760040945362</v>
      </c>
      <c r="O1747" s="103">
        <f t="shared" si="852"/>
        <v>1.7346066200000001</v>
      </c>
      <c r="P1747" s="103">
        <f t="shared" si="859"/>
        <v>424.51999322</v>
      </c>
      <c r="Q1747" s="11">
        <f t="shared" si="873"/>
        <v>57</v>
      </c>
      <c r="R1747" s="30">
        <f>S1747/P1747</f>
        <v>2.0904232172172559E-2</v>
      </c>
      <c r="S1747" s="103">
        <v>8.8742645000000007</v>
      </c>
      <c r="T1747" s="113">
        <f t="shared" si="869"/>
        <v>8.5000000000000006E-2</v>
      </c>
      <c r="U1747" s="111">
        <f t="shared" si="849"/>
        <v>21</v>
      </c>
      <c r="V1747" s="111">
        <v>252</v>
      </c>
      <c r="W1747" s="110">
        <f t="shared" si="861"/>
        <v>1.0068214929999999</v>
      </c>
      <c r="X1747" s="103">
        <f t="shared" si="862"/>
        <v>2.8958601599999998</v>
      </c>
      <c r="Y1747" s="103">
        <f t="shared" si="863"/>
        <v>11.77012466</v>
      </c>
      <c r="Z1747" s="114" t="str">
        <f t="shared" si="871"/>
        <v>A+J=</v>
      </c>
      <c r="AA1747" s="108">
        <f t="shared" si="872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64"/>
        <v>45770</v>
      </c>
      <c r="B1748" s="103">
        <f t="shared" si="856"/>
        <v>415.90253369999999</v>
      </c>
      <c r="C1748" s="204">
        <f t="shared" si="855"/>
        <v>239.61959093811069</v>
      </c>
      <c r="D1748" s="104">
        <f t="shared" si="865"/>
        <v>7205.03</v>
      </c>
      <c r="E1748" s="105">
        <f t="shared" si="850"/>
        <v>7245.38</v>
      </c>
      <c r="F1748" s="106">
        <f t="shared" si="851"/>
        <v>45738</v>
      </c>
      <c r="G1748" s="107">
        <f t="shared" si="857"/>
        <v>5.6002542668107669E-3</v>
      </c>
      <c r="H1748" s="108">
        <f t="shared" si="870"/>
        <v>45797</v>
      </c>
      <c r="I1748" s="108">
        <f t="shared" si="858"/>
        <v>45797</v>
      </c>
      <c r="J1748" s="109">
        <f t="shared" si="866"/>
        <v>19</v>
      </c>
      <c r="K1748" s="109">
        <f t="shared" si="854"/>
        <v>1</v>
      </c>
      <c r="L1748" s="8">
        <f t="shared" si="867"/>
        <v>1.00029397</v>
      </c>
      <c r="M1748" s="110">
        <f t="shared" si="853"/>
        <v>1.0131006499999999</v>
      </c>
      <c r="N1748" s="110">
        <f t="shared" si="848"/>
        <v>1.7346066226625771</v>
      </c>
      <c r="O1748" s="103">
        <f t="shared" si="852"/>
        <v>1.7351165399999999</v>
      </c>
      <c r="P1748" s="103">
        <f t="shared" si="859"/>
        <v>415.76791553999999</v>
      </c>
      <c r="Q1748" s="11">
        <f t="shared" si="873"/>
        <v>0</v>
      </c>
      <c r="R1748" s="30">
        <f t="shared" si="868"/>
        <v>0</v>
      </c>
      <c r="S1748" s="103">
        <f t="shared" si="860"/>
        <v>0</v>
      </c>
      <c r="T1748" s="113">
        <f t="shared" si="869"/>
        <v>8.5000000000000006E-2</v>
      </c>
      <c r="U1748" s="111">
        <f t="shared" si="849"/>
        <v>1</v>
      </c>
      <c r="V1748" s="111">
        <v>252</v>
      </c>
      <c r="W1748" s="110">
        <f t="shared" si="861"/>
        <v>1.0003237819999999</v>
      </c>
      <c r="X1748" s="103">
        <f t="shared" si="862"/>
        <v>0.13461815999999999</v>
      </c>
      <c r="Y1748" s="103">
        <f t="shared" si="863"/>
        <v>0</v>
      </c>
      <c r="Z1748" s="114" t="str">
        <f t="shared" si="871"/>
        <v>A+J=</v>
      </c>
      <c r="AA1748" s="108">
        <f t="shared" si="872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64"/>
        <v>45771</v>
      </c>
      <c r="B1749" s="103">
        <f t="shared" si="856"/>
        <v>416.15949547000002</v>
      </c>
      <c r="C1749" s="204">
        <f t="shared" si="855"/>
        <v>239.61959093811069</v>
      </c>
      <c r="D1749" s="104">
        <f t="shared" si="865"/>
        <v>7205.03</v>
      </c>
      <c r="E1749" s="105">
        <f t="shared" si="850"/>
        <v>7245.38</v>
      </c>
      <c r="F1749" s="106">
        <f t="shared" si="851"/>
        <v>45738</v>
      </c>
      <c r="G1749" s="107">
        <f t="shared" si="857"/>
        <v>5.6002542668107669E-3</v>
      </c>
      <c r="H1749" s="108">
        <f t="shared" si="870"/>
        <v>45797</v>
      </c>
      <c r="I1749" s="108">
        <f t="shared" si="858"/>
        <v>45797</v>
      </c>
      <c r="J1749" s="109">
        <f t="shared" si="866"/>
        <v>19</v>
      </c>
      <c r="K1749" s="109">
        <f t="shared" si="854"/>
        <v>2</v>
      </c>
      <c r="L1749" s="8">
        <f t="shared" si="867"/>
        <v>1.0005880199999999</v>
      </c>
      <c r="M1749" s="110">
        <f t="shared" si="853"/>
        <v>1.0131006499999999</v>
      </c>
      <c r="N1749" s="110">
        <f t="shared" si="848"/>
        <v>1.7346066226625771</v>
      </c>
      <c r="O1749" s="103">
        <f t="shared" si="852"/>
        <v>1.7356266</v>
      </c>
      <c r="P1749" s="103">
        <f t="shared" si="859"/>
        <v>415.89013591000003</v>
      </c>
      <c r="Q1749" s="11">
        <f t="shared" si="873"/>
        <v>0</v>
      </c>
      <c r="R1749" s="30">
        <f t="shared" si="868"/>
        <v>0</v>
      </c>
      <c r="S1749" s="103">
        <f t="shared" si="860"/>
        <v>0</v>
      </c>
      <c r="T1749" s="113">
        <f t="shared" si="869"/>
        <v>8.5000000000000006E-2</v>
      </c>
      <c r="U1749" s="111">
        <f t="shared" si="849"/>
        <v>2</v>
      </c>
      <c r="V1749" s="111">
        <v>252</v>
      </c>
      <c r="W1749" s="110">
        <f t="shared" si="861"/>
        <v>1.00064767</v>
      </c>
      <c r="X1749" s="103">
        <f t="shared" si="862"/>
        <v>0.26935956</v>
      </c>
      <c r="Y1749" s="103">
        <f t="shared" si="863"/>
        <v>0</v>
      </c>
      <c r="Z1749" s="114" t="str">
        <f t="shared" si="871"/>
        <v>A+J=</v>
      </c>
      <c r="AA1749" s="108">
        <f t="shared" si="872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64"/>
        <v>45772</v>
      </c>
      <c r="B1750" s="103">
        <f t="shared" si="856"/>
        <v>416.41662285000001</v>
      </c>
      <c r="C1750" s="204">
        <f t="shared" si="855"/>
        <v>239.61959093811069</v>
      </c>
      <c r="D1750" s="104">
        <f t="shared" si="865"/>
        <v>7205.03</v>
      </c>
      <c r="E1750" s="105">
        <f t="shared" si="850"/>
        <v>7245.38</v>
      </c>
      <c r="F1750" s="106">
        <f t="shared" si="851"/>
        <v>45738</v>
      </c>
      <c r="G1750" s="107">
        <f t="shared" si="857"/>
        <v>5.6002542668107669E-3</v>
      </c>
      <c r="H1750" s="108">
        <f t="shared" si="870"/>
        <v>45797</v>
      </c>
      <c r="I1750" s="108">
        <f t="shared" si="858"/>
        <v>45797</v>
      </c>
      <c r="J1750" s="109">
        <f t="shared" si="866"/>
        <v>19</v>
      </c>
      <c r="K1750" s="109">
        <f t="shared" si="854"/>
        <v>3</v>
      </c>
      <c r="L1750" s="8">
        <f t="shared" si="867"/>
        <v>1.0008821699999999</v>
      </c>
      <c r="M1750" s="110">
        <f t="shared" si="853"/>
        <v>1.0131006499999999</v>
      </c>
      <c r="N1750" s="110">
        <f t="shared" si="848"/>
        <v>1.7346066226625771</v>
      </c>
      <c r="O1750" s="103">
        <f t="shared" si="852"/>
        <v>1.7361368399999999</v>
      </c>
      <c r="P1750" s="103">
        <f t="shared" si="859"/>
        <v>416.01239941</v>
      </c>
      <c r="Q1750" s="11">
        <f t="shared" si="873"/>
        <v>0</v>
      </c>
      <c r="R1750" s="30">
        <f t="shared" si="868"/>
        <v>0</v>
      </c>
      <c r="S1750" s="103">
        <f t="shared" si="860"/>
        <v>0</v>
      </c>
      <c r="T1750" s="113">
        <f t="shared" si="869"/>
        <v>8.5000000000000006E-2</v>
      </c>
      <c r="U1750" s="111">
        <f t="shared" si="849"/>
        <v>3</v>
      </c>
      <c r="V1750" s="111">
        <v>252</v>
      </c>
      <c r="W1750" s="110">
        <f t="shared" si="861"/>
        <v>1.000971662</v>
      </c>
      <c r="X1750" s="103">
        <f t="shared" si="862"/>
        <v>0.40422343999999999</v>
      </c>
      <c r="Y1750" s="103">
        <f t="shared" si="863"/>
        <v>0</v>
      </c>
      <c r="Z1750" s="114" t="str">
        <f t="shared" si="871"/>
        <v>A+J=</v>
      </c>
      <c r="AA1750" s="108">
        <f t="shared" si="872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64"/>
        <v>45773</v>
      </c>
      <c r="B1751" s="103">
        <f t="shared" si="856"/>
        <v>416.67390433000003</v>
      </c>
      <c r="C1751" s="204">
        <f t="shared" si="855"/>
        <v>239.61959093811069</v>
      </c>
      <c r="D1751" s="104">
        <f t="shared" si="865"/>
        <v>7205.03</v>
      </c>
      <c r="E1751" s="105">
        <f t="shared" si="850"/>
        <v>7245.38</v>
      </c>
      <c r="F1751" s="106">
        <f t="shared" si="851"/>
        <v>45738</v>
      </c>
      <c r="G1751" s="107">
        <f t="shared" si="857"/>
        <v>5.6002542668107669E-3</v>
      </c>
      <c r="H1751" s="108">
        <f t="shared" si="870"/>
        <v>45797</v>
      </c>
      <c r="I1751" s="108">
        <f t="shared" si="858"/>
        <v>45797</v>
      </c>
      <c r="J1751" s="109">
        <f t="shared" si="866"/>
        <v>19</v>
      </c>
      <c r="K1751" s="109">
        <f t="shared" si="854"/>
        <v>4</v>
      </c>
      <c r="L1751" s="8">
        <f t="shared" si="867"/>
        <v>1.0011764000000001</v>
      </c>
      <c r="M1751" s="110">
        <f t="shared" si="853"/>
        <v>1.0131006499999999</v>
      </c>
      <c r="N1751" s="110">
        <f t="shared" si="848"/>
        <v>1.7346066226625771</v>
      </c>
      <c r="O1751" s="103">
        <f t="shared" si="852"/>
        <v>1.7366472100000001</v>
      </c>
      <c r="P1751" s="103">
        <f t="shared" si="859"/>
        <v>416.13469406000002</v>
      </c>
      <c r="Q1751" s="11">
        <f t="shared" si="873"/>
        <v>0</v>
      </c>
      <c r="R1751" s="30">
        <f t="shared" si="868"/>
        <v>0</v>
      </c>
      <c r="S1751" s="103">
        <f t="shared" si="860"/>
        <v>0</v>
      </c>
      <c r="T1751" s="113">
        <f t="shared" si="869"/>
        <v>8.5000000000000006E-2</v>
      </c>
      <c r="U1751" s="111">
        <f t="shared" si="849"/>
        <v>4</v>
      </c>
      <c r="V1751" s="111">
        <v>252</v>
      </c>
      <c r="W1751" s="110">
        <f t="shared" si="861"/>
        <v>1.001295759</v>
      </c>
      <c r="X1751" s="103">
        <f t="shared" si="862"/>
        <v>0.53921026999999999</v>
      </c>
      <c r="Y1751" s="103">
        <f t="shared" si="863"/>
        <v>0</v>
      </c>
      <c r="Z1751" s="114" t="str">
        <f t="shared" si="871"/>
        <v>A+J=</v>
      </c>
      <c r="AA1751" s="108">
        <f t="shared" si="872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64"/>
        <v>45774</v>
      </c>
      <c r="B1752" s="103">
        <f t="shared" si="856"/>
        <v>416.67390433000003</v>
      </c>
      <c r="C1752" s="204">
        <f t="shared" si="855"/>
        <v>239.61959093811069</v>
      </c>
      <c r="D1752" s="104">
        <f t="shared" si="865"/>
        <v>7205.03</v>
      </c>
      <c r="E1752" s="105">
        <f t="shared" si="850"/>
        <v>7245.38</v>
      </c>
      <c r="F1752" s="106">
        <f t="shared" si="851"/>
        <v>45738</v>
      </c>
      <c r="G1752" s="107">
        <f t="shared" si="857"/>
        <v>5.6002542668107669E-3</v>
      </c>
      <c r="H1752" s="108">
        <f t="shared" si="870"/>
        <v>45797</v>
      </c>
      <c r="I1752" s="108">
        <f t="shared" si="858"/>
        <v>45797</v>
      </c>
      <c r="J1752" s="109">
        <f t="shared" si="866"/>
        <v>19</v>
      </c>
      <c r="K1752" s="109">
        <f t="shared" si="854"/>
        <v>4</v>
      </c>
      <c r="L1752" s="8">
        <f t="shared" si="867"/>
        <v>1.0011764000000001</v>
      </c>
      <c r="M1752" s="110">
        <f t="shared" si="853"/>
        <v>1.0131006499999999</v>
      </c>
      <c r="N1752" s="110">
        <f t="shared" si="848"/>
        <v>1.7346066226625771</v>
      </c>
      <c r="O1752" s="103">
        <f t="shared" si="852"/>
        <v>1.7366472100000001</v>
      </c>
      <c r="P1752" s="103">
        <f t="shared" si="859"/>
        <v>416.13469406000002</v>
      </c>
      <c r="Q1752" s="11">
        <f t="shared" si="873"/>
        <v>0</v>
      </c>
      <c r="R1752" s="30">
        <f t="shared" si="868"/>
        <v>0</v>
      </c>
      <c r="S1752" s="103">
        <f t="shared" si="860"/>
        <v>0</v>
      </c>
      <c r="T1752" s="113">
        <f t="shared" si="869"/>
        <v>8.5000000000000006E-2</v>
      </c>
      <c r="U1752" s="111">
        <f t="shared" si="849"/>
        <v>4</v>
      </c>
      <c r="V1752" s="111">
        <v>252</v>
      </c>
      <c r="W1752" s="110">
        <f t="shared" si="861"/>
        <v>1.001295759</v>
      </c>
      <c r="X1752" s="103">
        <f t="shared" si="862"/>
        <v>0.53921026999999999</v>
      </c>
      <c r="Y1752" s="103">
        <f t="shared" si="863"/>
        <v>0</v>
      </c>
      <c r="Z1752" s="114" t="str">
        <f t="shared" si="871"/>
        <v>A+J=</v>
      </c>
      <c r="AA1752" s="108">
        <f t="shared" si="872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64"/>
        <v>45775</v>
      </c>
      <c r="B1753" s="103">
        <f t="shared" si="856"/>
        <v>416.67390433000003</v>
      </c>
      <c r="C1753" s="204">
        <f t="shared" si="855"/>
        <v>239.61959093811069</v>
      </c>
      <c r="D1753" s="104">
        <f t="shared" si="865"/>
        <v>7205.03</v>
      </c>
      <c r="E1753" s="105">
        <f t="shared" si="850"/>
        <v>7245.38</v>
      </c>
      <c r="F1753" s="106">
        <f t="shared" si="851"/>
        <v>45738</v>
      </c>
      <c r="G1753" s="107">
        <f t="shared" si="857"/>
        <v>5.6002542668107669E-3</v>
      </c>
      <c r="H1753" s="108">
        <f t="shared" si="870"/>
        <v>45797</v>
      </c>
      <c r="I1753" s="108">
        <f t="shared" si="858"/>
        <v>45797</v>
      </c>
      <c r="J1753" s="109">
        <f t="shared" si="866"/>
        <v>19</v>
      </c>
      <c r="K1753" s="109">
        <f t="shared" si="854"/>
        <v>4</v>
      </c>
      <c r="L1753" s="8">
        <f t="shared" si="867"/>
        <v>1.0011764000000001</v>
      </c>
      <c r="M1753" s="110">
        <f t="shared" si="853"/>
        <v>1.0131006499999999</v>
      </c>
      <c r="N1753" s="110">
        <f t="shared" si="848"/>
        <v>1.7346066226625771</v>
      </c>
      <c r="O1753" s="103">
        <f t="shared" si="852"/>
        <v>1.7366472100000001</v>
      </c>
      <c r="P1753" s="103">
        <f t="shared" si="859"/>
        <v>416.13469406000002</v>
      </c>
      <c r="Q1753" s="11">
        <f t="shared" si="873"/>
        <v>0</v>
      </c>
      <c r="R1753" s="30">
        <f t="shared" si="868"/>
        <v>0</v>
      </c>
      <c r="S1753" s="103">
        <f t="shared" si="860"/>
        <v>0</v>
      </c>
      <c r="T1753" s="113">
        <f t="shared" si="869"/>
        <v>8.5000000000000006E-2</v>
      </c>
      <c r="U1753" s="111">
        <f t="shared" si="849"/>
        <v>4</v>
      </c>
      <c r="V1753" s="111">
        <v>252</v>
      </c>
      <c r="W1753" s="110">
        <f t="shared" si="861"/>
        <v>1.001295759</v>
      </c>
      <c r="X1753" s="103">
        <f t="shared" si="862"/>
        <v>0.53921026999999999</v>
      </c>
      <c r="Y1753" s="103">
        <f t="shared" si="863"/>
        <v>0</v>
      </c>
      <c r="Z1753" s="114" t="str">
        <f t="shared" si="871"/>
        <v>A+J=</v>
      </c>
      <c r="AA1753" s="108">
        <f t="shared" si="872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64"/>
        <v>45776</v>
      </c>
      <c r="B1754" s="103">
        <f t="shared" si="856"/>
        <v>416.93134719</v>
      </c>
      <c r="C1754" s="204">
        <f t="shared" si="855"/>
        <v>239.61959093811069</v>
      </c>
      <c r="D1754" s="104">
        <f t="shared" si="865"/>
        <v>7205.03</v>
      </c>
      <c r="E1754" s="105">
        <f t="shared" si="850"/>
        <v>7245.38</v>
      </c>
      <c r="F1754" s="106">
        <f t="shared" si="851"/>
        <v>45738</v>
      </c>
      <c r="G1754" s="107">
        <f t="shared" si="857"/>
        <v>5.6002542668107669E-3</v>
      </c>
      <c r="H1754" s="108">
        <f t="shared" si="870"/>
        <v>45797</v>
      </c>
      <c r="I1754" s="108">
        <f t="shared" si="858"/>
        <v>45797</v>
      </c>
      <c r="J1754" s="109">
        <f t="shared" si="866"/>
        <v>19</v>
      </c>
      <c r="K1754" s="109">
        <f t="shared" si="854"/>
        <v>5</v>
      </c>
      <c r="L1754" s="8">
        <f t="shared" si="867"/>
        <v>1.0014707199999999</v>
      </c>
      <c r="M1754" s="110">
        <f t="shared" si="853"/>
        <v>1.0131006499999999</v>
      </c>
      <c r="N1754" s="110">
        <f t="shared" si="848"/>
        <v>1.7346066226625771</v>
      </c>
      <c r="O1754" s="103">
        <f t="shared" si="852"/>
        <v>1.73715774</v>
      </c>
      <c r="P1754" s="103">
        <f t="shared" si="859"/>
        <v>416.25702704999998</v>
      </c>
      <c r="Q1754" s="11">
        <f t="shared" si="873"/>
        <v>0</v>
      </c>
      <c r="R1754" s="30">
        <f t="shared" si="868"/>
        <v>0</v>
      </c>
      <c r="S1754" s="103">
        <f t="shared" si="860"/>
        <v>0</v>
      </c>
      <c r="T1754" s="113">
        <f t="shared" si="869"/>
        <v>8.5000000000000006E-2</v>
      </c>
      <c r="U1754" s="111">
        <f t="shared" si="849"/>
        <v>5</v>
      </c>
      <c r="V1754" s="111">
        <v>252</v>
      </c>
      <c r="W1754" s="110">
        <f t="shared" si="861"/>
        <v>1.0016199610000001</v>
      </c>
      <c r="X1754" s="103">
        <f t="shared" si="862"/>
        <v>0.67432013999999996</v>
      </c>
      <c r="Y1754" s="103">
        <f t="shared" si="863"/>
        <v>0</v>
      </c>
      <c r="Z1754" s="114" t="str">
        <f t="shared" si="871"/>
        <v>A+J=</v>
      </c>
      <c r="AA1754" s="108">
        <f t="shared" si="872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64"/>
        <v>45777</v>
      </c>
      <c r="B1755" s="103">
        <f t="shared" si="856"/>
        <v>417.18894671999999</v>
      </c>
      <c r="C1755" s="204">
        <f t="shared" si="855"/>
        <v>239.61959093811069</v>
      </c>
      <c r="D1755" s="104">
        <f t="shared" si="865"/>
        <v>7205.03</v>
      </c>
      <c r="E1755" s="105">
        <f t="shared" si="850"/>
        <v>7245.38</v>
      </c>
      <c r="F1755" s="106">
        <f t="shared" si="851"/>
        <v>45738</v>
      </c>
      <c r="G1755" s="107">
        <f t="shared" si="857"/>
        <v>5.6002542668107669E-3</v>
      </c>
      <c r="H1755" s="108">
        <f t="shared" si="870"/>
        <v>45797</v>
      </c>
      <c r="I1755" s="108">
        <f t="shared" si="858"/>
        <v>45797</v>
      </c>
      <c r="J1755" s="109">
        <f t="shared" si="866"/>
        <v>19</v>
      </c>
      <c r="K1755" s="109">
        <f t="shared" si="854"/>
        <v>6</v>
      </c>
      <c r="L1755" s="8">
        <f t="shared" si="867"/>
        <v>1.00176512</v>
      </c>
      <c r="M1755" s="110">
        <f t="shared" si="853"/>
        <v>1.0131006499999999</v>
      </c>
      <c r="N1755" s="110">
        <f t="shared" si="848"/>
        <v>1.7346066226625771</v>
      </c>
      <c r="O1755" s="103">
        <f t="shared" si="852"/>
        <v>1.7376684099999999</v>
      </c>
      <c r="P1755" s="103">
        <f t="shared" si="859"/>
        <v>416.37939359000001</v>
      </c>
      <c r="Q1755" s="11">
        <f t="shared" si="873"/>
        <v>0</v>
      </c>
      <c r="R1755" s="30">
        <f t="shared" si="868"/>
        <v>0</v>
      </c>
      <c r="S1755" s="103">
        <f t="shared" si="860"/>
        <v>0</v>
      </c>
      <c r="T1755" s="113">
        <f t="shared" si="869"/>
        <v>8.5000000000000006E-2</v>
      </c>
      <c r="U1755" s="111">
        <f t="shared" si="849"/>
        <v>6</v>
      </c>
      <c r="V1755" s="111">
        <v>252</v>
      </c>
      <c r="W1755" s="110">
        <f t="shared" si="861"/>
        <v>1.0019442679999999</v>
      </c>
      <c r="X1755" s="103">
        <f t="shared" si="862"/>
        <v>0.80955312999999995</v>
      </c>
      <c r="Y1755" s="103">
        <f t="shared" si="863"/>
        <v>0</v>
      </c>
      <c r="Z1755" s="114" t="str">
        <f t="shared" si="871"/>
        <v>A+J=</v>
      </c>
      <c r="AA1755" s="108">
        <f t="shared" si="872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64"/>
        <v>45778</v>
      </c>
      <c r="B1756" s="103">
        <f t="shared" si="856"/>
        <v>417.44670535</v>
      </c>
      <c r="C1756" s="204">
        <f t="shared" si="855"/>
        <v>239.61959093811069</v>
      </c>
      <c r="D1756" s="104">
        <f t="shared" si="865"/>
        <v>7205.03</v>
      </c>
      <c r="E1756" s="105">
        <f t="shared" si="850"/>
        <v>7245.38</v>
      </c>
      <c r="F1756" s="106">
        <f t="shared" si="851"/>
        <v>45738</v>
      </c>
      <c r="G1756" s="107">
        <f t="shared" si="857"/>
        <v>5.6002542668107669E-3</v>
      </c>
      <c r="H1756" s="108">
        <f t="shared" si="870"/>
        <v>45797</v>
      </c>
      <c r="I1756" s="108">
        <f t="shared" si="858"/>
        <v>45797</v>
      </c>
      <c r="J1756" s="109">
        <f t="shared" si="866"/>
        <v>19</v>
      </c>
      <c r="K1756" s="109">
        <f t="shared" si="854"/>
        <v>7</v>
      </c>
      <c r="L1756" s="8">
        <f t="shared" si="867"/>
        <v>1.0020596100000001</v>
      </c>
      <c r="M1756" s="110">
        <f t="shared" si="853"/>
        <v>1.0131006499999999</v>
      </c>
      <c r="N1756" s="110">
        <f t="shared" si="848"/>
        <v>1.7346066226625771</v>
      </c>
      <c r="O1756" s="103">
        <f t="shared" si="852"/>
        <v>1.7381792300000001</v>
      </c>
      <c r="P1756" s="103">
        <f t="shared" si="859"/>
        <v>416.50179606</v>
      </c>
      <c r="Q1756" s="11">
        <f t="shared" si="873"/>
        <v>0</v>
      </c>
      <c r="R1756" s="30">
        <f t="shared" si="868"/>
        <v>0</v>
      </c>
      <c r="S1756" s="103">
        <f t="shared" si="860"/>
        <v>0</v>
      </c>
      <c r="T1756" s="113">
        <f t="shared" si="869"/>
        <v>8.5000000000000006E-2</v>
      </c>
      <c r="U1756" s="111">
        <f t="shared" si="849"/>
        <v>7</v>
      </c>
      <c r="V1756" s="111">
        <v>252</v>
      </c>
      <c r="W1756" s="110">
        <f t="shared" si="861"/>
        <v>1.00226868</v>
      </c>
      <c r="X1756" s="103">
        <f t="shared" si="862"/>
        <v>0.94490929000000001</v>
      </c>
      <c r="Y1756" s="103">
        <f t="shared" si="863"/>
        <v>0</v>
      </c>
      <c r="Z1756" s="114" t="str">
        <f t="shared" si="871"/>
        <v>A+J=</v>
      </c>
      <c r="AA1756" s="108">
        <f t="shared" si="872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64"/>
        <v>45779</v>
      </c>
      <c r="B1757" s="103">
        <f t="shared" si="856"/>
        <v>417.44670535</v>
      </c>
      <c r="C1757" s="204">
        <f t="shared" si="855"/>
        <v>239.61959093811069</v>
      </c>
      <c r="D1757" s="104">
        <f t="shared" si="865"/>
        <v>7205.03</v>
      </c>
      <c r="E1757" s="105">
        <f t="shared" si="850"/>
        <v>7245.38</v>
      </c>
      <c r="F1757" s="106">
        <f t="shared" si="851"/>
        <v>45738</v>
      </c>
      <c r="G1757" s="107">
        <f t="shared" si="857"/>
        <v>5.6002542668107669E-3</v>
      </c>
      <c r="H1757" s="108">
        <f t="shared" si="870"/>
        <v>45797</v>
      </c>
      <c r="I1757" s="108">
        <f t="shared" si="858"/>
        <v>45797</v>
      </c>
      <c r="J1757" s="109">
        <f t="shared" si="866"/>
        <v>19</v>
      </c>
      <c r="K1757" s="109">
        <f t="shared" si="854"/>
        <v>7</v>
      </c>
      <c r="L1757" s="8">
        <f t="shared" si="867"/>
        <v>1.0020596100000001</v>
      </c>
      <c r="M1757" s="110">
        <f t="shared" si="853"/>
        <v>1.0131006499999999</v>
      </c>
      <c r="N1757" s="110">
        <f t="shared" si="848"/>
        <v>1.7346066226625771</v>
      </c>
      <c r="O1757" s="103">
        <f t="shared" si="852"/>
        <v>1.7381792300000001</v>
      </c>
      <c r="P1757" s="103">
        <f t="shared" si="859"/>
        <v>416.50179606</v>
      </c>
      <c r="Q1757" s="11">
        <f t="shared" si="873"/>
        <v>0</v>
      </c>
      <c r="R1757" s="30">
        <f t="shared" si="868"/>
        <v>0</v>
      </c>
      <c r="S1757" s="103">
        <f t="shared" si="860"/>
        <v>0</v>
      </c>
      <c r="T1757" s="113">
        <f t="shared" si="869"/>
        <v>8.5000000000000006E-2</v>
      </c>
      <c r="U1757" s="111">
        <f t="shared" si="849"/>
        <v>7</v>
      </c>
      <c r="V1757" s="111">
        <v>252</v>
      </c>
      <c r="W1757" s="110">
        <f t="shared" si="861"/>
        <v>1.00226868</v>
      </c>
      <c r="X1757" s="103">
        <f t="shared" si="862"/>
        <v>0.94490929000000001</v>
      </c>
      <c r="Y1757" s="103">
        <f t="shared" si="863"/>
        <v>0</v>
      </c>
      <c r="Z1757" s="114" t="str">
        <f t="shared" si="871"/>
        <v>A+J=</v>
      </c>
      <c r="AA1757" s="108">
        <f t="shared" si="872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64"/>
        <v>45780</v>
      </c>
      <c r="B1758" s="103">
        <f t="shared" si="856"/>
        <v>417.70462559999999</v>
      </c>
      <c r="C1758" s="204">
        <f t="shared" si="855"/>
        <v>239.61959093811069</v>
      </c>
      <c r="D1758" s="104">
        <f t="shared" si="865"/>
        <v>7205.03</v>
      </c>
      <c r="E1758" s="105">
        <f t="shared" si="850"/>
        <v>7245.38</v>
      </c>
      <c r="F1758" s="106">
        <f t="shared" si="851"/>
        <v>45738</v>
      </c>
      <c r="G1758" s="107">
        <f t="shared" si="857"/>
        <v>5.6002542668107669E-3</v>
      </c>
      <c r="H1758" s="108">
        <f t="shared" si="870"/>
        <v>45797</v>
      </c>
      <c r="I1758" s="108">
        <f t="shared" si="858"/>
        <v>45797</v>
      </c>
      <c r="J1758" s="109">
        <f t="shared" si="866"/>
        <v>19</v>
      </c>
      <c r="K1758" s="109">
        <f t="shared" si="854"/>
        <v>8</v>
      </c>
      <c r="L1758" s="8">
        <f t="shared" si="867"/>
        <v>1.0023541899999999</v>
      </c>
      <c r="M1758" s="110">
        <f t="shared" si="853"/>
        <v>1.0131006499999999</v>
      </c>
      <c r="N1758" s="110">
        <f t="shared" si="848"/>
        <v>1.7346066226625771</v>
      </c>
      <c r="O1758" s="103">
        <f t="shared" si="852"/>
        <v>1.7386902099999999</v>
      </c>
      <c r="P1758" s="103">
        <f t="shared" si="859"/>
        <v>416.62423688000001</v>
      </c>
      <c r="Q1758" s="11">
        <f t="shared" si="873"/>
        <v>0</v>
      </c>
      <c r="R1758" s="30">
        <f t="shared" si="868"/>
        <v>0</v>
      </c>
      <c r="S1758" s="103">
        <f t="shared" si="860"/>
        <v>0</v>
      </c>
      <c r="T1758" s="113">
        <f t="shared" si="869"/>
        <v>8.5000000000000006E-2</v>
      </c>
      <c r="U1758" s="111">
        <f t="shared" si="849"/>
        <v>8</v>
      </c>
      <c r="V1758" s="111">
        <v>252</v>
      </c>
      <c r="W1758" s="110">
        <f t="shared" si="861"/>
        <v>1.0025931969999999</v>
      </c>
      <c r="X1758" s="103">
        <f t="shared" si="862"/>
        <v>1.08038872</v>
      </c>
      <c r="Y1758" s="103">
        <f t="shared" si="863"/>
        <v>0</v>
      </c>
      <c r="Z1758" s="114" t="str">
        <f t="shared" si="871"/>
        <v>A+J=</v>
      </c>
      <c r="AA1758" s="108">
        <f t="shared" si="872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64"/>
        <v>45781</v>
      </c>
      <c r="B1759" s="103">
        <f t="shared" si="856"/>
        <v>417.70462559999999</v>
      </c>
      <c r="C1759" s="204">
        <f t="shared" si="855"/>
        <v>239.61959093811069</v>
      </c>
      <c r="D1759" s="104">
        <f t="shared" si="865"/>
        <v>7205.03</v>
      </c>
      <c r="E1759" s="105">
        <f t="shared" si="850"/>
        <v>7245.38</v>
      </c>
      <c r="F1759" s="106">
        <f t="shared" si="851"/>
        <v>45738</v>
      </c>
      <c r="G1759" s="107">
        <f t="shared" si="857"/>
        <v>5.6002542668107669E-3</v>
      </c>
      <c r="H1759" s="108">
        <f t="shared" si="870"/>
        <v>45797</v>
      </c>
      <c r="I1759" s="108">
        <f t="shared" si="858"/>
        <v>45797</v>
      </c>
      <c r="J1759" s="109">
        <f t="shared" si="866"/>
        <v>19</v>
      </c>
      <c r="K1759" s="109">
        <f t="shared" si="854"/>
        <v>8</v>
      </c>
      <c r="L1759" s="8">
        <f t="shared" si="867"/>
        <v>1.0023541899999999</v>
      </c>
      <c r="M1759" s="110">
        <f t="shared" si="853"/>
        <v>1.0131006499999999</v>
      </c>
      <c r="N1759" s="110">
        <f t="shared" ref="N1759:N1822" si="874">IF(I1759&gt;I1758,N1758*M1759,N1758)</f>
        <v>1.7346066226625771</v>
      </c>
      <c r="O1759" s="103">
        <f t="shared" si="852"/>
        <v>1.7386902099999999</v>
      </c>
      <c r="P1759" s="103">
        <f t="shared" si="859"/>
        <v>416.62423688000001</v>
      </c>
      <c r="Q1759" s="11">
        <f t="shared" si="873"/>
        <v>0</v>
      </c>
      <c r="R1759" s="30">
        <f t="shared" si="868"/>
        <v>0</v>
      </c>
      <c r="S1759" s="103">
        <f t="shared" si="860"/>
        <v>0</v>
      </c>
      <c r="T1759" s="113">
        <f t="shared" si="869"/>
        <v>8.5000000000000006E-2</v>
      </c>
      <c r="U1759" s="111">
        <f t="shared" si="849"/>
        <v>8</v>
      </c>
      <c r="V1759" s="111">
        <v>252</v>
      </c>
      <c r="W1759" s="110">
        <f t="shared" si="861"/>
        <v>1.0025931969999999</v>
      </c>
      <c r="X1759" s="103">
        <f t="shared" si="862"/>
        <v>1.08038872</v>
      </c>
      <c r="Y1759" s="103">
        <f t="shared" si="863"/>
        <v>0</v>
      </c>
      <c r="Z1759" s="114" t="str">
        <f t="shared" si="871"/>
        <v>A+J=</v>
      </c>
      <c r="AA1759" s="108">
        <f t="shared" si="872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64"/>
        <v>45782</v>
      </c>
      <c r="B1760" s="103">
        <f t="shared" si="856"/>
        <v>417.70462559999999</v>
      </c>
      <c r="C1760" s="204">
        <f t="shared" si="855"/>
        <v>239.61959093811069</v>
      </c>
      <c r="D1760" s="104">
        <f t="shared" si="865"/>
        <v>7205.03</v>
      </c>
      <c r="E1760" s="105">
        <f t="shared" si="850"/>
        <v>7245.38</v>
      </c>
      <c r="F1760" s="106">
        <f t="shared" si="851"/>
        <v>45738</v>
      </c>
      <c r="G1760" s="107">
        <f t="shared" si="857"/>
        <v>5.6002542668107669E-3</v>
      </c>
      <c r="H1760" s="108">
        <f t="shared" si="870"/>
        <v>45797</v>
      </c>
      <c r="I1760" s="108">
        <f t="shared" si="858"/>
        <v>45797</v>
      </c>
      <c r="J1760" s="109">
        <f t="shared" si="866"/>
        <v>19</v>
      </c>
      <c r="K1760" s="109">
        <f t="shared" si="854"/>
        <v>8</v>
      </c>
      <c r="L1760" s="8">
        <f t="shared" si="867"/>
        <v>1.0023541899999999</v>
      </c>
      <c r="M1760" s="110">
        <f t="shared" si="853"/>
        <v>1.0131006499999999</v>
      </c>
      <c r="N1760" s="110">
        <f t="shared" si="874"/>
        <v>1.7346066226625771</v>
      </c>
      <c r="O1760" s="103">
        <f t="shared" si="852"/>
        <v>1.7386902099999999</v>
      </c>
      <c r="P1760" s="103">
        <f t="shared" si="859"/>
        <v>416.62423688000001</v>
      </c>
      <c r="Q1760" s="11">
        <f t="shared" si="873"/>
        <v>0</v>
      </c>
      <c r="R1760" s="30">
        <f t="shared" si="868"/>
        <v>0</v>
      </c>
      <c r="S1760" s="103">
        <f t="shared" si="860"/>
        <v>0</v>
      </c>
      <c r="T1760" s="113">
        <f t="shared" si="869"/>
        <v>8.5000000000000006E-2</v>
      </c>
      <c r="U1760" s="111">
        <f t="shared" si="849"/>
        <v>8</v>
      </c>
      <c r="V1760" s="111">
        <v>252</v>
      </c>
      <c r="W1760" s="110">
        <f t="shared" si="861"/>
        <v>1.0025931969999999</v>
      </c>
      <c r="X1760" s="103">
        <f t="shared" si="862"/>
        <v>1.08038872</v>
      </c>
      <c r="Y1760" s="103">
        <f t="shared" si="863"/>
        <v>0</v>
      </c>
      <c r="Z1760" s="114" t="str">
        <f t="shared" si="871"/>
        <v>A+J=</v>
      </c>
      <c r="AA1760" s="108">
        <f t="shared" si="872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64"/>
        <v>45783</v>
      </c>
      <c r="B1761" s="103">
        <f t="shared" si="856"/>
        <v>417.96270271999998</v>
      </c>
      <c r="C1761" s="204">
        <f t="shared" si="855"/>
        <v>239.61959093811069</v>
      </c>
      <c r="D1761" s="104">
        <f t="shared" si="865"/>
        <v>7205.03</v>
      </c>
      <c r="E1761" s="105">
        <f t="shared" si="850"/>
        <v>7245.38</v>
      </c>
      <c r="F1761" s="106">
        <f t="shared" si="851"/>
        <v>45738</v>
      </c>
      <c r="G1761" s="107">
        <f t="shared" si="857"/>
        <v>5.6002542668107669E-3</v>
      </c>
      <c r="H1761" s="108">
        <f t="shared" si="870"/>
        <v>45797</v>
      </c>
      <c r="I1761" s="108">
        <f t="shared" si="858"/>
        <v>45797</v>
      </c>
      <c r="J1761" s="109">
        <f t="shared" si="866"/>
        <v>19</v>
      </c>
      <c r="K1761" s="109">
        <f t="shared" si="854"/>
        <v>9</v>
      </c>
      <c r="L1761" s="8">
        <f t="shared" si="867"/>
        <v>1.0026488499999999</v>
      </c>
      <c r="M1761" s="110">
        <f t="shared" si="853"/>
        <v>1.0131006499999999</v>
      </c>
      <c r="N1761" s="110">
        <f t="shared" si="874"/>
        <v>1.7346066226625771</v>
      </c>
      <c r="O1761" s="103">
        <f t="shared" si="852"/>
        <v>1.73920133</v>
      </c>
      <c r="P1761" s="103">
        <f t="shared" si="859"/>
        <v>416.74671124999998</v>
      </c>
      <c r="Q1761" s="11">
        <f t="shared" si="873"/>
        <v>0</v>
      </c>
      <c r="R1761" s="30">
        <f t="shared" si="868"/>
        <v>0</v>
      </c>
      <c r="S1761" s="103">
        <f t="shared" si="860"/>
        <v>0</v>
      </c>
      <c r="T1761" s="113">
        <f t="shared" si="869"/>
        <v>8.5000000000000006E-2</v>
      </c>
      <c r="U1761" s="111">
        <f t="shared" si="849"/>
        <v>9</v>
      </c>
      <c r="V1761" s="111">
        <v>252</v>
      </c>
      <c r="W1761" s="110">
        <f t="shared" si="861"/>
        <v>1.0029178190000001</v>
      </c>
      <c r="X1761" s="103">
        <f t="shared" si="862"/>
        <v>1.2159914700000001</v>
      </c>
      <c r="Y1761" s="103">
        <f t="shared" si="863"/>
        <v>0</v>
      </c>
      <c r="Z1761" s="114" t="str">
        <f t="shared" si="871"/>
        <v>A+J=</v>
      </c>
      <c r="AA1761" s="108">
        <f t="shared" si="872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64"/>
        <v>45784</v>
      </c>
      <c r="B1762" s="103">
        <f t="shared" si="856"/>
        <v>418.22094199999998</v>
      </c>
      <c r="C1762" s="204">
        <f t="shared" si="855"/>
        <v>239.61959093811069</v>
      </c>
      <c r="D1762" s="104">
        <f t="shared" si="865"/>
        <v>7205.03</v>
      </c>
      <c r="E1762" s="105">
        <f t="shared" si="850"/>
        <v>7245.38</v>
      </c>
      <c r="F1762" s="106">
        <f t="shared" si="851"/>
        <v>45738</v>
      </c>
      <c r="G1762" s="107">
        <f t="shared" si="857"/>
        <v>5.6002542668107669E-3</v>
      </c>
      <c r="H1762" s="108">
        <f t="shared" si="870"/>
        <v>45797</v>
      </c>
      <c r="I1762" s="108">
        <f t="shared" si="858"/>
        <v>45797</v>
      </c>
      <c r="J1762" s="109">
        <f t="shared" si="866"/>
        <v>19</v>
      </c>
      <c r="K1762" s="109">
        <f t="shared" si="854"/>
        <v>10</v>
      </c>
      <c r="L1762" s="8">
        <f t="shared" si="867"/>
        <v>1.0029436</v>
      </c>
      <c r="M1762" s="110">
        <f t="shared" si="853"/>
        <v>1.0131006499999999</v>
      </c>
      <c r="N1762" s="110">
        <f t="shared" si="874"/>
        <v>1.7346066226625771</v>
      </c>
      <c r="O1762" s="103">
        <f t="shared" si="852"/>
        <v>1.73971261</v>
      </c>
      <c r="P1762" s="103">
        <f t="shared" si="859"/>
        <v>416.86922394999999</v>
      </c>
      <c r="Q1762" s="11">
        <f t="shared" si="873"/>
        <v>0</v>
      </c>
      <c r="R1762" s="30">
        <f t="shared" si="868"/>
        <v>0</v>
      </c>
      <c r="S1762" s="103">
        <f t="shared" si="860"/>
        <v>0</v>
      </c>
      <c r="T1762" s="113">
        <f t="shared" si="869"/>
        <v>8.5000000000000006E-2</v>
      </c>
      <c r="U1762" s="111">
        <f t="shared" si="849"/>
        <v>10</v>
      </c>
      <c r="V1762" s="111">
        <v>252</v>
      </c>
      <c r="W1762" s="110">
        <f t="shared" si="861"/>
        <v>1.0032425469999999</v>
      </c>
      <c r="X1762" s="103">
        <f t="shared" si="862"/>
        <v>1.3517180499999999</v>
      </c>
      <c r="Y1762" s="103">
        <f t="shared" si="863"/>
        <v>0</v>
      </c>
      <c r="Z1762" s="114" t="str">
        <f t="shared" si="871"/>
        <v>A+J=</v>
      </c>
      <c r="AA1762" s="108">
        <f t="shared" si="872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64"/>
        <v>45785</v>
      </c>
      <c r="B1763" s="103">
        <f t="shared" si="856"/>
        <v>418.47933547999997</v>
      </c>
      <c r="C1763" s="204">
        <f t="shared" si="855"/>
        <v>239.61959093811069</v>
      </c>
      <c r="D1763" s="104">
        <f t="shared" si="865"/>
        <v>7205.03</v>
      </c>
      <c r="E1763" s="105">
        <f t="shared" si="850"/>
        <v>7245.38</v>
      </c>
      <c r="F1763" s="106">
        <f t="shared" si="851"/>
        <v>45738</v>
      </c>
      <c r="G1763" s="107">
        <f t="shared" si="857"/>
        <v>5.6002542668107669E-3</v>
      </c>
      <c r="H1763" s="108">
        <f t="shared" si="870"/>
        <v>45797</v>
      </c>
      <c r="I1763" s="108">
        <f t="shared" si="858"/>
        <v>45797</v>
      </c>
      <c r="J1763" s="109">
        <f t="shared" si="866"/>
        <v>19</v>
      </c>
      <c r="K1763" s="109">
        <f t="shared" si="854"/>
        <v>11</v>
      </c>
      <c r="L1763" s="8">
        <f t="shared" si="867"/>
        <v>1.0032384299999999</v>
      </c>
      <c r="M1763" s="110">
        <f t="shared" si="853"/>
        <v>1.0131006499999999</v>
      </c>
      <c r="N1763" s="110">
        <f t="shared" si="874"/>
        <v>1.7346066226625771</v>
      </c>
      <c r="O1763" s="103">
        <f t="shared" si="852"/>
        <v>1.7402240200000001</v>
      </c>
      <c r="P1763" s="103">
        <f t="shared" si="859"/>
        <v>416.99176781</v>
      </c>
      <c r="Q1763" s="11">
        <f t="shared" si="873"/>
        <v>0</v>
      </c>
      <c r="R1763" s="30">
        <f t="shared" si="868"/>
        <v>0</v>
      </c>
      <c r="S1763" s="103">
        <f t="shared" si="860"/>
        <v>0</v>
      </c>
      <c r="T1763" s="113">
        <f t="shared" si="869"/>
        <v>8.5000000000000006E-2</v>
      </c>
      <c r="U1763" s="111">
        <f t="shared" si="849"/>
        <v>11</v>
      </c>
      <c r="V1763" s="111">
        <v>252</v>
      </c>
      <c r="W1763" s="110">
        <f t="shared" si="861"/>
        <v>1.0035673789999999</v>
      </c>
      <c r="X1763" s="103">
        <f t="shared" si="862"/>
        <v>1.48756767</v>
      </c>
      <c r="Y1763" s="103">
        <f t="shared" si="863"/>
        <v>0</v>
      </c>
      <c r="Z1763" s="114" t="str">
        <f t="shared" si="871"/>
        <v>A+J=</v>
      </c>
      <c r="AA1763" s="108">
        <f t="shared" si="872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64"/>
        <v>45786</v>
      </c>
      <c r="B1764" s="103">
        <f t="shared" si="856"/>
        <v>418.73789607999998</v>
      </c>
      <c r="C1764" s="204">
        <f t="shared" si="855"/>
        <v>239.61959093811069</v>
      </c>
      <c r="D1764" s="104">
        <f t="shared" si="865"/>
        <v>7205.03</v>
      </c>
      <c r="E1764" s="105">
        <f t="shared" si="850"/>
        <v>7245.38</v>
      </c>
      <c r="F1764" s="106">
        <f t="shared" si="851"/>
        <v>45738</v>
      </c>
      <c r="G1764" s="107">
        <f t="shared" si="857"/>
        <v>5.6002542668107669E-3</v>
      </c>
      <c r="H1764" s="108">
        <f t="shared" si="870"/>
        <v>45797</v>
      </c>
      <c r="I1764" s="108">
        <f t="shared" si="858"/>
        <v>45797</v>
      </c>
      <c r="J1764" s="109">
        <f t="shared" si="866"/>
        <v>19</v>
      </c>
      <c r="K1764" s="109">
        <f t="shared" si="854"/>
        <v>12</v>
      </c>
      <c r="L1764" s="8">
        <f t="shared" si="867"/>
        <v>1.00353336</v>
      </c>
      <c r="M1764" s="110">
        <f t="shared" si="853"/>
        <v>1.0131006499999999</v>
      </c>
      <c r="N1764" s="110">
        <f t="shared" si="874"/>
        <v>1.7346066226625771</v>
      </c>
      <c r="O1764" s="103">
        <f t="shared" si="852"/>
        <v>1.74073561</v>
      </c>
      <c r="P1764" s="103">
        <f t="shared" si="859"/>
        <v>417.11435478999999</v>
      </c>
      <c r="Q1764" s="11">
        <f t="shared" si="873"/>
        <v>0</v>
      </c>
      <c r="R1764" s="30">
        <f t="shared" si="868"/>
        <v>0</v>
      </c>
      <c r="S1764" s="103">
        <f t="shared" si="860"/>
        <v>0</v>
      </c>
      <c r="T1764" s="113">
        <f t="shared" si="869"/>
        <v>8.5000000000000006E-2</v>
      </c>
      <c r="U1764" s="111">
        <f t="shared" si="849"/>
        <v>12</v>
      </c>
      <c r="V1764" s="111">
        <v>252</v>
      </c>
      <c r="W1764" s="110">
        <f t="shared" si="861"/>
        <v>1.003892317</v>
      </c>
      <c r="X1764" s="103">
        <f t="shared" si="862"/>
        <v>1.6235412899999999</v>
      </c>
      <c r="Y1764" s="103">
        <f t="shared" si="863"/>
        <v>0</v>
      </c>
      <c r="Z1764" s="114" t="str">
        <f t="shared" si="871"/>
        <v>A+J=</v>
      </c>
      <c r="AA1764" s="108">
        <f t="shared" si="872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64"/>
        <v>45787</v>
      </c>
      <c r="B1765" s="103">
        <f t="shared" si="856"/>
        <v>418.99661103</v>
      </c>
      <c r="C1765" s="204">
        <f t="shared" si="855"/>
        <v>239.61959093811069</v>
      </c>
      <c r="D1765" s="104">
        <f t="shared" si="865"/>
        <v>7205.03</v>
      </c>
      <c r="E1765" s="105">
        <f t="shared" si="850"/>
        <v>7245.38</v>
      </c>
      <c r="F1765" s="106">
        <f t="shared" si="851"/>
        <v>45738</v>
      </c>
      <c r="G1765" s="107">
        <f t="shared" si="857"/>
        <v>5.6002542668107669E-3</v>
      </c>
      <c r="H1765" s="108">
        <f t="shared" si="870"/>
        <v>45797</v>
      </c>
      <c r="I1765" s="108">
        <f t="shared" si="858"/>
        <v>45797</v>
      </c>
      <c r="J1765" s="109">
        <f t="shared" si="866"/>
        <v>19</v>
      </c>
      <c r="K1765" s="109">
        <f t="shared" si="854"/>
        <v>13</v>
      </c>
      <c r="L1765" s="8">
        <f t="shared" si="867"/>
        <v>1.0038283699999999</v>
      </c>
      <c r="M1765" s="110">
        <f t="shared" si="853"/>
        <v>1.0131006499999999</v>
      </c>
      <c r="N1765" s="110">
        <f t="shared" si="874"/>
        <v>1.7346066226625771</v>
      </c>
      <c r="O1765" s="103">
        <f t="shared" si="852"/>
        <v>1.74124733</v>
      </c>
      <c r="P1765" s="103">
        <f t="shared" si="859"/>
        <v>417.23697292999998</v>
      </c>
      <c r="Q1765" s="11">
        <f t="shared" si="873"/>
        <v>0</v>
      </c>
      <c r="R1765" s="30">
        <f t="shared" si="868"/>
        <v>0</v>
      </c>
      <c r="S1765" s="103">
        <f t="shared" si="860"/>
        <v>0</v>
      </c>
      <c r="T1765" s="113">
        <f t="shared" si="869"/>
        <v>8.5000000000000006E-2</v>
      </c>
      <c r="U1765" s="111">
        <f t="shared" ref="U1765:U1828" si="875">IF(Q1764&gt;0,1,IF(K1765=K1764,U1764,U1764+1))</f>
        <v>13</v>
      </c>
      <c r="V1765" s="111">
        <v>252</v>
      </c>
      <c r="W1765" s="110">
        <f t="shared" si="861"/>
        <v>1.0042173590000001</v>
      </c>
      <c r="X1765" s="103">
        <f t="shared" si="862"/>
        <v>1.7596381000000001</v>
      </c>
      <c r="Y1765" s="103">
        <f t="shared" si="863"/>
        <v>0</v>
      </c>
      <c r="Z1765" s="114" t="str">
        <f t="shared" si="871"/>
        <v>A+J=</v>
      </c>
      <c r="AA1765" s="108">
        <f t="shared" si="872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64"/>
        <v>45788</v>
      </c>
      <c r="B1766" s="103">
        <f t="shared" si="856"/>
        <v>418.99661103</v>
      </c>
      <c r="C1766" s="204">
        <f t="shared" si="855"/>
        <v>239.61959093811069</v>
      </c>
      <c r="D1766" s="104">
        <f t="shared" si="865"/>
        <v>7205.03</v>
      </c>
      <c r="E1766" s="105">
        <f t="shared" si="850"/>
        <v>7245.38</v>
      </c>
      <c r="F1766" s="106">
        <f t="shared" si="851"/>
        <v>45738</v>
      </c>
      <c r="G1766" s="107">
        <f t="shared" si="857"/>
        <v>5.6002542668107669E-3</v>
      </c>
      <c r="H1766" s="108">
        <f t="shared" si="870"/>
        <v>45797</v>
      </c>
      <c r="I1766" s="108">
        <f t="shared" si="858"/>
        <v>45797</v>
      </c>
      <c r="J1766" s="109">
        <f t="shared" si="866"/>
        <v>19</v>
      </c>
      <c r="K1766" s="109">
        <f t="shared" si="854"/>
        <v>13</v>
      </c>
      <c r="L1766" s="8">
        <f t="shared" si="867"/>
        <v>1.0038283699999999</v>
      </c>
      <c r="M1766" s="110">
        <f t="shared" si="853"/>
        <v>1.0131006499999999</v>
      </c>
      <c r="N1766" s="110">
        <f t="shared" si="874"/>
        <v>1.7346066226625771</v>
      </c>
      <c r="O1766" s="103">
        <f t="shared" si="852"/>
        <v>1.74124733</v>
      </c>
      <c r="P1766" s="103">
        <f t="shared" si="859"/>
        <v>417.23697292999998</v>
      </c>
      <c r="Q1766" s="11">
        <f t="shared" si="873"/>
        <v>0</v>
      </c>
      <c r="R1766" s="30">
        <f t="shared" si="868"/>
        <v>0</v>
      </c>
      <c r="S1766" s="103">
        <f t="shared" si="860"/>
        <v>0</v>
      </c>
      <c r="T1766" s="113">
        <f t="shared" si="869"/>
        <v>8.5000000000000006E-2</v>
      </c>
      <c r="U1766" s="111">
        <f t="shared" si="875"/>
        <v>13</v>
      </c>
      <c r="V1766" s="111">
        <v>252</v>
      </c>
      <c r="W1766" s="110">
        <f t="shared" si="861"/>
        <v>1.0042173590000001</v>
      </c>
      <c r="X1766" s="103">
        <f t="shared" si="862"/>
        <v>1.7596381000000001</v>
      </c>
      <c r="Y1766" s="103">
        <f t="shared" si="863"/>
        <v>0</v>
      </c>
      <c r="Z1766" s="114" t="str">
        <f t="shared" si="871"/>
        <v>A+J=</v>
      </c>
      <c r="AA1766" s="108">
        <f t="shared" si="872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64"/>
        <v>45789</v>
      </c>
      <c r="B1767" s="103">
        <f t="shared" si="856"/>
        <v>418.99661103</v>
      </c>
      <c r="C1767" s="204">
        <f t="shared" si="855"/>
        <v>239.61959093811069</v>
      </c>
      <c r="D1767" s="104">
        <f t="shared" si="865"/>
        <v>7205.03</v>
      </c>
      <c r="E1767" s="105">
        <f t="shared" si="850"/>
        <v>7245.38</v>
      </c>
      <c r="F1767" s="106">
        <f t="shared" si="851"/>
        <v>45738</v>
      </c>
      <c r="G1767" s="107">
        <f t="shared" si="857"/>
        <v>5.6002542668107669E-3</v>
      </c>
      <c r="H1767" s="108">
        <f t="shared" si="870"/>
        <v>45797</v>
      </c>
      <c r="I1767" s="108">
        <f t="shared" si="858"/>
        <v>45797</v>
      </c>
      <c r="J1767" s="109">
        <f t="shared" si="866"/>
        <v>19</v>
      </c>
      <c r="K1767" s="109">
        <f t="shared" si="854"/>
        <v>13</v>
      </c>
      <c r="L1767" s="8">
        <f t="shared" si="867"/>
        <v>1.0038283699999999</v>
      </c>
      <c r="M1767" s="110">
        <f t="shared" si="853"/>
        <v>1.0131006499999999</v>
      </c>
      <c r="N1767" s="110">
        <f t="shared" si="874"/>
        <v>1.7346066226625771</v>
      </c>
      <c r="O1767" s="103">
        <f t="shared" si="852"/>
        <v>1.74124733</v>
      </c>
      <c r="P1767" s="103">
        <f t="shared" si="859"/>
        <v>417.23697292999998</v>
      </c>
      <c r="Q1767" s="11">
        <f t="shared" si="873"/>
        <v>0</v>
      </c>
      <c r="R1767" s="30">
        <f t="shared" si="868"/>
        <v>0</v>
      </c>
      <c r="S1767" s="103">
        <f t="shared" si="860"/>
        <v>0</v>
      </c>
      <c r="T1767" s="113">
        <f t="shared" si="869"/>
        <v>8.5000000000000006E-2</v>
      </c>
      <c r="U1767" s="111">
        <f t="shared" si="875"/>
        <v>13</v>
      </c>
      <c r="V1767" s="111">
        <v>252</v>
      </c>
      <c r="W1767" s="110">
        <f t="shared" si="861"/>
        <v>1.0042173590000001</v>
      </c>
      <c r="X1767" s="103">
        <f t="shared" si="862"/>
        <v>1.7596381000000001</v>
      </c>
      <c r="Y1767" s="103">
        <f t="shared" si="863"/>
        <v>0</v>
      </c>
      <c r="Z1767" s="114" t="str">
        <f t="shared" si="871"/>
        <v>A+J=</v>
      </c>
      <c r="AA1767" s="108">
        <f t="shared" si="872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64"/>
        <v>45790</v>
      </c>
      <c r="B1768" s="103">
        <f t="shared" si="856"/>
        <v>419.25548644999998</v>
      </c>
      <c r="C1768" s="204">
        <f t="shared" si="855"/>
        <v>239.61959093811069</v>
      </c>
      <c r="D1768" s="104">
        <f t="shared" si="865"/>
        <v>7205.03</v>
      </c>
      <c r="E1768" s="105">
        <f t="shared" ref="E1768:E1831" si="876">IF($K1768=1,VLOOKUP($A1767,$AO$10:$AS$165,4),E1767)</f>
        <v>7245.38</v>
      </c>
      <c r="F1768" s="106">
        <f t="shared" ref="F1768:F1831" si="877">IF($K1768=1,VLOOKUP($A1767,$AO$10:$AS$165,5),F1767)</f>
        <v>45738</v>
      </c>
      <c r="G1768" s="107">
        <f t="shared" si="857"/>
        <v>5.6002542668107669E-3</v>
      </c>
      <c r="H1768" s="108">
        <f t="shared" si="870"/>
        <v>45797</v>
      </c>
      <c r="I1768" s="108">
        <f t="shared" si="858"/>
        <v>45797</v>
      </c>
      <c r="J1768" s="109">
        <f t="shared" si="866"/>
        <v>19</v>
      </c>
      <c r="K1768" s="109">
        <f t="shared" si="854"/>
        <v>14</v>
      </c>
      <c r="L1768" s="8">
        <f t="shared" si="867"/>
        <v>1.00412346</v>
      </c>
      <c r="M1768" s="110">
        <f t="shared" si="853"/>
        <v>1.0131006499999999</v>
      </c>
      <c r="N1768" s="110">
        <f t="shared" si="874"/>
        <v>1.7346066226625771</v>
      </c>
      <c r="O1768" s="103">
        <f t="shared" si="852"/>
        <v>1.7417592</v>
      </c>
      <c r="P1768" s="103">
        <f t="shared" si="859"/>
        <v>417.35962701</v>
      </c>
      <c r="Q1768" s="11">
        <f t="shared" si="873"/>
        <v>0</v>
      </c>
      <c r="R1768" s="30">
        <f t="shared" si="868"/>
        <v>0</v>
      </c>
      <c r="S1768" s="103">
        <f t="shared" si="860"/>
        <v>0</v>
      </c>
      <c r="T1768" s="113">
        <f t="shared" si="869"/>
        <v>8.5000000000000006E-2</v>
      </c>
      <c r="U1768" s="111">
        <f t="shared" si="875"/>
        <v>14</v>
      </c>
      <c r="V1768" s="111">
        <v>252</v>
      </c>
      <c r="W1768" s="110">
        <f t="shared" si="861"/>
        <v>1.0045425079999999</v>
      </c>
      <c r="X1768" s="103">
        <f t="shared" si="862"/>
        <v>1.89585944</v>
      </c>
      <c r="Y1768" s="103">
        <f t="shared" si="863"/>
        <v>0</v>
      </c>
      <c r="Z1768" s="114" t="str">
        <f t="shared" si="871"/>
        <v>A+J=</v>
      </c>
      <c r="AA1768" s="108">
        <f t="shared" si="872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64"/>
        <v>45791</v>
      </c>
      <c r="B1769" s="103">
        <f t="shared" si="856"/>
        <v>419.51452598999998</v>
      </c>
      <c r="C1769" s="204">
        <f t="shared" si="855"/>
        <v>239.61959093811069</v>
      </c>
      <c r="D1769" s="104">
        <f t="shared" si="865"/>
        <v>7205.03</v>
      </c>
      <c r="E1769" s="105">
        <f t="shared" si="876"/>
        <v>7245.38</v>
      </c>
      <c r="F1769" s="106">
        <f t="shared" si="877"/>
        <v>45738</v>
      </c>
      <c r="G1769" s="107">
        <f t="shared" si="857"/>
        <v>5.6002542668107669E-3</v>
      </c>
      <c r="H1769" s="108">
        <f t="shared" si="870"/>
        <v>45797</v>
      </c>
      <c r="I1769" s="108">
        <f t="shared" si="858"/>
        <v>45797</v>
      </c>
      <c r="J1769" s="109">
        <f t="shared" si="866"/>
        <v>19</v>
      </c>
      <c r="K1769" s="109">
        <f t="shared" si="854"/>
        <v>15</v>
      </c>
      <c r="L1769" s="8">
        <f t="shared" si="867"/>
        <v>1.0044186500000001</v>
      </c>
      <c r="M1769" s="110">
        <f t="shared" si="853"/>
        <v>1.0131006499999999</v>
      </c>
      <c r="N1769" s="110">
        <f t="shared" si="874"/>
        <v>1.7346066226625771</v>
      </c>
      <c r="O1769" s="103">
        <f t="shared" ref="O1769:O1832" si="878">TRUNC(TRUNC((L1769*N1769),15),8)</f>
        <v>1.74227124</v>
      </c>
      <c r="P1769" s="103">
        <f t="shared" si="859"/>
        <v>417.48232182999999</v>
      </c>
      <c r="Q1769" s="11">
        <f t="shared" si="873"/>
        <v>0</v>
      </c>
      <c r="R1769" s="30">
        <f t="shared" si="868"/>
        <v>0</v>
      </c>
      <c r="S1769" s="103">
        <f t="shared" si="860"/>
        <v>0</v>
      </c>
      <c r="T1769" s="113">
        <f t="shared" si="869"/>
        <v>8.5000000000000006E-2</v>
      </c>
      <c r="U1769" s="111">
        <f t="shared" si="875"/>
        <v>15</v>
      </c>
      <c r="V1769" s="111">
        <v>252</v>
      </c>
      <c r="W1769" s="110">
        <f t="shared" si="861"/>
        <v>1.0048677610000001</v>
      </c>
      <c r="X1769" s="103">
        <f t="shared" si="862"/>
        <v>2.03220416</v>
      </c>
      <c r="Y1769" s="103">
        <f t="shared" si="863"/>
        <v>0</v>
      </c>
      <c r="Z1769" s="114" t="str">
        <f t="shared" si="871"/>
        <v>A+J=</v>
      </c>
      <c r="AA1769" s="108">
        <f t="shared" si="872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64"/>
        <v>45792</v>
      </c>
      <c r="B1770" s="103">
        <f t="shared" si="856"/>
        <v>419.77372049000002</v>
      </c>
      <c r="C1770" s="204">
        <f t="shared" si="855"/>
        <v>239.61959093811069</v>
      </c>
      <c r="D1770" s="104">
        <f t="shared" si="865"/>
        <v>7205.03</v>
      </c>
      <c r="E1770" s="105">
        <f t="shared" si="876"/>
        <v>7245.38</v>
      </c>
      <c r="F1770" s="106">
        <f t="shared" si="877"/>
        <v>45738</v>
      </c>
      <c r="G1770" s="107">
        <f t="shared" si="857"/>
        <v>5.6002542668107669E-3</v>
      </c>
      <c r="H1770" s="108">
        <f t="shared" si="870"/>
        <v>45797</v>
      </c>
      <c r="I1770" s="108">
        <f t="shared" si="858"/>
        <v>45797</v>
      </c>
      <c r="J1770" s="109">
        <f t="shared" si="866"/>
        <v>19</v>
      </c>
      <c r="K1770" s="109">
        <f t="shared" si="854"/>
        <v>16</v>
      </c>
      <c r="L1770" s="8">
        <f t="shared" si="867"/>
        <v>1.0047139199999999</v>
      </c>
      <c r="M1770" s="110">
        <f t="shared" ref="M1770:M1833" si="879">IF(I1770&gt;I1769,L1769,M1769)</f>
        <v>1.0131006499999999</v>
      </c>
      <c r="N1770" s="110">
        <f t="shared" si="874"/>
        <v>1.7346066226625771</v>
      </c>
      <c r="O1770" s="103">
        <f t="shared" si="878"/>
        <v>1.7427834099999999</v>
      </c>
      <c r="P1770" s="103">
        <f t="shared" si="859"/>
        <v>417.60504779000001</v>
      </c>
      <c r="Q1770" s="11">
        <f t="shared" si="873"/>
        <v>0</v>
      </c>
      <c r="R1770" s="30">
        <f t="shared" si="868"/>
        <v>0</v>
      </c>
      <c r="S1770" s="103">
        <f t="shared" si="860"/>
        <v>0</v>
      </c>
      <c r="T1770" s="113">
        <f t="shared" si="869"/>
        <v>8.5000000000000006E-2</v>
      </c>
      <c r="U1770" s="111">
        <f t="shared" si="875"/>
        <v>16</v>
      </c>
      <c r="V1770" s="111">
        <v>252</v>
      </c>
      <c r="W1770" s="110">
        <f t="shared" si="861"/>
        <v>1.0051931190000001</v>
      </c>
      <c r="X1770" s="103">
        <f t="shared" si="862"/>
        <v>2.1686727000000001</v>
      </c>
      <c r="Y1770" s="103">
        <f t="shared" si="863"/>
        <v>0</v>
      </c>
      <c r="Z1770" s="114" t="str">
        <f t="shared" si="871"/>
        <v>A+J=</v>
      </c>
      <c r="AA1770" s="108">
        <f t="shared" si="872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64"/>
        <v>45793</v>
      </c>
      <c r="B1771" s="103">
        <f t="shared" si="856"/>
        <v>420.03307528000005</v>
      </c>
      <c r="C1771" s="204">
        <f t="shared" si="855"/>
        <v>239.61959093811069</v>
      </c>
      <c r="D1771" s="104">
        <f t="shared" si="865"/>
        <v>7205.03</v>
      </c>
      <c r="E1771" s="105">
        <f t="shared" si="876"/>
        <v>7245.38</v>
      </c>
      <c r="F1771" s="106">
        <f t="shared" si="877"/>
        <v>45738</v>
      </c>
      <c r="G1771" s="107">
        <f t="shared" si="857"/>
        <v>5.6002542668107669E-3</v>
      </c>
      <c r="H1771" s="108">
        <f t="shared" si="870"/>
        <v>45797</v>
      </c>
      <c r="I1771" s="108">
        <f t="shared" si="858"/>
        <v>45797</v>
      </c>
      <c r="J1771" s="109">
        <f t="shared" si="866"/>
        <v>19</v>
      </c>
      <c r="K1771" s="109">
        <f t="shared" si="854"/>
        <v>17</v>
      </c>
      <c r="L1771" s="8">
        <f t="shared" si="867"/>
        <v>1.00500927</v>
      </c>
      <c r="M1771" s="110">
        <f t="shared" si="879"/>
        <v>1.0131006499999999</v>
      </c>
      <c r="N1771" s="110">
        <f t="shared" si="874"/>
        <v>1.7346066226625771</v>
      </c>
      <c r="O1771" s="103">
        <f t="shared" si="878"/>
        <v>1.74329573</v>
      </c>
      <c r="P1771" s="103">
        <f t="shared" si="859"/>
        <v>417.72780970000002</v>
      </c>
      <c r="Q1771" s="11">
        <f t="shared" si="873"/>
        <v>0</v>
      </c>
      <c r="R1771" s="30">
        <f t="shared" si="868"/>
        <v>0</v>
      </c>
      <c r="S1771" s="103">
        <f t="shared" si="860"/>
        <v>0</v>
      </c>
      <c r="T1771" s="113">
        <f t="shared" si="869"/>
        <v>8.5000000000000006E-2</v>
      </c>
      <c r="U1771" s="111">
        <f t="shared" si="875"/>
        <v>17</v>
      </c>
      <c r="V1771" s="111">
        <v>252</v>
      </c>
      <c r="W1771" s="110">
        <f t="shared" si="861"/>
        <v>1.005518583</v>
      </c>
      <c r="X1771" s="103">
        <f t="shared" si="862"/>
        <v>2.3052655799999999</v>
      </c>
      <c r="Y1771" s="103">
        <f t="shared" si="863"/>
        <v>0</v>
      </c>
      <c r="Z1771" s="114" t="str">
        <f t="shared" si="871"/>
        <v>A+J=</v>
      </c>
      <c r="AA1771" s="108">
        <f t="shared" si="872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64"/>
        <v>45794</v>
      </c>
      <c r="B1772" s="103">
        <f t="shared" si="856"/>
        <v>420.29259525000003</v>
      </c>
      <c r="C1772" s="204">
        <f t="shared" si="855"/>
        <v>239.61959093811069</v>
      </c>
      <c r="D1772" s="104">
        <f t="shared" si="865"/>
        <v>7205.03</v>
      </c>
      <c r="E1772" s="105">
        <f t="shared" si="876"/>
        <v>7245.38</v>
      </c>
      <c r="F1772" s="106">
        <f t="shared" si="877"/>
        <v>45738</v>
      </c>
      <c r="G1772" s="107">
        <f t="shared" si="857"/>
        <v>5.6002542668107669E-3</v>
      </c>
      <c r="H1772" s="108">
        <f t="shared" si="870"/>
        <v>45797</v>
      </c>
      <c r="I1772" s="108">
        <f t="shared" si="858"/>
        <v>45797</v>
      </c>
      <c r="J1772" s="109">
        <f t="shared" si="866"/>
        <v>19</v>
      </c>
      <c r="K1772" s="109">
        <f t="shared" ref="K1772:K1835" si="880">(J1772-(NETWORKDAYS(A1772,I1772,AD$171:AD$502)-1))</f>
        <v>18</v>
      </c>
      <c r="L1772" s="8">
        <f t="shared" si="867"/>
        <v>1.00530472</v>
      </c>
      <c r="M1772" s="110">
        <f t="shared" si="879"/>
        <v>1.0131006499999999</v>
      </c>
      <c r="N1772" s="110">
        <f t="shared" si="874"/>
        <v>1.7346066226625771</v>
      </c>
      <c r="O1772" s="103">
        <f t="shared" si="878"/>
        <v>1.74380822</v>
      </c>
      <c r="P1772" s="103">
        <f t="shared" si="859"/>
        <v>417.85061235000001</v>
      </c>
      <c r="Q1772" s="11">
        <f t="shared" si="873"/>
        <v>0</v>
      </c>
      <c r="R1772" s="30">
        <f t="shared" si="868"/>
        <v>0</v>
      </c>
      <c r="S1772" s="103">
        <f t="shared" si="860"/>
        <v>0</v>
      </c>
      <c r="T1772" s="113">
        <f t="shared" si="869"/>
        <v>8.5000000000000006E-2</v>
      </c>
      <c r="U1772" s="111">
        <f t="shared" si="875"/>
        <v>18</v>
      </c>
      <c r="V1772" s="111">
        <v>252</v>
      </c>
      <c r="W1772" s="110">
        <f t="shared" si="861"/>
        <v>1.005844153</v>
      </c>
      <c r="X1772" s="103">
        <f t="shared" si="862"/>
        <v>2.4419829000000002</v>
      </c>
      <c r="Y1772" s="103">
        <f t="shared" si="863"/>
        <v>0</v>
      </c>
      <c r="Z1772" s="114" t="str">
        <f t="shared" si="871"/>
        <v>A+J=</v>
      </c>
      <c r="AA1772" s="108">
        <f t="shared" si="872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64"/>
        <v>45795</v>
      </c>
      <c r="B1773" s="103">
        <f t="shared" si="856"/>
        <v>420.29259525000003</v>
      </c>
      <c r="C1773" s="204">
        <f t="shared" si="855"/>
        <v>239.61959093811069</v>
      </c>
      <c r="D1773" s="104">
        <f t="shared" si="865"/>
        <v>7205.03</v>
      </c>
      <c r="E1773" s="105">
        <f t="shared" si="876"/>
        <v>7245.38</v>
      </c>
      <c r="F1773" s="106">
        <f t="shared" si="877"/>
        <v>45738</v>
      </c>
      <c r="G1773" s="107">
        <f t="shared" si="857"/>
        <v>5.6002542668107669E-3</v>
      </c>
      <c r="H1773" s="108">
        <f t="shared" si="870"/>
        <v>45797</v>
      </c>
      <c r="I1773" s="108">
        <f t="shared" si="858"/>
        <v>45797</v>
      </c>
      <c r="J1773" s="109">
        <f t="shared" si="866"/>
        <v>19</v>
      </c>
      <c r="K1773" s="109">
        <f t="shared" si="880"/>
        <v>18</v>
      </c>
      <c r="L1773" s="8">
        <f t="shared" si="867"/>
        <v>1.00530472</v>
      </c>
      <c r="M1773" s="110">
        <f t="shared" si="879"/>
        <v>1.0131006499999999</v>
      </c>
      <c r="N1773" s="110">
        <f t="shared" si="874"/>
        <v>1.7346066226625771</v>
      </c>
      <c r="O1773" s="103">
        <f t="shared" si="878"/>
        <v>1.74380822</v>
      </c>
      <c r="P1773" s="103">
        <f t="shared" si="859"/>
        <v>417.85061235000001</v>
      </c>
      <c r="Q1773" s="11">
        <f t="shared" si="873"/>
        <v>0</v>
      </c>
      <c r="R1773" s="30">
        <f t="shared" si="868"/>
        <v>0</v>
      </c>
      <c r="S1773" s="103">
        <f t="shared" si="860"/>
        <v>0</v>
      </c>
      <c r="T1773" s="113">
        <f t="shared" si="869"/>
        <v>8.5000000000000006E-2</v>
      </c>
      <c r="U1773" s="111">
        <f t="shared" si="875"/>
        <v>18</v>
      </c>
      <c r="V1773" s="111">
        <v>252</v>
      </c>
      <c r="W1773" s="110">
        <f t="shared" si="861"/>
        <v>1.005844153</v>
      </c>
      <c r="X1773" s="103">
        <f t="shared" si="862"/>
        <v>2.4419829000000002</v>
      </c>
      <c r="Y1773" s="103">
        <f t="shared" si="863"/>
        <v>0</v>
      </c>
      <c r="Z1773" s="114" t="str">
        <f t="shared" si="871"/>
        <v>A+J=</v>
      </c>
      <c r="AA1773" s="108">
        <f t="shared" si="872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64"/>
        <v>45796</v>
      </c>
      <c r="B1774" s="103">
        <f t="shared" si="856"/>
        <v>420.29259525000003</v>
      </c>
      <c r="C1774" s="204">
        <f t="shared" si="855"/>
        <v>239.61959093811069</v>
      </c>
      <c r="D1774" s="104">
        <f t="shared" si="865"/>
        <v>7205.03</v>
      </c>
      <c r="E1774" s="105">
        <f t="shared" si="876"/>
        <v>7245.38</v>
      </c>
      <c r="F1774" s="106">
        <f t="shared" si="877"/>
        <v>45738</v>
      </c>
      <c r="G1774" s="107">
        <f t="shared" si="857"/>
        <v>5.6002542668107669E-3</v>
      </c>
      <c r="H1774" s="108">
        <f t="shared" si="870"/>
        <v>45797</v>
      </c>
      <c r="I1774" s="108">
        <f t="shared" si="858"/>
        <v>45797</v>
      </c>
      <c r="J1774" s="109">
        <f t="shared" si="866"/>
        <v>19</v>
      </c>
      <c r="K1774" s="109">
        <f t="shared" si="880"/>
        <v>18</v>
      </c>
      <c r="L1774" s="8">
        <f t="shared" si="867"/>
        <v>1.00530472</v>
      </c>
      <c r="M1774" s="110">
        <f t="shared" si="879"/>
        <v>1.0131006499999999</v>
      </c>
      <c r="N1774" s="110">
        <f t="shared" si="874"/>
        <v>1.7346066226625771</v>
      </c>
      <c r="O1774" s="103">
        <f t="shared" si="878"/>
        <v>1.74380822</v>
      </c>
      <c r="P1774" s="103">
        <f t="shared" si="859"/>
        <v>417.85061235000001</v>
      </c>
      <c r="Q1774" s="11">
        <f t="shared" si="873"/>
        <v>0</v>
      </c>
      <c r="R1774" s="30">
        <f t="shared" si="868"/>
        <v>0</v>
      </c>
      <c r="S1774" s="103">
        <f t="shared" si="860"/>
        <v>0</v>
      </c>
      <c r="T1774" s="113">
        <f t="shared" si="869"/>
        <v>8.5000000000000006E-2</v>
      </c>
      <c r="U1774" s="111">
        <f t="shared" si="875"/>
        <v>18</v>
      </c>
      <c r="V1774" s="111">
        <v>252</v>
      </c>
      <c r="W1774" s="110">
        <f t="shared" si="861"/>
        <v>1.005844153</v>
      </c>
      <c r="X1774" s="103">
        <f t="shared" si="862"/>
        <v>2.4419829000000002</v>
      </c>
      <c r="Y1774" s="103">
        <f t="shared" si="863"/>
        <v>0</v>
      </c>
      <c r="Z1774" s="114" t="str">
        <f t="shared" si="871"/>
        <v>A+J=</v>
      </c>
      <c r="AA1774" s="108">
        <f t="shared" si="872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64"/>
        <v>45797</v>
      </c>
      <c r="B1775" s="103">
        <f t="shared" si="856"/>
        <v>420.55227239999999</v>
      </c>
      <c r="C1775" s="204">
        <f t="shared" si="855"/>
        <v>239.61959093811069</v>
      </c>
      <c r="D1775" s="104">
        <f t="shared" si="865"/>
        <v>7205.03</v>
      </c>
      <c r="E1775" s="105">
        <f t="shared" si="876"/>
        <v>7245.38</v>
      </c>
      <c r="F1775" s="106">
        <f t="shared" si="877"/>
        <v>45738</v>
      </c>
      <c r="G1775" s="107">
        <f t="shared" si="857"/>
        <v>5.6002542668107669E-3</v>
      </c>
      <c r="H1775" s="108">
        <f t="shared" si="870"/>
        <v>45828</v>
      </c>
      <c r="I1775" s="108">
        <f t="shared" si="858"/>
        <v>45797</v>
      </c>
      <c r="J1775" s="109">
        <f t="shared" si="866"/>
        <v>19</v>
      </c>
      <c r="K1775" s="109">
        <f t="shared" si="880"/>
        <v>19</v>
      </c>
      <c r="L1775" s="8">
        <f t="shared" si="867"/>
        <v>1.0056002500000001</v>
      </c>
      <c r="M1775" s="110">
        <f t="shared" si="879"/>
        <v>1.0131006499999999</v>
      </c>
      <c r="N1775" s="110">
        <f t="shared" si="874"/>
        <v>1.7346066226625771</v>
      </c>
      <c r="O1775" s="103">
        <f t="shared" si="878"/>
        <v>1.74432085</v>
      </c>
      <c r="P1775" s="103">
        <f t="shared" si="859"/>
        <v>417.97344853999999</v>
      </c>
      <c r="Q1775" s="11">
        <f t="shared" si="873"/>
        <v>58</v>
      </c>
      <c r="R1775" s="30">
        <f t="shared" si="868"/>
        <v>1.9514E-2</v>
      </c>
      <c r="S1775" s="103">
        <f t="shared" si="860"/>
        <v>8.1563338699999992</v>
      </c>
      <c r="T1775" s="113">
        <f t="shared" si="869"/>
        <v>8.5000000000000006E-2</v>
      </c>
      <c r="U1775" s="111">
        <f t="shared" si="875"/>
        <v>19</v>
      </c>
      <c r="V1775" s="111">
        <v>252</v>
      </c>
      <c r="W1775" s="110">
        <f t="shared" si="861"/>
        <v>1.0061698269999999</v>
      </c>
      <c r="X1775" s="103">
        <f t="shared" si="862"/>
        <v>2.57882386</v>
      </c>
      <c r="Y1775" s="103">
        <f t="shared" si="863"/>
        <v>10.735157729999999</v>
      </c>
      <c r="Z1775" s="114" t="str">
        <f t="shared" si="871"/>
        <v>A+J=</v>
      </c>
      <c r="AA1775" s="108">
        <f t="shared" si="872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64"/>
        <v>45798</v>
      </c>
      <c r="B1776" s="103">
        <f t="shared" si="856"/>
        <v>410.05387986</v>
      </c>
      <c r="C1776" s="204">
        <f t="shared" si="855"/>
        <v>234.94365424332199</v>
      </c>
      <c r="D1776" s="104">
        <f t="shared" si="865"/>
        <v>7205.03</v>
      </c>
      <c r="E1776" s="105">
        <f t="shared" si="876"/>
        <v>7245.38</v>
      </c>
      <c r="F1776" s="106">
        <f t="shared" si="877"/>
        <v>45767</v>
      </c>
      <c r="G1776" s="107">
        <f t="shared" si="857"/>
        <v>5.6002542668107669E-3</v>
      </c>
      <c r="H1776" s="108">
        <f t="shared" si="870"/>
        <v>45828</v>
      </c>
      <c r="I1776" s="108">
        <f t="shared" si="858"/>
        <v>45828</v>
      </c>
      <c r="J1776" s="109">
        <f t="shared" si="866"/>
        <v>22</v>
      </c>
      <c r="K1776" s="109">
        <f t="shared" si="880"/>
        <v>1</v>
      </c>
      <c r="L1776" s="8">
        <f t="shared" si="867"/>
        <v>1.0002538700000001</v>
      </c>
      <c r="M1776" s="110">
        <f t="shared" si="879"/>
        <v>1.0056002500000001</v>
      </c>
      <c r="N1776" s="110">
        <f t="shared" si="874"/>
        <v>1.7443208534011434</v>
      </c>
      <c r="O1776" s="103">
        <f t="shared" si="878"/>
        <v>1.7447636799999999</v>
      </c>
      <c r="P1776" s="103">
        <f t="shared" si="859"/>
        <v>409.92115476999999</v>
      </c>
      <c r="Q1776" s="11">
        <f t="shared" si="873"/>
        <v>0</v>
      </c>
      <c r="R1776" s="30">
        <f t="shared" si="868"/>
        <v>0</v>
      </c>
      <c r="S1776" s="103">
        <f t="shared" si="860"/>
        <v>0</v>
      </c>
      <c r="T1776" s="113">
        <f t="shared" si="869"/>
        <v>8.5000000000000006E-2</v>
      </c>
      <c r="U1776" s="111">
        <f t="shared" si="875"/>
        <v>1</v>
      </c>
      <c r="V1776" s="111">
        <v>252</v>
      </c>
      <c r="W1776" s="110">
        <f t="shared" si="861"/>
        <v>1.0003237819999999</v>
      </c>
      <c r="X1776" s="103">
        <f t="shared" si="862"/>
        <v>0.13272508999999999</v>
      </c>
      <c r="Y1776" s="103">
        <f t="shared" si="863"/>
        <v>0</v>
      </c>
      <c r="Z1776" s="114" t="str">
        <f t="shared" si="871"/>
        <v>A+J=</v>
      </c>
      <c r="AA1776" s="108">
        <f t="shared" si="872"/>
        <v>45828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64"/>
        <v>45799</v>
      </c>
      <c r="B1777" s="103">
        <f t="shared" si="856"/>
        <v>410.29078879000002</v>
      </c>
      <c r="C1777" s="204">
        <f t="shared" si="855"/>
        <v>234.94365424332199</v>
      </c>
      <c r="D1777" s="104">
        <f t="shared" si="865"/>
        <v>7205.03</v>
      </c>
      <c r="E1777" s="105">
        <f t="shared" si="876"/>
        <v>7245.38</v>
      </c>
      <c r="F1777" s="106">
        <f t="shared" si="877"/>
        <v>45767</v>
      </c>
      <c r="G1777" s="107">
        <f t="shared" si="857"/>
        <v>5.6002542668107669E-3</v>
      </c>
      <c r="H1777" s="108">
        <f t="shared" si="870"/>
        <v>45828</v>
      </c>
      <c r="I1777" s="108">
        <f t="shared" si="858"/>
        <v>45828</v>
      </c>
      <c r="J1777" s="109">
        <f t="shared" si="866"/>
        <v>22</v>
      </c>
      <c r="K1777" s="109">
        <f t="shared" si="880"/>
        <v>2</v>
      </c>
      <c r="L1777" s="8">
        <f t="shared" si="867"/>
        <v>1.0005078199999999</v>
      </c>
      <c r="M1777" s="110">
        <f t="shared" si="879"/>
        <v>1.0056002500000001</v>
      </c>
      <c r="N1777" s="110">
        <f t="shared" si="874"/>
        <v>1.7443208534011434</v>
      </c>
      <c r="O1777" s="103">
        <f t="shared" si="878"/>
        <v>1.7452066500000001</v>
      </c>
      <c r="P1777" s="103">
        <f t="shared" si="859"/>
        <v>410.02522776000001</v>
      </c>
      <c r="Q1777" s="11">
        <f t="shared" si="873"/>
        <v>0</v>
      </c>
      <c r="R1777" s="30">
        <f t="shared" si="868"/>
        <v>0</v>
      </c>
      <c r="S1777" s="103">
        <f t="shared" si="860"/>
        <v>0</v>
      </c>
      <c r="T1777" s="113">
        <f t="shared" si="869"/>
        <v>8.5000000000000006E-2</v>
      </c>
      <c r="U1777" s="111">
        <f t="shared" si="875"/>
        <v>2</v>
      </c>
      <c r="V1777" s="111">
        <v>252</v>
      </c>
      <c r="W1777" s="110">
        <f t="shared" si="861"/>
        <v>1.00064767</v>
      </c>
      <c r="X1777" s="103">
        <f t="shared" si="862"/>
        <v>0.26556102999999998</v>
      </c>
      <c r="Y1777" s="103">
        <f t="shared" si="863"/>
        <v>0</v>
      </c>
      <c r="Z1777" s="114" t="str">
        <f t="shared" si="871"/>
        <v>A+J=</v>
      </c>
      <c r="AA1777" s="108">
        <f t="shared" si="872"/>
        <v>45828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64"/>
        <v>45800</v>
      </c>
      <c r="B1778" s="103">
        <f t="shared" si="856"/>
        <v>410.52783131000001</v>
      </c>
      <c r="C1778" s="204">
        <f t="shared" si="855"/>
        <v>234.94365424332199</v>
      </c>
      <c r="D1778" s="104">
        <f t="shared" si="865"/>
        <v>7205.03</v>
      </c>
      <c r="E1778" s="105">
        <f t="shared" si="876"/>
        <v>7245.38</v>
      </c>
      <c r="F1778" s="106">
        <f t="shared" si="877"/>
        <v>45767</v>
      </c>
      <c r="G1778" s="107">
        <f t="shared" si="857"/>
        <v>5.6002542668107669E-3</v>
      </c>
      <c r="H1778" s="108">
        <f t="shared" si="870"/>
        <v>45828</v>
      </c>
      <c r="I1778" s="108">
        <f t="shared" si="858"/>
        <v>45828</v>
      </c>
      <c r="J1778" s="109">
        <f t="shared" si="866"/>
        <v>22</v>
      </c>
      <c r="K1778" s="109">
        <f t="shared" si="880"/>
        <v>3</v>
      </c>
      <c r="L1778" s="8">
        <f t="shared" si="867"/>
        <v>1.0007618300000001</v>
      </c>
      <c r="M1778" s="110">
        <f t="shared" si="879"/>
        <v>1.0056002500000001</v>
      </c>
      <c r="N1778" s="110">
        <f t="shared" si="874"/>
        <v>1.7443208534011434</v>
      </c>
      <c r="O1778" s="103">
        <f t="shared" si="878"/>
        <v>1.7456497200000001</v>
      </c>
      <c r="P1778" s="103">
        <f t="shared" si="859"/>
        <v>410.12932424000002</v>
      </c>
      <c r="Q1778" s="11">
        <f t="shared" si="873"/>
        <v>0</v>
      </c>
      <c r="R1778" s="30">
        <f t="shared" si="868"/>
        <v>0</v>
      </c>
      <c r="S1778" s="103">
        <f t="shared" si="860"/>
        <v>0</v>
      </c>
      <c r="T1778" s="113">
        <f t="shared" si="869"/>
        <v>8.5000000000000006E-2</v>
      </c>
      <c r="U1778" s="111">
        <f t="shared" si="875"/>
        <v>3</v>
      </c>
      <c r="V1778" s="111">
        <v>252</v>
      </c>
      <c r="W1778" s="110">
        <f t="shared" si="861"/>
        <v>1.000971662</v>
      </c>
      <c r="X1778" s="103">
        <f t="shared" si="862"/>
        <v>0.39850707000000002</v>
      </c>
      <c r="Y1778" s="103">
        <f t="shared" si="863"/>
        <v>0</v>
      </c>
      <c r="Z1778" s="114" t="str">
        <f t="shared" si="871"/>
        <v>A+J=</v>
      </c>
      <c r="AA1778" s="108">
        <f t="shared" si="872"/>
        <v>45828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64"/>
        <v>45801</v>
      </c>
      <c r="B1779" s="103">
        <f t="shared" si="856"/>
        <v>410.76501024999999</v>
      </c>
      <c r="C1779" s="204">
        <f t="shared" si="855"/>
        <v>234.94365424332199</v>
      </c>
      <c r="D1779" s="104">
        <f t="shared" si="865"/>
        <v>7205.03</v>
      </c>
      <c r="E1779" s="105">
        <f t="shared" si="876"/>
        <v>7245.38</v>
      </c>
      <c r="F1779" s="106">
        <f t="shared" si="877"/>
        <v>45767</v>
      </c>
      <c r="G1779" s="107">
        <f t="shared" si="857"/>
        <v>5.6002542668107669E-3</v>
      </c>
      <c r="H1779" s="108">
        <f t="shared" si="870"/>
        <v>45828</v>
      </c>
      <c r="I1779" s="108">
        <f t="shared" si="858"/>
        <v>45828</v>
      </c>
      <c r="J1779" s="109">
        <f t="shared" si="866"/>
        <v>22</v>
      </c>
      <c r="K1779" s="109">
        <f t="shared" si="880"/>
        <v>4</v>
      </c>
      <c r="L1779" s="8">
        <f t="shared" si="867"/>
        <v>1.0010159000000001</v>
      </c>
      <c r="M1779" s="110">
        <f t="shared" si="879"/>
        <v>1.0056002500000001</v>
      </c>
      <c r="N1779" s="110">
        <f t="shared" si="874"/>
        <v>1.7443208534011434</v>
      </c>
      <c r="O1779" s="103">
        <f t="shared" si="878"/>
        <v>1.7460929000000001</v>
      </c>
      <c r="P1779" s="103">
        <f t="shared" si="859"/>
        <v>410.23344657000001</v>
      </c>
      <c r="Q1779" s="11">
        <f t="shared" si="873"/>
        <v>0</v>
      </c>
      <c r="R1779" s="30">
        <f t="shared" si="868"/>
        <v>0</v>
      </c>
      <c r="S1779" s="103">
        <f t="shared" si="860"/>
        <v>0</v>
      </c>
      <c r="T1779" s="113">
        <f t="shared" si="869"/>
        <v>8.5000000000000006E-2</v>
      </c>
      <c r="U1779" s="111">
        <f t="shared" si="875"/>
        <v>4</v>
      </c>
      <c r="V1779" s="111">
        <v>252</v>
      </c>
      <c r="W1779" s="110">
        <f t="shared" si="861"/>
        <v>1.001295759</v>
      </c>
      <c r="X1779" s="103">
        <f t="shared" si="862"/>
        <v>0.53156367999999998</v>
      </c>
      <c r="Y1779" s="103">
        <f t="shared" si="863"/>
        <v>0</v>
      </c>
      <c r="Z1779" s="114" t="str">
        <f t="shared" si="871"/>
        <v>A+J=</v>
      </c>
      <c r="AA1779" s="108">
        <f t="shared" si="872"/>
        <v>45828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64"/>
        <v>45802</v>
      </c>
      <c r="B1780" s="103">
        <f t="shared" si="856"/>
        <v>410.76501024999999</v>
      </c>
      <c r="C1780" s="204">
        <f t="shared" si="855"/>
        <v>234.94365424332199</v>
      </c>
      <c r="D1780" s="104">
        <f t="shared" si="865"/>
        <v>7205.03</v>
      </c>
      <c r="E1780" s="105">
        <f t="shared" si="876"/>
        <v>7245.38</v>
      </c>
      <c r="F1780" s="106">
        <f t="shared" si="877"/>
        <v>45767</v>
      </c>
      <c r="G1780" s="107">
        <f t="shared" si="857"/>
        <v>5.6002542668107669E-3</v>
      </c>
      <c r="H1780" s="108">
        <f t="shared" si="870"/>
        <v>45828</v>
      </c>
      <c r="I1780" s="108">
        <f t="shared" si="858"/>
        <v>45828</v>
      </c>
      <c r="J1780" s="109">
        <f t="shared" si="866"/>
        <v>22</v>
      </c>
      <c r="K1780" s="109">
        <f t="shared" si="880"/>
        <v>4</v>
      </c>
      <c r="L1780" s="8">
        <f t="shared" si="867"/>
        <v>1.0010159000000001</v>
      </c>
      <c r="M1780" s="110">
        <f t="shared" si="879"/>
        <v>1.0056002500000001</v>
      </c>
      <c r="N1780" s="110">
        <f t="shared" si="874"/>
        <v>1.7443208534011434</v>
      </c>
      <c r="O1780" s="103">
        <f t="shared" si="878"/>
        <v>1.7460929000000001</v>
      </c>
      <c r="P1780" s="103">
        <f t="shared" si="859"/>
        <v>410.23344657000001</v>
      </c>
      <c r="Q1780" s="11">
        <f t="shared" si="873"/>
        <v>0</v>
      </c>
      <c r="R1780" s="30">
        <f t="shared" si="868"/>
        <v>0</v>
      </c>
      <c r="S1780" s="103">
        <f t="shared" si="860"/>
        <v>0</v>
      </c>
      <c r="T1780" s="113">
        <f t="shared" si="869"/>
        <v>8.5000000000000006E-2</v>
      </c>
      <c r="U1780" s="111">
        <f t="shared" si="875"/>
        <v>4</v>
      </c>
      <c r="V1780" s="111">
        <v>252</v>
      </c>
      <c r="W1780" s="110">
        <f t="shared" si="861"/>
        <v>1.001295759</v>
      </c>
      <c r="X1780" s="103">
        <f t="shared" si="862"/>
        <v>0.53156367999999998</v>
      </c>
      <c r="Y1780" s="103">
        <f t="shared" si="863"/>
        <v>0</v>
      </c>
      <c r="Z1780" s="114" t="str">
        <f t="shared" si="871"/>
        <v>A+J=</v>
      </c>
      <c r="AA1780" s="108">
        <f t="shared" si="872"/>
        <v>45828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64"/>
        <v>45803</v>
      </c>
      <c r="B1781" s="103">
        <f t="shared" si="856"/>
        <v>410.76501024999999</v>
      </c>
      <c r="C1781" s="204">
        <f t="shared" si="855"/>
        <v>234.94365424332199</v>
      </c>
      <c r="D1781" s="104">
        <f t="shared" si="865"/>
        <v>7205.03</v>
      </c>
      <c r="E1781" s="105">
        <f t="shared" si="876"/>
        <v>7245.38</v>
      </c>
      <c r="F1781" s="106">
        <f t="shared" si="877"/>
        <v>45767</v>
      </c>
      <c r="G1781" s="107">
        <f t="shared" si="857"/>
        <v>5.6002542668107669E-3</v>
      </c>
      <c r="H1781" s="108">
        <f t="shared" si="870"/>
        <v>45828</v>
      </c>
      <c r="I1781" s="108">
        <f t="shared" si="858"/>
        <v>45828</v>
      </c>
      <c r="J1781" s="109">
        <f t="shared" si="866"/>
        <v>22</v>
      </c>
      <c r="K1781" s="109">
        <f t="shared" si="880"/>
        <v>4</v>
      </c>
      <c r="L1781" s="8">
        <f t="shared" si="867"/>
        <v>1.0010159000000001</v>
      </c>
      <c r="M1781" s="110">
        <f t="shared" si="879"/>
        <v>1.0056002500000001</v>
      </c>
      <c r="N1781" s="110">
        <f t="shared" si="874"/>
        <v>1.7443208534011434</v>
      </c>
      <c r="O1781" s="103">
        <f t="shared" si="878"/>
        <v>1.7460929000000001</v>
      </c>
      <c r="P1781" s="103">
        <f t="shared" si="859"/>
        <v>410.23344657000001</v>
      </c>
      <c r="Q1781" s="11">
        <f t="shared" si="873"/>
        <v>0</v>
      </c>
      <c r="R1781" s="30">
        <f t="shared" si="868"/>
        <v>0</v>
      </c>
      <c r="S1781" s="103">
        <f t="shared" si="860"/>
        <v>0</v>
      </c>
      <c r="T1781" s="113">
        <f t="shared" si="869"/>
        <v>8.5000000000000006E-2</v>
      </c>
      <c r="U1781" s="111">
        <f t="shared" si="875"/>
        <v>4</v>
      </c>
      <c r="V1781" s="111">
        <v>252</v>
      </c>
      <c r="W1781" s="110">
        <f t="shared" si="861"/>
        <v>1.001295759</v>
      </c>
      <c r="X1781" s="103">
        <f t="shared" si="862"/>
        <v>0.53156367999999998</v>
      </c>
      <c r="Y1781" s="103">
        <f t="shared" si="863"/>
        <v>0</v>
      </c>
      <c r="Z1781" s="114" t="str">
        <f t="shared" si="871"/>
        <v>A+J=</v>
      </c>
      <c r="AA1781" s="108">
        <f t="shared" si="872"/>
        <v>45828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64"/>
        <v>45804</v>
      </c>
      <c r="B1782" s="103">
        <f t="shared" si="856"/>
        <v>411.00233034000001</v>
      </c>
      <c r="C1782" s="204">
        <f t="shared" si="855"/>
        <v>234.94365424332199</v>
      </c>
      <c r="D1782" s="104">
        <f t="shared" si="865"/>
        <v>7205.03</v>
      </c>
      <c r="E1782" s="105">
        <f t="shared" si="876"/>
        <v>7245.38</v>
      </c>
      <c r="F1782" s="106">
        <f t="shared" si="877"/>
        <v>45767</v>
      </c>
      <c r="G1782" s="107">
        <f t="shared" si="857"/>
        <v>5.6002542668107669E-3</v>
      </c>
      <c r="H1782" s="108">
        <f t="shared" si="870"/>
        <v>45828</v>
      </c>
      <c r="I1782" s="108">
        <f t="shared" si="858"/>
        <v>45828</v>
      </c>
      <c r="J1782" s="109">
        <f t="shared" si="866"/>
        <v>22</v>
      </c>
      <c r="K1782" s="109">
        <f t="shared" si="880"/>
        <v>5</v>
      </c>
      <c r="L1782" s="8">
        <f t="shared" si="867"/>
        <v>1.0012700400000001</v>
      </c>
      <c r="M1782" s="110">
        <f t="shared" si="879"/>
        <v>1.0056002500000001</v>
      </c>
      <c r="N1782" s="110">
        <f t="shared" si="874"/>
        <v>1.7443208534011434</v>
      </c>
      <c r="O1782" s="103">
        <f t="shared" si="878"/>
        <v>1.7465362099999999</v>
      </c>
      <c r="P1782" s="103">
        <f t="shared" si="859"/>
        <v>410.33759944000002</v>
      </c>
      <c r="Q1782" s="11">
        <f t="shared" si="873"/>
        <v>0</v>
      </c>
      <c r="R1782" s="30">
        <f t="shared" si="868"/>
        <v>0</v>
      </c>
      <c r="S1782" s="103">
        <f t="shared" si="860"/>
        <v>0</v>
      </c>
      <c r="T1782" s="113">
        <f t="shared" si="869"/>
        <v>8.5000000000000006E-2</v>
      </c>
      <c r="U1782" s="111">
        <f t="shared" si="875"/>
        <v>5</v>
      </c>
      <c r="V1782" s="111">
        <v>252</v>
      </c>
      <c r="W1782" s="110">
        <f t="shared" si="861"/>
        <v>1.0016199610000001</v>
      </c>
      <c r="X1782" s="103">
        <f t="shared" si="862"/>
        <v>0.66473090000000001</v>
      </c>
      <c r="Y1782" s="103">
        <f t="shared" si="863"/>
        <v>0</v>
      </c>
      <c r="Z1782" s="114" t="str">
        <f t="shared" si="871"/>
        <v>A+J=</v>
      </c>
      <c r="AA1782" s="108">
        <f t="shared" si="872"/>
        <v>45828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64"/>
        <v>45805</v>
      </c>
      <c r="B1783" s="103">
        <f t="shared" si="856"/>
        <v>411.23978225999997</v>
      </c>
      <c r="C1783" s="204">
        <f t="shared" si="855"/>
        <v>234.94365424332199</v>
      </c>
      <c r="D1783" s="104">
        <f t="shared" si="865"/>
        <v>7205.03</v>
      </c>
      <c r="E1783" s="105">
        <f t="shared" si="876"/>
        <v>7245.38</v>
      </c>
      <c r="F1783" s="106">
        <f t="shared" si="877"/>
        <v>45767</v>
      </c>
      <c r="G1783" s="107">
        <f t="shared" si="857"/>
        <v>5.6002542668107669E-3</v>
      </c>
      <c r="H1783" s="108">
        <f t="shared" si="870"/>
        <v>45828</v>
      </c>
      <c r="I1783" s="108">
        <f t="shared" si="858"/>
        <v>45828</v>
      </c>
      <c r="J1783" s="109">
        <f t="shared" si="866"/>
        <v>22</v>
      </c>
      <c r="K1783" s="109">
        <f t="shared" si="880"/>
        <v>6</v>
      </c>
      <c r="L1783" s="8">
        <f t="shared" si="867"/>
        <v>1.00152424</v>
      </c>
      <c r="M1783" s="110">
        <f t="shared" si="879"/>
        <v>1.0056002500000001</v>
      </c>
      <c r="N1783" s="110">
        <f t="shared" si="874"/>
        <v>1.7443208534011434</v>
      </c>
      <c r="O1783" s="103">
        <f t="shared" si="878"/>
        <v>1.7469796099999999</v>
      </c>
      <c r="P1783" s="103">
        <f t="shared" si="859"/>
        <v>410.44177345999998</v>
      </c>
      <c r="Q1783" s="11">
        <f t="shared" si="873"/>
        <v>0</v>
      </c>
      <c r="R1783" s="30">
        <f t="shared" si="868"/>
        <v>0</v>
      </c>
      <c r="S1783" s="103">
        <f t="shared" si="860"/>
        <v>0</v>
      </c>
      <c r="T1783" s="113">
        <f t="shared" si="869"/>
        <v>8.5000000000000006E-2</v>
      </c>
      <c r="U1783" s="111">
        <f t="shared" si="875"/>
        <v>6</v>
      </c>
      <c r="V1783" s="111">
        <v>252</v>
      </c>
      <c r="W1783" s="110">
        <f t="shared" si="861"/>
        <v>1.0019442679999999</v>
      </c>
      <c r="X1783" s="103">
        <f t="shared" si="862"/>
        <v>0.79800879999999996</v>
      </c>
      <c r="Y1783" s="103">
        <f t="shared" si="863"/>
        <v>0</v>
      </c>
      <c r="Z1783" s="114" t="str">
        <f t="shared" si="871"/>
        <v>A+J=</v>
      </c>
      <c r="AA1783" s="108">
        <f t="shared" si="872"/>
        <v>45828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64"/>
        <v>45806</v>
      </c>
      <c r="B1784" s="103">
        <f t="shared" si="856"/>
        <v>411.47737074999998</v>
      </c>
      <c r="C1784" s="204">
        <f t="shared" si="855"/>
        <v>234.94365424332199</v>
      </c>
      <c r="D1784" s="104">
        <f t="shared" si="865"/>
        <v>7205.03</v>
      </c>
      <c r="E1784" s="105">
        <f t="shared" si="876"/>
        <v>7245.38</v>
      </c>
      <c r="F1784" s="106">
        <f t="shared" si="877"/>
        <v>45767</v>
      </c>
      <c r="G1784" s="107">
        <f t="shared" si="857"/>
        <v>5.6002542668107669E-3</v>
      </c>
      <c r="H1784" s="108">
        <f t="shared" si="870"/>
        <v>45828</v>
      </c>
      <c r="I1784" s="108">
        <f t="shared" si="858"/>
        <v>45828</v>
      </c>
      <c r="J1784" s="109">
        <f t="shared" si="866"/>
        <v>22</v>
      </c>
      <c r="K1784" s="109">
        <f t="shared" si="880"/>
        <v>7</v>
      </c>
      <c r="L1784" s="8">
        <f t="shared" si="867"/>
        <v>1.0017784999999999</v>
      </c>
      <c r="M1784" s="110">
        <f t="shared" si="879"/>
        <v>1.0056002500000001</v>
      </c>
      <c r="N1784" s="110">
        <f t="shared" si="874"/>
        <v>1.7443208534011434</v>
      </c>
      <c r="O1784" s="103">
        <f t="shared" si="878"/>
        <v>1.7474231200000001</v>
      </c>
      <c r="P1784" s="103">
        <f t="shared" si="859"/>
        <v>410.54597331999997</v>
      </c>
      <c r="Q1784" s="11">
        <f t="shared" si="873"/>
        <v>0</v>
      </c>
      <c r="R1784" s="30">
        <f t="shared" si="868"/>
        <v>0</v>
      </c>
      <c r="S1784" s="103">
        <f t="shared" si="860"/>
        <v>0</v>
      </c>
      <c r="T1784" s="113">
        <f t="shared" si="869"/>
        <v>8.5000000000000006E-2</v>
      </c>
      <c r="U1784" s="111">
        <f t="shared" si="875"/>
        <v>7</v>
      </c>
      <c r="V1784" s="111">
        <v>252</v>
      </c>
      <c r="W1784" s="110">
        <f t="shared" si="861"/>
        <v>1.00226868</v>
      </c>
      <c r="X1784" s="103">
        <f t="shared" si="862"/>
        <v>0.93139742999999997</v>
      </c>
      <c r="Y1784" s="103">
        <f t="shared" si="863"/>
        <v>0</v>
      </c>
      <c r="Z1784" s="114" t="str">
        <f t="shared" si="871"/>
        <v>A+J=</v>
      </c>
      <c r="AA1784" s="108">
        <f t="shared" si="872"/>
        <v>45828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64"/>
        <v>45807</v>
      </c>
      <c r="B1785" s="103">
        <f t="shared" si="856"/>
        <v>411.71510058999996</v>
      </c>
      <c r="C1785" s="204">
        <f t="shared" si="855"/>
        <v>234.94365424332199</v>
      </c>
      <c r="D1785" s="104">
        <f t="shared" si="865"/>
        <v>7205.03</v>
      </c>
      <c r="E1785" s="105">
        <f t="shared" si="876"/>
        <v>7245.38</v>
      </c>
      <c r="F1785" s="106">
        <f t="shared" si="877"/>
        <v>45767</v>
      </c>
      <c r="G1785" s="107">
        <f t="shared" si="857"/>
        <v>5.6002542668107669E-3</v>
      </c>
      <c r="H1785" s="108">
        <f t="shared" si="870"/>
        <v>45828</v>
      </c>
      <c r="I1785" s="108">
        <f t="shared" si="858"/>
        <v>45828</v>
      </c>
      <c r="J1785" s="109">
        <f t="shared" si="866"/>
        <v>22</v>
      </c>
      <c r="K1785" s="109">
        <f t="shared" si="880"/>
        <v>8</v>
      </c>
      <c r="L1785" s="8">
        <f t="shared" si="867"/>
        <v>1.0020328300000001</v>
      </c>
      <c r="M1785" s="110">
        <f t="shared" si="879"/>
        <v>1.0056002500000001</v>
      </c>
      <c r="N1785" s="110">
        <f t="shared" si="874"/>
        <v>1.7443208534011434</v>
      </c>
      <c r="O1785" s="103">
        <f t="shared" si="878"/>
        <v>1.74786676</v>
      </c>
      <c r="P1785" s="103">
        <f t="shared" si="859"/>
        <v>410.65020371999998</v>
      </c>
      <c r="Q1785" s="11">
        <f t="shared" si="873"/>
        <v>0</v>
      </c>
      <c r="R1785" s="30">
        <f t="shared" si="868"/>
        <v>0</v>
      </c>
      <c r="S1785" s="103">
        <f t="shared" si="860"/>
        <v>0</v>
      </c>
      <c r="T1785" s="113">
        <f t="shared" si="869"/>
        <v>8.5000000000000006E-2</v>
      </c>
      <c r="U1785" s="111">
        <f t="shared" si="875"/>
        <v>8</v>
      </c>
      <c r="V1785" s="111">
        <v>252</v>
      </c>
      <c r="W1785" s="110">
        <f t="shared" si="861"/>
        <v>1.0025931969999999</v>
      </c>
      <c r="X1785" s="103">
        <f t="shared" si="862"/>
        <v>1.0648968700000001</v>
      </c>
      <c r="Y1785" s="103">
        <f t="shared" si="863"/>
        <v>0</v>
      </c>
      <c r="Z1785" s="114" t="str">
        <f t="shared" si="871"/>
        <v>A+J=</v>
      </c>
      <c r="AA1785" s="108">
        <f t="shared" si="872"/>
        <v>45828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64"/>
        <v>45808</v>
      </c>
      <c r="B1786" s="103">
        <f t="shared" si="856"/>
        <v>411.95296713000005</v>
      </c>
      <c r="C1786" s="204">
        <f t="shared" si="855"/>
        <v>234.94365424332199</v>
      </c>
      <c r="D1786" s="104">
        <f t="shared" si="865"/>
        <v>7205.03</v>
      </c>
      <c r="E1786" s="105">
        <f t="shared" si="876"/>
        <v>7245.38</v>
      </c>
      <c r="F1786" s="106">
        <f t="shared" si="877"/>
        <v>45767</v>
      </c>
      <c r="G1786" s="107">
        <f t="shared" si="857"/>
        <v>5.6002542668107669E-3</v>
      </c>
      <c r="H1786" s="108">
        <f t="shared" si="870"/>
        <v>45828</v>
      </c>
      <c r="I1786" s="108">
        <f t="shared" si="858"/>
        <v>45828</v>
      </c>
      <c r="J1786" s="109">
        <f t="shared" si="866"/>
        <v>22</v>
      </c>
      <c r="K1786" s="109">
        <f t="shared" si="880"/>
        <v>9</v>
      </c>
      <c r="L1786" s="8">
        <f t="shared" si="867"/>
        <v>1.0022872300000001</v>
      </c>
      <c r="M1786" s="110">
        <f t="shared" si="879"/>
        <v>1.0056002500000001</v>
      </c>
      <c r="N1786" s="110">
        <f t="shared" si="874"/>
        <v>1.7443208534011434</v>
      </c>
      <c r="O1786" s="103">
        <f t="shared" si="878"/>
        <v>1.74831051</v>
      </c>
      <c r="P1786" s="103">
        <f t="shared" si="859"/>
        <v>410.75445997000003</v>
      </c>
      <c r="Q1786" s="11">
        <f t="shared" si="873"/>
        <v>0</v>
      </c>
      <c r="R1786" s="30">
        <f t="shared" si="868"/>
        <v>0</v>
      </c>
      <c r="S1786" s="103">
        <f t="shared" si="860"/>
        <v>0</v>
      </c>
      <c r="T1786" s="113">
        <f t="shared" si="869"/>
        <v>8.5000000000000006E-2</v>
      </c>
      <c r="U1786" s="111">
        <f t="shared" si="875"/>
        <v>9</v>
      </c>
      <c r="V1786" s="111">
        <v>252</v>
      </c>
      <c r="W1786" s="110">
        <f t="shared" si="861"/>
        <v>1.0029178190000001</v>
      </c>
      <c r="X1786" s="103">
        <f t="shared" si="862"/>
        <v>1.1985071599999999</v>
      </c>
      <c r="Y1786" s="103">
        <f t="shared" si="863"/>
        <v>0</v>
      </c>
      <c r="Z1786" s="114" t="str">
        <f t="shared" si="871"/>
        <v>A+J=</v>
      </c>
      <c r="AA1786" s="108">
        <f t="shared" si="872"/>
        <v>45828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64"/>
        <v>45809</v>
      </c>
      <c r="B1787" s="103">
        <f t="shared" si="856"/>
        <v>411.95296713000005</v>
      </c>
      <c r="C1787" s="204">
        <f t="shared" si="855"/>
        <v>234.94365424332199</v>
      </c>
      <c r="D1787" s="104">
        <f t="shared" si="865"/>
        <v>7205.03</v>
      </c>
      <c r="E1787" s="105">
        <f t="shared" si="876"/>
        <v>7245.38</v>
      </c>
      <c r="F1787" s="106">
        <f t="shared" si="877"/>
        <v>45767</v>
      </c>
      <c r="G1787" s="107">
        <f t="shared" si="857"/>
        <v>5.6002542668107669E-3</v>
      </c>
      <c r="H1787" s="108">
        <f t="shared" si="870"/>
        <v>45828</v>
      </c>
      <c r="I1787" s="108">
        <f t="shared" si="858"/>
        <v>45828</v>
      </c>
      <c r="J1787" s="109">
        <f t="shared" si="866"/>
        <v>22</v>
      </c>
      <c r="K1787" s="109">
        <f t="shared" si="880"/>
        <v>9</v>
      </c>
      <c r="L1787" s="8">
        <f t="shared" si="867"/>
        <v>1.0022872300000001</v>
      </c>
      <c r="M1787" s="110">
        <f t="shared" si="879"/>
        <v>1.0056002500000001</v>
      </c>
      <c r="N1787" s="110">
        <f t="shared" si="874"/>
        <v>1.7443208534011434</v>
      </c>
      <c r="O1787" s="103">
        <f t="shared" si="878"/>
        <v>1.74831051</v>
      </c>
      <c r="P1787" s="103">
        <f t="shared" si="859"/>
        <v>410.75445997000003</v>
      </c>
      <c r="Q1787" s="11">
        <f t="shared" si="873"/>
        <v>0</v>
      </c>
      <c r="R1787" s="30">
        <f t="shared" si="868"/>
        <v>0</v>
      </c>
      <c r="S1787" s="103">
        <f t="shared" si="860"/>
        <v>0</v>
      </c>
      <c r="T1787" s="113">
        <f t="shared" si="869"/>
        <v>8.5000000000000006E-2</v>
      </c>
      <c r="U1787" s="111">
        <f t="shared" si="875"/>
        <v>9</v>
      </c>
      <c r="V1787" s="111">
        <v>252</v>
      </c>
      <c r="W1787" s="110">
        <f t="shared" si="861"/>
        <v>1.0029178190000001</v>
      </c>
      <c r="X1787" s="103">
        <f t="shared" si="862"/>
        <v>1.1985071599999999</v>
      </c>
      <c r="Y1787" s="103">
        <f t="shared" si="863"/>
        <v>0</v>
      </c>
      <c r="Z1787" s="114" t="str">
        <f t="shared" si="871"/>
        <v>A+J=</v>
      </c>
      <c r="AA1787" s="108">
        <f t="shared" si="872"/>
        <v>45828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64"/>
        <v>45810</v>
      </c>
      <c r="B1788" s="103">
        <f t="shared" si="856"/>
        <v>411.95296713000005</v>
      </c>
      <c r="C1788" s="204">
        <f t="shared" si="855"/>
        <v>234.94365424332199</v>
      </c>
      <c r="D1788" s="104">
        <f t="shared" si="865"/>
        <v>7205.03</v>
      </c>
      <c r="E1788" s="105">
        <f t="shared" si="876"/>
        <v>7245.38</v>
      </c>
      <c r="F1788" s="106">
        <f t="shared" si="877"/>
        <v>45767</v>
      </c>
      <c r="G1788" s="107">
        <f t="shared" si="857"/>
        <v>5.6002542668107669E-3</v>
      </c>
      <c r="H1788" s="108">
        <f t="shared" si="870"/>
        <v>45828</v>
      </c>
      <c r="I1788" s="108">
        <f t="shared" si="858"/>
        <v>45828</v>
      </c>
      <c r="J1788" s="109">
        <f t="shared" si="866"/>
        <v>22</v>
      </c>
      <c r="K1788" s="109">
        <f t="shared" si="880"/>
        <v>9</v>
      </c>
      <c r="L1788" s="8">
        <f t="shared" si="867"/>
        <v>1.0022872300000001</v>
      </c>
      <c r="M1788" s="110">
        <f t="shared" si="879"/>
        <v>1.0056002500000001</v>
      </c>
      <c r="N1788" s="110">
        <f t="shared" si="874"/>
        <v>1.7443208534011434</v>
      </c>
      <c r="O1788" s="103">
        <f t="shared" si="878"/>
        <v>1.74831051</v>
      </c>
      <c r="P1788" s="103">
        <f t="shared" si="859"/>
        <v>410.75445997000003</v>
      </c>
      <c r="Q1788" s="11">
        <f t="shared" si="873"/>
        <v>0</v>
      </c>
      <c r="R1788" s="30">
        <f t="shared" si="868"/>
        <v>0</v>
      </c>
      <c r="S1788" s="103">
        <f t="shared" si="860"/>
        <v>0</v>
      </c>
      <c r="T1788" s="113">
        <f t="shared" si="869"/>
        <v>8.5000000000000006E-2</v>
      </c>
      <c r="U1788" s="111">
        <f t="shared" si="875"/>
        <v>9</v>
      </c>
      <c r="V1788" s="111">
        <v>252</v>
      </c>
      <c r="W1788" s="110">
        <f t="shared" si="861"/>
        <v>1.0029178190000001</v>
      </c>
      <c r="X1788" s="103">
        <f t="shared" si="862"/>
        <v>1.1985071599999999</v>
      </c>
      <c r="Y1788" s="103">
        <f t="shared" si="863"/>
        <v>0</v>
      </c>
      <c r="Z1788" s="114" t="str">
        <f t="shared" si="871"/>
        <v>A+J=</v>
      </c>
      <c r="AA1788" s="108">
        <f t="shared" si="872"/>
        <v>45828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64"/>
        <v>45811</v>
      </c>
      <c r="B1789" s="103">
        <f t="shared" si="856"/>
        <v>412.19097083999998</v>
      </c>
      <c r="C1789" s="204">
        <f t="shared" si="855"/>
        <v>234.94365424332199</v>
      </c>
      <c r="D1789" s="104">
        <f t="shared" si="865"/>
        <v>7205.03</v>
      </c>
      <c r="E1789" s="105">
        <f t="shared" si="876"/>
        <v>7245.38</v>
      </c>
      <c r="F1789" s="106">
        <f t="shared" si="877"/>
        <v>45767</v>
      </c>
      <c r="G1789" s="107">
        <f t="shared" si="857"/>
        <v>5.6002542668107669E-3</v>
      </c>
      <c r="H1789" s="108">
        <f t="shared" si="870"/>
        <v>45828</v>
      </c>
      <c r="I1789" s="108">
        <f t="shared" si="858"/>
        <v>45828</v>
      </c>
      <c r="J1789" s="109">
        <f t="shared" si="866"/>
        <v>22</v>
      </c>
      <c r="K1789" s="109">
        <f t="shared" si="880"/>
        <v>10</v>
      </c>
      <c r="L1789" s="8">
        <f t="shared" si="867"/>
        <v>1.0025416899999999</v>
      </c>
      <c r="M1789" s="110">
        <f t="shared" si="879"/>
        <v>1.0056002500000001</v>
      </c>
      <c r="N1789" s="110">
        <f t="shared" si="874"/>
        <v>1.7443208534011434</v>
      </c>
      <c r="O1789" s="103">
        <f t="shared" si="878"/>
        <v>1.7487543699999999</v>
      </c>
      <c r="P1789" s="103">
        <f t="shared" si="859"/>
        <v>410.85874206</v>
      </c>
      <c r="Q1789" s="11">
        <f t="shared" si="873"/>
        <v>0</v>
      </c>
      <c r="R1789" s="30">
        <f t="shared" si="868"/>
        <v>0</v>
      </c>
      <c r="S1789" s="103">
        <f t="shared" si="860"/>
        <v>0</v>
      </c>
      <c r="T1789" s="113">
        <f t="shared" si="869"/>
        <v>8.5000000000000006E-2</v>
      </c>
      <c r="U1789" s="111">
        <f t="shared" si="875"/>
        <v>10</v>
      </c>
      <c r="V1789" s="111">
        <v>252</v>
      </c>
      <c r="W1789" s="110">
        <f t="shared" si="861"/>
        <v>1.0032425469999999</v>
      </c>
      <c r="X1789" s="103">
        <f t="shared" si="862"/>
        <v>1.3322287799999999</v>
      </c>
      <c r="Y1789" s="103">
        <f t="shared" si="863"/>
        <v>0</v>
      </c>
      <c r="Z1789" s="114" t="str">
        <f t="shared" si="871"/>
        <v>A+J=</v>
      </c>
      <c r="AA1789" s="108">
        <f t="shared" si="872"/>
        <v>45828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64"/>
        <v>45812</v>
      </c>
      <c r="B1790" s="103">
        <f t="shared" si="856"/>
        <v>412.42911093999999</v>
      </c>
      <c r="C1790" s="204">
        <f t="shared" si="855"/>
        <v>234.94365424332199</v>
      </c>
      <c r="D1790" s="104">
        <f t="shared" si="865"/>
        <v>7205.03</v>
      </c>
      <c r="E1790" s="105">
        <f t="shared" si="876"/>
        <v>7245.38</v>
      </c>
      <c r="F1790" s="106">
        <f t="shared" si="877"/>
        <v>45767</v>
      </c>
      <c r="G1790" s="107">
        <f t="shared" si="857"/>
        <v>5.6002542668107669E-3</v>
      </c>
      <c r="H1790" s="108">
        <f t="shared" si="870"/>
        <v>45828</v>
      </c>
      <c r="I1790" s="108">
        <f t="shared" si="858"/>
        <v>45828</v>
      </c>
      <c r="J1790" s="109">
        <f t="shared" si="866"/>
        <v>22</v>
      </c>
      <c r="K1790" s="109">
        <f t="shared" si="880"/>
        <v>11</v>
      </c>
      <c r="L1790" s="8">
        <f t="shared" si="867"/>
        <v>1.0027962100000001</v>
      </c>
      <c r="M1790" s="110">
        <f t="shared" si="879"/>
        <v>1.0056002500000001</v>
      </c>
      <c r="N1790" s="110">
        <f t="shared" si="874"/>
        <v>1.7443208534011434</v>
      </c>
      <c r="O1790" s="103">
        <f t="shared" si="878"/>
        <v>1.74919834</v>
      </c>
      <c r="P1790" s="103">
        <f t="shared" si="859"/>
        <v>410.96304999</v>
      </c>
      <c r="Q1790" s="11">
        <f t="shared" si="873"/>
        <v>0</v>
      </c>
      <c r="R1790" s="30">
        <f t="shared" si="868"/>
        <v>0</v>
      </c>
      <c r="S1790" s="103">
        <f t="shared" si="860"/>
        <v>0</v>
      </c>
      <c r="T1790" s="113">
        <f t="shared" si="869"/>
        <v>8.5000000000000006E-2</v>
      </c>
      <c r="U1790" s="111">
        <f t="shared" si="875"/>
        <v>11</v>
      </c>
      <c r="V1790" s="111">
        <v>252</v>
      </c>
      <c r="W1790" s="110">
        <f t="shared" si="861"/>
        <v>1.0035673789999999</v>
      </c>
      <c r="X1790" s="103">
        <f t="shared" si="862"/>
        <v>1.4660609499999999</v>
      </c>
      <c r="Y1790" s="103">
        <f t="shared" si="863"/>
        <v>0</v>
      </c>
      <c r="Z1790" s="114" t="str">
        <f t="shared" si="871"/>
        <v>A+J=</v>
      </c>
      <c r="AA1790" s="108">
        <f t="shared" si="872"/>
        <v>45828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64"/>
        <v>45813</v>
      </c>
      <c r="B1791" s="103">
        <f t="shared" si="856"/>
        <v>412.66738832999999</v>
      </c>
      <c r="C1791" s="204">
        <f t="shared" si="855"/>
        <v>234.94365424332199</v>
      </c>
      <c r="D1791" s="104">
        <f t="shared" si="865"/>
        <v>7205.03</v>
      </c>
      <c r="E1791" s="105">
        <f t="shared" si="876"/>
        <v>7245.38</v>
      </c>
      <c r="F1791" s="106">
        <f t="shared" si="877"/>
        <v>45767</v>
      </c>
      <c r="G1791" s="107">
        <f t="shared" si="857"/>
        <v>5.6002542668107669E-3</v>
      </c>
      <c r="H1791" s="108">
        <f t="shared" si="870"/>
        <v>45828</v>
      </c>
      <c r="I1791" s="108">
        <f t="shared" si="858"/>
        <v>45828</v>
      </c>
      <c r="J1791" s="109">
        <f t="shared" si="866"/>
        <v>22</v>
      </c>
      <c r="K1791" s="109">
        <f t="shared" si="880"/>
        <v>12</v>
      </c>
      <c r="L1791" s="8">
        <f t="shared" si="867"/>
        <v>1.0030508</v>
      </c>
      <c r="M1791" s="110">
        <f t="shared" si="879"/>
        <v>1.0056002500000001</v>
      </c>
      <c r="N1791" s="110">
        <f t="shared" si="874"/>
        <v>1.7443208534011434</v>
      </c>
      <c r="O1791" s="103">
        <f t="shared" si="878"/>
        <v>1.74964242</v>
      </c>
      <c r="P1791" s="103">
        <f t="shared" si="859"/>
        <v>411.06738376999999</v>
      </c>
      <c r="Q1791" s="11">
        <f t="shared" si="873"/>
        <v>0</v>
      </c>
      <c r="R1791" s="30">
        <f t="shared" si="868"/>
        <v>0</v>
      </c>
      <c r="S1791" s="103">
        <f t="shared" si="860"/>
        <v>0</v>
      </c>
      <c r="T1791" s="113">
        <f t="shared" si="869"/>
        <v>8.5000000000000006E-2</v>
      </c>
      <c r="U1791" s="111">
        <f t="shared" si="875"/>
        <v>12</v>
      </c>
      <c r="V1791" s="111">
        <v>252</v>
      </c>
      <c r="W1791" s="110">
        <f t="shared" si="861"/>
        <v>1.003892317</v>
      </c>
      <c r="X1791" s="103">
        <f t="shared" si="862"/>
        <v>1.6000045599999999</v>
      </c>
      <c r="Y1791" s="103">
        <f t="shared" si="863"/>
        <v>0</v>
      </c>
      <c r="Z1791" s="114" t="str">
        <f t="shared" si="871"/>
        <v>A+J=</v>
      </c>
      <c r="AA1791" s="108">
        <f t="shared" si="872"/>
        <v>45828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64"/>
        <v>45814</v>
      </c>
      <c r="B1792" s="103">
        <f t="shared" si="856"/>
        <v>412.90580696000001</v>
      </c>
      <c r="C1792" s="204">
        <f t="shared" si="855"/>
        <v>234.94365424332199</v>
      </c>
      <c r="D1792" s="104">
        <f t="shared" si="865"/>
        <v>7205.03</v>
      </c>
      <c r="E1792" s="105">
        <f t="shared" si="876"/>
        <v>7245.38</v>
      </c>
      <c r="F1792" s="106">
        <f t="shared" si="877"/>
        <v>45767</v>
      </c>
      <c r="G1792" s="107">
        <f t="shared" si="857"/>
        <v>5.6002542668107669E-3</v>
      </c>
      <c r="H1792" s="108">
        <f t="shared" si="870"/>
        <v>45828</v>
      </c>
      <c r="I1792" s="108">
        <f t="shared" si="858"/>
        <v>45828</v>
      </c>
      <c r="J1792" s="109">
        <f t="shared" si="866"/>
        <v>22</v>
      </c>
      <c r="K1792" s="109">
        <f t="shared" si="880"/>
        <v>13</v>
      </c>
      <c r="L1792" s="8">
        <f t="shared" si="867"/>
        <v>1.00330546</v>
      </c>
      <c r="M1792" s="110">
        <f t="shared" si="879"/>
        <v>1.0056002500000001</v>
      </c>
      <c r="N1792" s="110">
        <f t="shared" si="874"/>
        <v>1.7443208534011434</v>
      </c>
      <c r="O1792" s="103">
        <f t="shared" si="878"/>
        <v>1.75008663</v>
      </c>
      <c r="P1792" s="103">
        <f t="shared" si="859"/>
        <v>411.17174808999999</v>
      </c>
      <c r="Q1792" s="11">
        <f t="shared" si="873"/>
        <v>0</v>
      </c>
      <c r="R1792" s="30">
        <f t="shared" si="868"/>
        <v>0</v>
      </c>
      <c r="S1792" s="103">
        <f t="shared" si="860"/>
        <v>0</v>
      </c>
      <c r="T1792" s="113">
        <f t="shared" si="869"/>
        <v>8.5000000000000006E-2</v>
      </c>
      <c r="U1792" s="111">
        <f t="shared" si="875"/>
        <v>13</v>
      </c>
      <c r="V1792" s="111">
        <v>252</v>
      </c>
      <c r="W1792" s="110">
        <f t="shared" si="861"/>
        <v>1.0042173590000001</v>
      </c>
      <c r="X1792" s="103">
        <f t="shared" si="862"/>
        <v>1.7340588699999999</v>
      </c>
      <c r="Y1792" s="103">
        <f t="shared" si="863"/>
        <v>0</v>
      </c>
      <c r="Z1792" s="114" t="str">
        <f t="shared" si="871"/>
        <v>A+J=</v>
      </c>
      <c r="AA1792" s="108">
        <f t="shared" si="872"/>
        <v>45828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64"/>
        <v>45815</v>
      </c>
      <c r="B1793" s="103">
        <f t="shared" si="856"/>
        <v>413.14435867999998</v>
      </c>
      <c r="C1793" s="204">
        <f t="shared" si="855"/>
        <v>234.94365424332199</v>
      </c>
      <c r="D1793" s="104">
        <f t="shared" si="865"/>
        <v>7205.03</v>
      </c>
      <c r="E1793" s="105">
        <f t="shared" si="876"/>
        <v>7245.38</v>
      </c>
      <c r="F1793" s="106">
        <f t="shared" si="877"/>
        <v>45767</v>
      </c>
      <c r="G1793" s="107">
        <f t="shared" si="857"/>
        <v>5.6002542668107669E-3</v>
      </c>
      <c r="H1793" s="108">
        <f t="shared" si="870"/>
        <v>45828</v>
      </c>
      <c r="I1793" s="108">
        <f t="shared" si="858"/>
        <v>45828</v>
      </c>
      <c r="J1793" s="109">
        <f t="shared" si="866"/>
        <v>22</v>
      </c>
      <c r="K1793" s="109">
        <f t="shared" si="880"/>
        <v>14</v>
      </c>
      <c r="L1793" s="8">
        <f t="shared" si="867"/>
        <v>1.0035601700000001</v>
      </c>
      <c r="M1793" s="110">
        <f t="shared" si="879"/>
        <v>1.0056002500000001</v>
      </c>
      <c r="N1793" s="110">
        <f t="shared" si="874"/>
        <v>1.7443208534011434</v>
      </c>
      <c r="O1793" s="103">
        <f t="shared" si="878"/>
        <v>1.75053093</v>
      </c>
      <c r="P1793" s="103">
        <f t="shared" si="859"/>
        <v>411.27613356000001</v>
      </c>
      <c r="Q1793" s="11">
        <f t="shared" si="873"/>
        <v>0</v>
      </c>
      <c r="R1793" s="30">
        <f t="shared" si="868"/>
        <v>0</v>
      </c>
      <c r="S1793" s="103">
        <f t="shared" si="860"/>
        <v>0</v>
      </c>
      <c r="T1793" s="113">
        <f t="shared" si="869"/>
        <v>8.5000000000000006E-2</v>
      </c>
      <c r="U1793" s="111">
        <f t="shared" si="875"/>
        <v>14</v>
      </c>
      <c r="V1793" s="111">
        <v>252</v>
      </c>
      <c r="W1793" s="110">
        <f t="shared" si="861"/>
        <v>1.0045425079999999</v>
      </c>
      <c r="X1793" s="103">
        <f t="shared" si="862"/>
        <v>1.86822512</v>
      </c>
      <c r="Y1793" s="103">
        <f t="shared" si="863"/>
        <v>0</v>
      </c>
      <c r="Z1793" s="114" t="str">
        <f t="shared" si="871"/>
        <v>A+J=</v>
      </c>
      <c r="AA1793" s="108">
        <f t="shared" si="872"/>
        <v>45828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64"/>
        <v>45816</v>
      </c>
      <c r="B1794" s="103">
        <f t="shared" si="856"/>
        <v>413.14435867999998</v>
      </c>
      <c r="C1794" s="204">
        <f t="shared" si="855"/>
        <v>234.94365424332199</v>
      </c>
      <c r="D1794" s="104">
        <f t="shared" si="865"/>
        <v>7205.03</v>
      </c>
      <c r="E1794" s="105">
        <f t="shared" si="876"/>
        <v>7245.38</v>
      </c>
      <c r="F1794" s="106">
        <f t="shared" si="877"/>
        <v>45767</v>
      </c>
      <c r="G1794" s="107">
        <f t="shared" si="857"/>
        <v>5.6002542668107669E-3</v>
      </c>
      <c r="H1794" s="108">
        <f t="shared" si="870"/>
        <v>45828</v>
      </c>
      <c r="I1794" s="108">
        <f t="shared" si="858"/>
        <v>45828</v>
      </c>
      <c r="J1794" s="109">
        <f t="shared" si="866"/>
        <v>22</v>
      </c>
      <c r="K1794" s="109">
        <f t="shared" si="880"/>
        <v>14</v>
      </c>
      <c r="L1794" s="8">
        <f t="shared" si="867"/>
        <v>1.0035601700000001</v>
      </c>
      <c r="M1794" s="110">
        <f t="shared" si="879"/>
        <v>1.0056002500000001</v>
      </c>
      <c r="N1794" s="110">
        <f t="shared" si="874"/>
        <v>1.7443208534011434</v>
      </c>
      <c r="O1794" s="103">
        <f t="shared" si="878"/>
        <v>1.75053093</v>
      </c>
      <c r="P1794" s="103">
        <f t="shared" si="859"/>
        <v>411.27613356000001</v>
      </c>
      <c r="Q1794" s="11">
        <f t="shared" si="873"/>
        <v>0</v>
      </c>
      <c r="R1794" s="30">
        <f t="shared" si="868"/>
        <v>0</v>
      </c>
      <c r="S1794" s="103">
        <f t="shared" si="860"/>
        <v>0</v>
      </c>
      <c r="T1794" s="113">
        <f t="shared" si="869"/>
        <v>8.5000000000000006E-2</v>
      </c>
      <c r="U1794" s="111">
        <f t="shared" si="875"/>
        <v>14</v>
      </c>
      <c r="V1794" s="111">
        <v>252</v>
      </c>
      <c r="W1794" s="110">
        <f t="shared" si="861"/>
        <v>1.0045425079999999</v>
      </c>
      <c r="X1794" s="103">
        <f t="shared" si="862"/>
        <v>1.86822512</v>
      </c>
      <c r="Y1794" s="103">
        <f t="shared" si="863"/>
        <v>0</v>
      </c>
      <c r="Z1794" s="114" t="str">
        <f t="shared" si="871"/>
        <v>A+J=</v>
      </c>
      <c r="AA1794" s="108">
        <f t="shared" si="872"/>
        <v>45828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64"/>
        <v>45817</v>
      </c>
      <c r="B1795" s="103">
        <f t="shared" si="856"/>
        <v>413.14435867999998</v>
      </c>
      <c r="C1795" s="204">
        <f t="shared" si="855"/>
        <v>234.94365424332199</v>
      </c>
      <c r="D1795" s="104">
        <f t="shared" si="865"/>
        <v>7205.03</v>
      </c>
      <c r="E1795" s="105">
        <f t="shared" si="876"/>
        <v>7245.38</v>
      </c>
      <c r="F1795" s="106">
        <f t="shared" si="877"/>
        <v>45767</v>
      </c>
      <c r="G1795" s="107">
        <f t="shared" si="857"/>
        <v>5.6002542668107669E-3</v>
      </c>
      <c r="H1795" s="108">
        <f t="shared" si="870"/>
        <v>45828</v>
      </c>
      <c r="I1795" s="108">
        <f t="shared" si="858"/>
        <v>45828</v>
      </c>
      <c r="J1795" s="109">
        <f t="shared" si="866"/>
        <v>22</v>
      </c>
      <c r="K1795" s="109">
        <f t="shared" si="880"/>
        <v>14</v>
      </c>
      <c r="L1795" s="8">
        <f t="shared" si="867"/>
        <v>1.0035601700000001</v>
      </c>
      <c r="M1795" s="110">
        <f t="shared" si="879"/>
        <v>1.0056002500000001</v>
      </c>
      <c r="N1795" s="110">
        <f t="shared" si="874"/>
        <v>1.7443208534011434</v>
      </c>
      <c r="O1795" s="103">
        <f t="shared" si="878"/>
        <v>1.75053093</v>
      </c>
      <c r="P1795" s="103">
        <f t="shared" si="859"/>
        <v>411.27613356000001</v>
      </c>
      <c r="Q1795" s="11">
        <f t="shared" si="873"/>
        <v>0</v>
      </c>
      <c r="R1795" s="30">
        <f t="shared" si="868"/>
        <v>0</v>
      </c>
      <c r="S1795" s="103">
        <f t="shared" si="860"/>
        <v>0</v>
      </c>
      <c r="T1795" s="113">
        <f t="shared" si="869"/>
        <v>8.5000000000000006E-2</v>
      </c>
      <c r="U1795" s="111">
        <f t="shared" si="875"/>
        <v>14</v>
      </c>
      <c r="V1795" s="111">
        <v>252</v>
      </c>
      <c r="W1795" s="110">
        <f t="shared" si="861"/>
        <v>1.0045425079999999</v>
      </c>
      <c r="X1795" s="103">
        <f t="shared" si="862"/>
        <v>1.86822512</v>
      </c>
      <c r="Y1795" s="103">
        <f t="shared" si="863"/>
        <v>0</v>
      </c>
      <c r="Z1795" s="114" t="str">
        <f t="shared" si="871"/>
        <v>A+J=</v>
      </c>
      <c r="AA1795" s="108">
        <f t="shared" si="872"/>
        <v>45828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64"/>
        <v>45818</v>
      </c>
      <c r="B1796" s="103">
        <f t="shared" si="856"/>
        <v>413.38305174999999</v>
      </c>
      <c r="C1796" s="204">
        <f t="shared" si="855"/>
        <v>234.94365424332199</v>
      </c>
      <c r="D1796" s="104">
        <f t="shared" si="865"/>
        <v>7205.03</v>
      </c>
      <c r="E1796" s="105">
        <f t="shared" si="876"/>
        <v>7245.38</v>
      </c>
      <c r="F1796" s="106">
        <f t="shared" si="877"/>
        <v>45767</v>
      </c>
      <c r="G1796" s="107">
        <f t="shared" si="857"/>
        <v>5.6002542668107669E-3</v>
      </c>
      <c r="H1796" s="108">
        <f t="shared" si="870"/>
        <v>45828</v>
      </c>
      <c r="I1796" s="108">
        <f t="shared" si="858"/>
        <v>45828</v>
      </c>
      <c r="J1796" s="109">
        <f t="shared" si="866"/>
        <v>22</v>
      </c>
      <c r="K1796" s="109">
        <f t="shared" si="880"/>
        <v>15</v>
      </c>
      <c r="L1796" s="8">
        <f t="shared" si="867"/>
        <v>1.0038149599999999</v>
      </c>
      <c r="M1796" s="110">
        <f t="shared" si="879"/>
        <v>1.0056002500000001</v>
      </c>
      <c r="N1796" s="110">
        <f t="shared" si="874"/>
        <v>1.7443208534011434</v>
      </c>
      <c r="O1796" s="103">
        <f t="shared" si="878"/>
        <v>1.75097536</v>
      </c>
      <c r="P1796" s="103">
        <f t="shared" si="859"/>
        <v>411.38054956000002</v>
      </c>
      <c r="Q1796" s="11">
        <f t="shared" si="873"/>
        <v>0</v>
      </c>
      <c r="R1796" s="30">
        <f t="shared" si="868"/>
        <v>0</v>
      </c>
      <c r="S1796" s="103">
        <f t="shared" si="860"/>
        <v>0</v>
      </c>
      <c r="T1796" s="113">
        <f t="shared" si="869"/>
        <v>8.5000000000000006E-2</v>
      </c>
      <c r="U1796" s="111">
        <f t="shared" si="875"/>
        <v>15</v>
      </c>
      <c r="V1796" s="111">
        <v>252</v>
      </c>
      <c r="W1796" s="110">
        <f t="shared" si="861"/>
        <v>1.0048677610000001</v>
      </c>
      <c r="X1796" s="103">
        <f t="shared" si="862"/>
        <v>2.00250219</v>
      </c>
      <c r="Y1796" s="103">
        <f t="shared" si="863"/>
        <v>0</v>
      </c>
      <c r="Z1796" s="114" t="str">
        <f t="shared" si="871"/>
        <v>A+J=</v>
      </c>
      <c r="AA1796" s="108">
        <f t="shared" si="872"/>
        <v>45828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64"/>
        <v>45819</v>
      </c>
      <c r="B1797" s="103">
        <f t="shared" si="856"/>
        <v>413.62187957999998</v>
      </c>
      <c r="C1797" s="204">
        <f t="shared" si="855"/>
        <v>234.94365424332199</v>
      </c>
      <c r="D1797" s="104">
        <f t="shared" si="865"/>
        <v>7205.03</v>
      </c>
      <c r="E1797" s="105">
        <f t="shared" si="876"/>
        <v>7245.38</v>
      </c>
      <c r="F1797" s="106">
        <f t="shared" si="877"/>
        <v>45767</v>
      </c>
      <c r="G1797" s="107">
        <f t="shared" si="857"/>
        <v>5.6002542668107669E-3</v>
      </c>
      <c r="H1797" s="108">
        <f t="shared" si="870"/>
        <v>45828</v>
      </c>
      <c r="I1797" s="108">
        <f t="shared" si="858"/>
        <v>45828</v>
      </c>
      <c r="J1797" s="109">
        <f t="shared" si="866"/>
        <v>22</v>
      </c>
      <c r="K1797" s="109">
        <f t="shared" si="880"/>
        <v>16</v>
      </c>
      <c r="L1797" s="8">
        <f t="shared" si="867"/>
        <v>1.0040697999999999</v>
      </c>
      <c r="M1797" s="110">
        <f t="shared" si="879"/>
        <v>1.0056002500000001</v>
      </c>
      <c r="N1797" s="110">
        <f t="shared" si="874"/>
        <v>1.7443208534011434</v>
      </c>
      <c r="O1797" s="103">
        <f t="shared" si="878"/>
        <v>1.75141989</v>
      </c>
      <c r="P1797" s="103">
        <f t="shared" si="859"/>
        <v>411.48498906999998</v>
      </c>
      <c r="Q1797" s="11">
        <f t="shared" si="873"/>
        <v>0</v>
      </c>
      <c r="R1797" s="30">
        <f t="shared" si="868"/>
        <v>0</v>
      </c>
      <c r="S1797" s="103">
        <f t="shared" si="860"/>
        <v>0</v>
      </c>
      <c r="T1797" s="113">
        <f t="shared" si="869"/>
        <v>8.5000000000000006E-2</v>
      </c>
      <c r="U1797" s="111">
        <f t="shared" si="875"/>
        <v>16</v>
      </c>
      <c r="V1797" s="111">
        <v>252</v>
      </c>
      <c r="W1797" s="110">
        <f t="shared" si="861"/>
        <v>1.0051931190000001</v>
      </c>
      <c r="X1797" s="103">
        <f t="shared" si="862"/>
        <v>2.1368905100000002</v>
      </c>
      <c r="Y1797" s="103">
        <f t="shared" si="863"/>
        <v>0</v>
      </c>
      <c r="Z1797" s="114" t="str">
        <f t="shared" si="871"/>
        <v>A+J=</v>
      </c>
      <c r="AA1797" s="108">
        <f t="shared" si="872"/>
        <v>45828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64"/>
        <v>45820</v>
      </c>
      <c r="B1798" s="103">
        <f t="shared" si="856"/>
        <v>413.86084970000002</v>
      </c>
      <c r="C1798" s="204">
        <f t="shared" ref="C1798:C1861" si="881">(C1797-(S1797/O1797))</f>
        <v>234.94365424332199</v>
      </c>
      <c r="D1798" s="104">
        <f t="shared" si="865"/>
        <v>7205.03</v>
      </c>
      <c r="E1798" s="105">
        <f t="shared" si="876"/>
        <v>7245.38</v>
      </c>
      <c r="F1798" s="106">
        <f t="shared" si="877"/>
        <v>45767</v>
      </c>
      <c r="G1798" s="107">
        <f t="shared" si="857"/>
        <v>5.6002542668107669E-3</v>
      </c>
      <c r="H1798" s="108">
        <f t="shared" si="870"/>
        <v>45828</v>
      </c>
      <c r="I1798" s="108">
        <f t="shared" si="858"/>
        <v>45828</v>
      </c>
      <c r="J1798" s="109">
        <f t="shared" si="866"/>
        <v>22</v>
      </c>
      <c r="K1798" s="109">
        <f t="shared" si="880"/>
        <v>17</v>
      </c>
      <c r="L1798" s="8">
        <f t="shared" si="867"/>
        <v>1.0043247200000001</v>
      </c>
      <c r="M1798" s="110">
        <f t="shared" si="879"/>
        <v>1.0056002500000001</v>
      </c>
      <c r="N1798" s="110">
        <f t="shared" si="874"/>
        <v>1.7443208534011434</v>
      </c>
      <c r="O1798" s="103">
        <f t="shared" si="878"/>
        <v>1.7518645500000001</v>
      </c>
      <c r="P1798" s="103">
        <f t="shared" si="859"/>
        <v>411.58945911000001</v>
      </c>
      <c r="Q1798" s="11">
        <f t="shared" si="873"/>
        <v>0</v>
      </c>
      <c r="R1798" s="30">
        <f t="shared" si="868"/>
        <v>0</v>
      </c>
      <c r="S1798" s="103">
        <f t="shared" si="860"/>
        <v>0</v>
      </c>
      <c r="T1798" s="113">
        <f t="shared" si="869"/>
        <v>8.5000000000000006E-2</v>
      </c>
      <c r="U1798" s="111">
        <f t="shared" si="875"/>
        <v>17</v>
      </c>
      <c r="V1798" s="111">
        <v>252</v>
      </c>
      <c r="W1798" s="110">
        <f t="shared" si="861"/>
        <v>1.005518583</v>
      </c>
      <c r="X1798" s="103">
        <f t="shared" si="862"/>
        <v>2.2713905900000002</v>
      </c>
      <c r="Y1798" s="103">
        <f t="shared" si="863"/>
        <v>0</v>
      </c>
      <c r="Z1798" s="114" t="str">
        <f t="shared" si="871"/>
        <v>A+J=</v>
      </c>
      <c r="AA1798" s="108">
        <f t="shared" si="872"/>
        <v>45828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64"/>
        <v>45821</v>
      </c>
      <c r="B1799" s="103">
        <f t="shared" si="856"/>
        <v>414.09995272999998</v>
      </c>
      <c r="C1799" s="204">
        <f t="shared" si="881"/>
        <v>234.94365424332199</v>
      </c>
      <c r="D1799" s="104">
        <f t="shared" si="865"/>
        <v>7205.03</v>
      </c>
      <c r="E1799" s="105">
        <f t="shared" si="876"/>
        <v>7245.38</v>
      </c>
      <c r="F1799" s="106">
        <f t="shared" si="877"/>
        <v>45767</v>
      </c>
      <c r="G1799" s="107">
        <f t="shared" si="857"/>
        <v>5.6002542668107669E-3</v>
      </c>
      <c r="H1799" s="108">
        <f t="shared" si="870"/>
        <v>45828</v>
      </c>
      <c r="I1799" s="108">
        <f t="shared" si="858"/>
        <v>45828</v>
      </c>
      <c r="J1799" s="109">
        <f t="shared" si="866"/>
        <v>22</v>
      </c>
      <c r="K1799" s="109">
        <f t="shared" si="880"/>
        <v>18</v>
      </c>
      <c r="L1799" s="8">
        <f t="shared" si="867"/>
        <v>1.0045796899999999</v>
      </c>
      <c r="M1799" s="110">
        <f t="shared" si="879"/>
        <v>1.0056002500000001</v>
      </c>
      <c r="N1799" s="110">
        <f t="shared" si="874"/>
        <v>1.7443208534011434</v>
      </c>
      <c r="O1799" s="103">
        <f t="shared" si="878"/>
        <v>1.7523093000000001</v>
      </c>
      <c r="P1799" s="103">
        <f t="shared" si="859"/>
        <v>411.69395029999998</v>
      </c>
      <c r="Q1799" s="11">
        <f t="shared" si="873"/>
        <v>0</v>
      </c>
      <c r="R1799" s="30">
        <f t="shared" si="868"/>
        <v>0</v>
      </c>
      <c r="S1799" s="103">
        <f t="shared" si="860"/>
        <v>0</v>
      </c>
      <c r="T1799" s="113">
        <f t="shared" si="869"/>
        <v>8.5000000000000006E-2</v>
      </c>
      <c r="U1799" s="111">
        <f t="shared" si="875"/>
        <v>18</v>
      </c>
      <c r="V1799" s="111">
        <v>252</v>
      </c>
      <c r="W1799" s="110">
        <f t="shared" si="861"/>
        <v>1.005844153</v>
      </c>
      <c r="X1799" s="103">
        <f t="shared" si="862"/>
        <v>2.40600243</v>
      </c>
      <c r="Y1799" s="103">
        <f t="shared" si="863"/>
        <v>0</v>
      </c>
      <c r="Z1799" s="114" t="str">
        <f t="shared" si="871"/>
        <v>A+J=</v>
      </c>
      <c r="AA1799" s="108">
        <f t="shared" si="872"/>
        <v>45828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64"/>
        <v>45822</v>
      </c>
      <c r="B1800" s="103">
        <f t="shared" si="856"/>
        <v>414.33919972000001</v>
      </c>
      <c r="C1800" s="204">
        <f t="shared" si="881"/>
        <v>234.94365424332199</v>
      </c>
      <c r="D1800" s="104">
        <f t="shared" si="865"/>
        <v>7205.03</v>
      </c>
      <c r="E1800" s="105">
        <f t="shared" si="876"/>
        <v>7245.38</v>
      </c>
      <c r="F1800" s="106">
        <f t="shared" si="877"/>
        <v>45767</v>
      </c>
      <c r="G1800" s="107">
        <f t="shared" si="857"/>
        <v>5.6002542668107669E-3</v>
      </c>
      <c r="H1800" s="108">
        <f t="shared" si="870"/>
        <v>45828</v>
      </c>
      <c r="I1800" s="108">
        <f t="shared" si="858"/>
        <v>45828</v>
      </c>
      <c r="J1800" s="109">
        <f t="shared" si="866"/>
        <v>22</v>
      </c>
      <c r="K1800" s="109">
        <f t="shared" si="880"/>
        <v>19</v>
      </c>
      <c r="L1800" s="8">
        <f t="shared" si="867"/>
        <v>1.0048347399999999</v>
      </c>
      <c r="M1800" s="110">
        <f t="shared" si="879"/>
        <v>1.0056002500000001</v>
      </c>
      <c r="N1800" s="110">
        <f t="shared" si="874"/>
        <v>1.7443208534011434</v>
      </c>
      <c r="O1800" s="103">
        <f t="shared" si="878"/>
        <v>1.7527541900000001</v>
      </c>
      <c r="P1800" s="103">
        <f t="shared" si="859"/>
        <v>411.79847438000002</v>
      </c>
      <c r="Q1800" s="11">
        <f t="shared" si="873"/>
        <v>0</v>
      </c>
      <c r="R1800" s="30">
        <f t="shared" si="868"/>
        <v>0</v>
      </c>
      <c r="S1800" s="103">
        <f t="shared" si="860"/>
        <v>0</v>
      </c>
      <c r="T1800" s="113">
        <f t="shared" si="869"/>
        <v>8.5000000000000006E-2</v>
      </c>
      <c r="U1800" s="111">
        <f t="shared" si="875"/>
        <v>19</v>
      </c>
      <c r="V1800" s="111">
        <v>252</v>
      </c>
      <c r="W1800" s="110">
        <f t="shared" si="861"/>
        <v>1.0061698269999999</v>
      </c>
      <c r="X1800" s="103">
        <f t="shared" si="862"/>
        <v>2.5407253399999998</v>
      </c>
      <c r="Y1800" s="103">
        <f t="shared" si="863"/>
        <v>0</v>
      </c>
      <c r="Z1800" s="114" t="str">
        <f t="shared" si="871"/>
        <v>A+J=</v>
      </c>
      <c r="AA1800" s="108">
        <f t="shared" si="872"/>
        <v>45828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64"/>
        <v>45823</v>
      </c>
      <c r="B1801" s="103">
        <f t="shared" si="856"/>
        <v>414.33919972000001</v>
      </c>
      <c r="C1801" s="204">
        <f t="shared" si="881"/>
        <v>234.94365424332199</v>
      </c>
      <c r="D1801" s="104">
        <f t="shared" si="865"/>
        <v>7205.03</v>
      </c>
      <c r="E1801" s="105">
        <f t="shared" si="876"/>
        <v>7245.38</v>
      </c>
      <c r="F1801" s="106">
        <f t="shared" si="877"/>
        <v>45767</v>
      </c>
      <c r="G1801" s="107">
        <f t="shared" si="857"/>
        <v>5.6002542668107669E-3</v>
      </c>
      <c r="H1801" s="108">
        <f t="shared" si="870"/>
        <v>45828</v>
      </c>
      <c r="I1801" s="108">
        <f t="shared" si="858"/>
        <v>45828</v>
      </c>
      <c r="J1801" s="109">
        <f t="shared" si="866"/>
        <v>22</v>
      </c>
      <c r="K1801" s="109">
        <f t="shared" si="880"/>
        <v>19</v>
      </c>
      <c r="L1801" s="8">
        <f t="shared" si="867"/>
        <v>1.0048347399999999</v>
      </c>
      <c r="M1801" s="110">
        <f t="shared" si="879"/>
        <v>1.0056002500000001</v>
      </c>
      <c r="N1801" s="110">
        <f t="shared" si="874"/>
        <v>1.7443208534011434</v>
      </c>
      <c r="O1801" s="103">
        <f t="shared" si="878"/>
        <v>1.7527541900000001</v>
      </c>
      <c r="P1801" s="103">
        <f t="shared" si="859"/>
        <v>411.79847438000002</v>
      </c>
      <c r="Q1801" s="11">
        <f t="shared" si="873"/>
        <v>0</v>
      </c>
      <c r="R1801" s="30">
        <f t="shared" si="868"/>
        <v>0</v>
      </c>
      <c r="S1801" s="103">
        <f t="shared" si="860"/>
        <v>0</v>
      </c>
      <c r="T1801" s="113">
        <f t="shared" si="869"/>
        <v>8.5000000000000006E-2</v>
      </c>
      <c r="U1801" s="111">
        <f t="shared" si="875"/>
        <v>19</v>
      </c>
      <c r="V1801" s="111">
        <v>252</v>
      </c>
      <c r="W1801" s="110">
        <f t="shared" si="861"/>
        <v>1.0061698269999999</v>
      </c>
      <c r="X1801" s="103">
        <f t="shared" si="862"/>
        <v>2.5407253399999998</v>
      </c>
      <c r="Y1801" s="103">
        <f t="shared" si="863"/>
        <v>0</v>
      </c>
      <c r="Z1801" s="114" t="str">
        <f t="shared" si="871"/>
        <v>A+J=</v>
      </c>
      <c r="AA1801" s="108">
        <f t="shared" si="872"/>
        <v>45828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64"/>
        <v>45824</v>
      </c>
      <c r="B1802" s="103">
        <f t="shared" ref="B1802:B1865" si="882">(P1802+X1802)</f>
        <v>414.33919972000001</v>
      </c>
      <c r="C1802" s="204">
        <f t="shared" si="881"/>
        <v>234.94365424332199</v>
      </c>
      <c r="D1802" s="104">
        <f t="shared" si="865"/>
        <v>7205.03</v>
      </c>
      <c r="E1802" s="105">
        <f t="shared" si="876"/>
        <v>7245.38</v>
      </c>
      <c r="F1802" s="106">
        <f t="shared" si="877"/>
        <v>45767</v>
      </c>
      <c r="G1802" s="107">
        <f t="shared" ref="G1802:G1865" si="883">(E1802/D1802)-1</f>
        <v>5.6002542668107669E-3</v>
      </c>
      <c r="H1802" s="108">
        <f t="shared" si="870"/>
        <v>45828</v>
      </c>
      <c r="I1802" s="108">
        <f t="shared" ref="I1802:I1865" si="884">IF(A1802&gt;I1801,H1802,I1801)</f>
        <v>45828</v>
      </c>
      <c r="J1802" s="109">
        <f t="shared" si="866"/>
        <v>22</v>
      </c>
      <c r="K1802" s="109">
        <f t="shared" si="880"/>
        <v>19</v>
      </c>
      <c r="L1802" s="8">
        <f t="shared" si="867"/>
        <v>1.0048347399999999</v>
      </c>
      <c r="M1802" s="110">
        <f t="shared" si="879"/>
        <v>1.0056002500000001</v>
      </c>
      <c r="N1802" s="110">
        <f t="shared" si="874"/>
        <v>1.7443208534011434</v>
      </c>
      <c r="O1802" s="103">
        <f t="shared" si="878"/>
        <v>1.7527541900000001</v>
      </c>
      <c r="P1802" s="103">
        <f t="shared" ref="P1802:P1865" si="885">TRUNC(C1802*O1802,8)</f>
        <v>411.79847438000002</v>
      </c>
      <c r="Q1802" s="11">
        <f t="shared" si="873"/>
        <v>0</v>
      </c>
      <c r="R1802" s="30">
        <f t="shared" si="868"/>
        <v>0</v>
      </c>
      <c r="S1802" s="103">
        <f t="shared" ref="S1802:S1865" si="886">IF(R1802&gt;0,TRUNC(R1802*P1802,8),0)</f>
        <v>0</v>
      </c>
      <c r="T1802" s="113">
        <f t="shared" si="869"/>
        <v>8.5000000000000006E-2</v>
      </c>
      <c r="U1802" s="111">
        <f t="shared" si="875"/>
        <v>19</v>
      </c>
      <c r="V1802" s="111">
        <v>252</v>
      </c>
      <c r="W1802" s="110">
        <f t="shared" ref="W1802:W1865" si="887">ROUND((1+T1802)^TRUNC((U1802/V1802),9),9)</f>
        <v>1.0061698269999999</v>
      </c>
      <c r="X1802" s="103">
        <f t="shared" ref="X1802:X1865" si="888">TRUNC((P1802*(W1802-1)),8)</f>
        <v>2.5407253399999998</v>
      </c>
      <c r="Y1802" s="103">
        <f t="shared" ref="Y1802:Y1865" si="889">IF(Q1802&gt;0,S1802+X1802,0)</f>
        <v>0</v>
      </c>
      <c r="Z1802" s="114" t="str">
        <f t="shared" si="871"/>
        <v>A+J=</v>
      </c>
      <c r="AA1802" s="108">
        <f t="shared" si="872"/>
        <v>45828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0">(A1802+1)</f>
        <v>45825</v>
      </c>
      <c r="B1803" s="103">
        <f t="shared" si="882"/>
        <v>414.57857779</v>
      </c>
      <c r="C1803" s="204">
        <f t="shared" si="881"/>
        <v>234.94365424332199</v>
      </c>
      <c r="D1803" s="104">
        <f t="shared" ref="D1803:D1866" si="891">IF(E1803=E1802,D1802,E1802)</f>
        <v>7205.03</v>
      </c>
      <c r="E1803" s="105">
        <f t="shared" si="876"/>
        <v>7245.38</v>
      </c>
      <c r="F1803" s="106">
        <f t="shared" si="877"/>
        <v>45767</v>
      </c>
      <c r="G1803" s="107">
        <f t="shared" si="883"/>
        <v>5.6002542668107669E-3</v>
      </c>
      <c r="H1803" s="108">
        <f t="shared" si="870"/>
        <v>45828</v>
      </c>
      <c r="I1803" s="108">
        <f t="shared" si="884"/>
        <v>45828</v>
      </c>
      <c r="J1803" s="109">
        <f t="shared" ref="J1803:J1866" si="892">IF(I1803=I1802,J1802,NETWORKDAYS(I1802,I1803,$AD$171:$AD$502)-1)</f>
        <v>22</v>
      </c>
      <c r="K1803" s="109">
        <f t="shared" si="880"/>
        <v>20</v>
      </c>
      <c r="L1803" s="8">
        <f t="shared" ref="L1803:L1866" si="893">IF(E1803&lt;D1803,1,TRUNC((E1803/D1803)^TRUNC((K1803/J1803),9),8))</f>
        <v>1.0050898399999999</v>
      </c>
      <c r="M1803" s="110">
        <f t="shared" si="879"/>
        <v>1.0056002500000001</v>
      </c>
      <c r="N1803" s="110">
        <f t="shared" si="874"/>
        <v>1.7443208534011434</v>
      </c>
      <c r="O1803" s="103">
        <f t="shared" si="878"/>
        <v>1.7531991600000001</v>
      </c>
      <c r="P1803" s="103">
        <f t="shared" si="885"/>
        <v>411.90301726000001</v>
      </c>
      <c r="Q1803" s="11">
        <f t="shared" si="873"/>
        <v>0</v>
      </c>
      <c r="R1803" s="30">
        <f t="shared" ref="R1803:R1866" si="894">IF(Q1803&gt;0,VLOOKUP($A1803,$AD$10:$AI$165,6),0)</f>
        <v>0</v>
      </c>
      <c r="S1803" s="103">
        <f t="shared" si="886"/>
        <v>0</v>
      </c>
      <c r="T1803" s="113">
        <f t="shared" ref="T1803:T1866" si="895">(T1802)</f>
        <v>8.5000000000000006E-2</v>
      </c>
      <c r="U1803" s="111">
        <f t="shared" si="875"/>
        <v>20</v>
      </c>
      <c r="V1803" s="111">
        <v>252</v>
      </c>
      <c r="W1803" s="110">
        <f t="shared" si="887"/>
        <v>1.006495608</v>
      </c>
      <c r="X1803" s="103">
        <f t="shared" si="888"/>
        <v>2.6755605299999998</v>
      </c>
      <c r="Y1803" s="103">
        <f t="shared" si="889"/>
        <v>0</v>
      </c>
      <c r="Z1803" s="114" t="str">
        <f t="shared" si="871"/>
        <v>A+J=</v>
      </c>
      <c r="AA1803" s="108">
        <f t="shared" si="872"/>
        <v>45828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0"/>
        <v>45826</v>
      </c>
      <c r="B1804" s="103">
        <f t="shared" si="882"/>
        <v>414.81809757000002</v>
      </c>
      <c r="C1804" s="204">
        <f t="shared" si="881"/>
        <v>234.94365424332199</v>
      </c>
      <c r="D1804" s="104">
        <f t="shared" si="891"/>
        <v>7205.03</v>
      </c>
      <c r="E1804" s="105">
        <f t="shared" si="876"/>
        <v>7245.38</v>
      </c>
      <c r="F1804" s="106">
        <f t="shared" si="877"/>
        <v>45767</v>
      </c>
      <c r="G1804" s="107">
        <f t="shared" si="883"/>
        <v>5.6002542668107669E-3</v>
      </c>
      <c r="H1804" s="108">
        <f t="shared" ref="H1804:H1867" si="896">IF(DAY(A1804)=H$9,VLOOKUP(A1804,AH$118:AN$450,4),H1803)</f>
        <v>45828</v>
      </c>
      <c r="I1804" s="108">
        <f t="shared" si="884"/>
        <v>45828</v>
      </c>
      <c r="J1804" s="109">
        <f t="shared" si="892"/>
        <v>22</v>
      </c>
      <c r="K1804" s="109">
        <f t="shared" si="880"/>
        <v>21</v>
      </c>
      <c r="L1804" s="8">
        <f t="shared" si="893"/>
        <v>1.0053450100000001</v>
      </c>
      <c r="M1804" s="110">
        <f t="shared" si="879"/>
        <v>1.0056002500000001</v>
      </c>
      <c r="N1804" s="110">
        <f t="shared" si="874"/>
        <v>1.7443208534011434</v>
      </c>
      <c r="O1804" s="103">
        <f t="shared" si="878"/>
        <v>1.75364426</v>
      </c>
      <c r="P1804" s="103">
        <f t="shared" si="885"/>
        <v>412.00759068000002</v>
      </c>
      <c r="Q1804" s="11">
        <f t="shared" si="873"/>
        <v>0</v>
      </c>
      <c r="R1804" s="30">
        <f t="shared" si="894"/>
        <v>0</v>
      </c>
      <c r="S1804" s="103">
        <f t="shared" si="886"/>
        <v>0</v>
      </c>
      <c r="T1804" s="113">
        <f t="shared" si="895"/>
        <v>8.5000000000000006E-2</v>
      </c>
      <c r="U1804" s="111">
        <f t="shared" si="875"/>
        <v>21</v>
      </c>
      <c r="V1804" s="111">
        <v>252</v>
      </c>
      <c r="W1804" s="110">
        <f t="shared" si="887"/>
        <v>1.0068214929999999</v>
      </c>
      <c r="X1804" s="103">
        <f t="shared" si="888"/>
        <v>2.8105068900000001</v>
      </c>
      <c r="Y1804" s="103">
        <f t="shared" si="889"/>
        <v>0</v>
      </c>
      <c r="Z1804" s="114" t="str">
        <f t="shared" ref="Z1804:Z1867" si="897">IF($Q1803&gt;0,VLOOKUP($A1803,$AD$10:$AM$165,9),Z1803)</f>
        <v>A+J=</v>
      </c>
      <c r="AA1804" s="108">
        <f t="shared" ref="AA1804:AA1867" si="898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0"/>
        <v>45827</v>
      </c>
      <c r="B1805" s="103">
        <f t="shared" si="882"/>
        <v>415.05775800999999</v>
      </c>
      <c r="C1805" s="204">
        <f t="shared" si="881"/>
        <v>234.94365424332199</v>
      </c>
      <c r="D1805" s="104">
        <f t="shared" si="891"/>
        <v>7205.03</v>
      </c>
      <c r="E1805" s="105">
        <f t="shared" si="876"/>
        <v>7245.38</v>
      </c>
      <c r="F1805" s="106">
        <f t="shared" si="877"/>
        <v>45767</v>
      </c>
      <c r="G1805" s="107">
        <f t="shared" si="883"/>
        <v>5.6002542668107669E-3</v>
      </c>
      <c r="H1805" s="108">
        <f t="shared" si="896"/>
        <v>45828</v>
      </c>
      <c r="I1805" s="108">
        <f t="shared" si="884"/>
        <v>45828</v>
      </c>
      <c r="J1805" s="109">
        <f t="shared" si="892"/>
        <v>22</v>
      </c>
      <c r="K1805" s="109">
        <f t="shared" si="880"/>
        <v>22</v>
      </c>
      <c r="L1805" s="8">
        <f t="shared" si="893"/>
        <v>1.0056002500000001</v>
      </c>
      <c r="M1805" s="110">
        <f t="shared" si="879"/>
        <v>1.0056002500000001</v>
      </c>
      <c r="N1805" s="110">
        <f t="shared" si="874"/>
        <v>1.7443208534011434</v>
      </c>
      <c r="O1805" s="103">
        <f t="shared" si="878"/>
        <v>1.75408948</v>
      </c>
      <c r="P1805" s="103">
        <f t="shared" si="885"/>
        <v>412.1121923</v>
      </c>
      <c r="Q1805" s="11">
        <f t="shared" ref="Q1805:Q1868" si="899">IF(VLOOKUP(A1805,AD$10:AK$165,8)=VLOOKUP(A1804,AD$10:AK$165,8),0,VLOOKUP(A1805,AD$10:AK$165,8))</f>
        <v>0</v>
      </c>
      <c r="R1805" s="30">
        <f t="shared" si="894"/>
        <v>0</v>
      </c>
      <c r="S1805" s="103">
        <f t="shared" si="886"/>
        <v>0</v>
      </c>
      <c r="T1805" s="113">
        <f t="shared" si="895"/>
        <v>8.5000000000000006E-2</v>
      </c>
      <c r="U1805" s="111">
        <f t="shared" si="875"/>
        <v>22</v>
      </c>
      <c r="V1805" s="111">
        <v>252</v>
      </c>
      <c r="W1805" s="110">
        <f t="shared" si="887"/>
        <v>1.007147485</v>
      </c>
      <c r="X1805" s="103">
        <f t="shared" si="888"/>
        <v>2.9455657099999999</v>
      </c>
      <c r="Y1805" s="103">
        <f t="shared" si="889"/>
        <v>0</v>
      </c>
      <c r="Z1805" s="114" t="str">
        <f t="shared" si="897"/>
        <v>A+J=</v>
      </c>
      <c r="AA1805" s="108">
        <f t="shared" si="898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0"/>
        <v>45828</v>
      </c>
      <c r="B1806" s="103">
        <f t="shared" si="882"/>
        <v>415.05775800999999</v>
      </c>
      <c r="C1806" s="204">
        <f t="shared" si="881"/>
        <v>234.94365424332199</v>
      </c>
      <c r="D1806" s="104">
        <f t="shared" si="891"/>
        <v>7205.03</v>
      </c>
      <c r="E1806" s="105">
        <f t="shared" si="876"/>
        <v>7245.38</v>
      </c>
      <c r="F1806" s="106">
        <f t="shared" si="877"/>
        <v>45767</v>
      </c>
      <c r="G1806" s="107">
        <f t="shared" si="883"/>
        <v>5.6002542668107669E-3</v>
      </c>
      <c r="H1806" s="108">
        <f t="shared" si="896"/>
        <v>45859</v>
      </c>
      <c r="I1806" s="108">
        <f t="shared" si="884"/>
        <v>45828</v>
      </c>
      <c r="J1806" s="109">
        <f t="shared" si="892"/>
        <v>22</v>
      </c>
      <c r="K1806" s="109">
        <f t="shared" si="880"/>
        <v>22</v>
      </c>
      <c r="L1806" s="8">
        <f t="shared" si="893"/>
        <v>1.0056002500000001</v>
      </c>
      <c r="M1806" s="110">
        <f t="shared" si="879"/>
        <v>1.0056002500000001</v>
      </c>
      <c r="N1806" s="110">
        <f t="shared" si="874"/>
        <v>1.7443208534011434</v>
      </c>
      <c r="O1806" s="103">
        <f t="shared" si="878"/>
        <v>1.75408948</v>
      </c>
      <c r="P1806" s="103">
        <f t="shared" si="885"/>
        <v>412.1121923</v>
      </c>
      <c r="Q1806" s="11">
        <f t="shared" si="899"/>
        <v>59</v>
      </c>
      <c r="R1806" s="30">
        <f t="shared" si="894"/>
        <v>1.8499999999999999E-2</v>
      </c>
      <c r="S1806" s="103">
        <f t="shared" si="886"/>
        <v>7.6240755499999997</v>
      </c>
      <c r="T1806" s="113">
        <f t="shared" si="895"/>
        <v>8.5000000000000006E-2</v>
      </c>
      <c r="U1806" s="111">
        <f t="shared" si="875"/>
        <v>22</v>
      </c>
      <c r="V1806" s="111">
        <v>252</v>
      </c>
      <c r="W1806" s="110">
        <f t="shared" si="887"/>
        <v>1.007147485</v>
      </c>
      <c r="X1806" s="103">
        <f t="shared" si="888"/>
        <v>2.9455657099999999</v>
      </c>
      <c r="Y1806" s="103">
        <f t="shared" si="889"/>
        <v>10.569641259999999</v>
      </c>
      <c r="Z1806" s="114" t="str">
        <f t="shared" si="897"/>
        <v>A+J=</v>
      </c>
      <c r="AA1806" s="108">
        <f t="shared" si="898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0"/>
        <v>45829</v>
      </c>
      <c r="B1807" s="103">
        <f t="shared" si="882"/>
        <v>404.72670036</v>
      </c>
      <c r="C1807" s="204">
        <f t="shared" si="881"/>
        <v>230.59719664413498</v>
      </c>
      <c r="D1807" s="104">
        <f t="shared" si="891"/>
        <v>7205.03</v>
      </c>
      <c r="E1807" s="105">
        <f t="shared" si="876"/>
        <v>7245.38</v>
      </c>
      <c r="F1807" s="106">
        <f t="shared" si="877"/>
        <v>45797</v>
      </c>
      <c r="G1807" s="107">
        <f t="shared" si="883"/>
        <v>5.6002542668107669E-3</v>
      </c>
      <c r="H1807" s="108">
        <f t="shared" si="896"/>
        <v>45859</v>
      </c>
      <c r="I1807" s="108">
        <f t="shared" si="884"/>
        <v>45859</v>
      </c>
      <c r="J1807" s="109">
        <f t="shared" si="892"/>
        <v>21</v>
      </c>
      <c r="K1807" s="109">
        <f t="shared" si="880"/>
        <v>1</v>
      </c>
      <c r="L1807" s="8">
        <f t="shared" si="893"/>
        <v>1.0002659700000001</v>
      </c>
      <c r="M1807" s="110">
        <f t="shared" si="879"/>
        <v>1.0056002500000001</v>
      </c>
      <c r="N1807" s="110">
        <f t="shared" si="874"/>
        <v>1.7540894862604033</v>
      </c>
      <c r="O1807" s="103">
        <f t="shared" si="878"/>
        <v>1.7545560200000001</v>
      </c>
      <c r="P1807" s="103">
        <f t="shared" si="885"/>
        <v>404.59569956000001</v>
      </c>
      <c r="Q1807" s="11">
        <f t="shared" si="899"/>
        <v>0</v>
      </c>
      <c r="R1807" s="30">
        <f t="shared" si="894"/>
        <v>0</v>
      </c>
      <c r="S1807" s="103">
        <f t="shared" si="886"/>
        <v>0</v>
      </c>
      <c r="T1807" s="113">
        <f t="shared" si="895"/>
        <v>8.5000000000000006E-2</v>
      </c>
      <c r="U1807" s="111">
        <f t="shared" si="875"/>
        <v>1</v>
      </c>
      <c r="V1807" s="111">
        <v>252</v>
      </c>
      <c r="W1807" s="110">
        <f t="shared" si="887"/>
        <v>1.0003237819999999</v>
      </c>
      <c r="X1807" s="103">
        <f t="shared" si="888"/>
        <v>0.1310008</v>
      </c>
      <c r="Y1807" s="103">
        <f t="shared" si="889"/>
        <v>0</v>
      </c>
      <c r="Z1807" s="114" t="str">
        <f t="shared" si="897"/>
        <v>A+J=</v>
      </c>
      <c r="AA1807" s="108">
        <f t="shared" si="898"/>
        <v>45859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0"/>
        <v>45830</v>
      </c>
      <c r="B1808" s="103">
        <f t="shared" si="882"/>
        <v>404.72670036</v>
      </c>
      <c r="C1808" s="204">
        <f t="shared" si="881"/>
        <v>230.59719664413498</v>
      </c>
      <c r="D1808" s="104">
        <f t="shared" si="891"/>
        <v>7205.03</v>
      </c>
      <c r="E1808" s="105">
        <f t="shared" si="876"/>
        <v>7245.38</v>
      </c>
      <c r="F1808" s="106">
        <f t="shared" si="877"/>
        <v>45797</v>
      </c>
      <c r="G1808" s="107">
        <f t="shared" si="883"/>
        <v>5.6002542668107669E-3</v>
      </c>
      <c r="H1808" s="108">
        <f t="shared" si="896"/>
        <v>45859</v>
      </c>
      <c r="I1808" s="108">
        <f t="shared" si="884"/>
        <v>45859</v>
      </c>
      <c r="J1808" s="109">
        <f t="shared" si="892"/>
        <v>21</v>
      </c>
      <c r="K1808" s="109">
        <f t="shared" si="880"/>
        <v>1</v>
      </c>
      <c r="L1808" s="8">
        <f t="shared" si="893"/>
        <v>1.0002659700000001</v>
      </c>
      <c r="M1808" s="110">
        <f t="shared" si="879"/>
        <v>1.0056002500000001</v>
      </c>
      <c r="N1808" s="110">
        <f t="shared" si="874"/>
        <v>1.7540894862604033</v>
      </c>
      <c r="O1808" s="103">
        <f t="shared" si="878"/>
        <v>1.7545560200000001</v>
      </c>
      <c r="P1808" s="103">
        <f t="shared" si="885"/>
        <v>404.59569956000001</v>
      </c>
      <c r="Q1808" s="11">
        <f t="shared" si="899"/>
        <v>0</v>
      </c>
      <c r="R1808" s="30">
        <f t="shared" si="894"/>
        <v>0</v>
      </c>
      <c r="S1808" s="103">
        <f t="shared" si="886"/>
        <v>0</v>
      </c>
      <c r="T1808" s="113">
        <f t="shared" si="895"/>
        <v>8.5000000000000006E-2</v>
      </c>
      <c r="U1808" s="111">
        <f t="shared" si="875"/>
        <v>1</v>
      </c>
      <c r="V1808" s="111">
        <v>252</v>
      </c>
      <c r="W1808" s="110">
        <f t="shared" si="887"/>
        <v>1.0003237819999999</v>
      </c>
      <c r="X1808" s="103">
        <f t="shared" si="888"/>
        <v>0.1310008</v>
      </c>
      <c r="Y1808" s="103">
        <f t="shared" si="889"/>
        <v>0</v>
      </c>
      <c r="Z1808" s="114" t="str">
        <f t="shared" si="897"/>
        <v>A+J=</v>
      </c>
      <c r="AA1808" s="108">
        <f t="shared" si="898"/>
        <v>45859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0"/>
        <v>45831</v>
      </c>
      <c r="B1809" s="103">
        <f t="shared" si="882"/>
        <v>404.72670036</v>
      </c>
      <c r="C1809" s="204">
        <f t="shared" si="881"/>
        <v>230.59719664413498</v>
      </c>
      <c r="D1809" s="104">
        <f t="shared" si="891"/>
        <v>7205.03</v>
      </c>
      <c r="E1809" s="105">
        <f t="shared" si="876"/>
        <v>7245.38</v>
      </c>
      <c r="F1809" s="106">
        <f t="shared" si="877"/>
        <v>45797</v>
      </c>
      <c r="G1809" s="107">
        <f t="shared" si="883"/>
        <v>5.6002542668107669E-3</v>
      </c>
      <c r="H1809" s="108">
        <f t="shared" si="896"/>
        <v>45859</v>
      </c>
      <c r="I1809" s="108">
        <f t="shared" si="884"/>
        <v>45859</v>
      </c>
      <c r="J1809" s="109">
        <f t="shared" si="892"/>
        <v>21</v>
      </c>
      <c r="K1809" s="109">
        <f t="shared" si="880"/>
        <v>1</v>
      </c>
      <c r="L1809" s="8">
        <f t="shared" si="893"/>
        <v>1.0002659700000001</v>
      </c>
      <c r="M1809" s="110">
        <f t="shared" si="879"/>
        <v>1.0056002500000001</v>
      </c>
      <c r="N1809" s="110">
        <f t="shared" si="874"/>
        <v>1.7540894862604033</v>
      </c>
      <c r="O1809" s="103">
        <f t="shared" si="878"/>
        <v>1.7545560200000001</v>
      </c>
      <c r="P1809" s="103">
        <f t="shared" si="885"/>
        <v>404.59569956000001</v>
      </c>
      <c r="Q1809" s="11">
        <f t="shared" si="899"/>
        <v>0</v>
      </c>
      <c r="R1809" s="30">
        <f t="shared" si="894"/>
        <v>0</v>
      </c>
      <c r="S1809" s="103">
        <f t="shared" si="886"/>
        <v>0</v>
      </c>
      <c r="T1809" s="113">
        <f t="shared" si="895"/>
        <v>8.5000000000000006E-2</v>
      </c>
      <c r="U1809" s="111">
        <f t="shared" si="875"/>
        <v>1</v>
      </c>
      <c r="V1809" s="111">
        <v>252</v>
      </c>
      <c r="W1809" s="110">
        <f t="shared" si="887"/>
        <v>1.0003237819999999</v>
      </c>
      <c r="X1809" s="103">
        <f t="shared" si="888"/>
        <v>0.1310008</v>
      </c>
      <c r="Y1809" s="103">
        <f t="shared" si="889"/>
        <v>0</v>
      </c>
      <c r="Z1809" s="114" t="str">
        <f t="shared" si="897"/>
        <v>A+J=</v>
      </c>
      <c r="AA1809" s="108">
        <f t="shared" si="898"/>
        <v>45859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0"/>
        <v>45832</v>
      </c>
      <c r="B1810" s="103">
        <f t="shared" si="882"/>
        <v>404.96542192999999</v>
      </c>
      <c r="C1810" s="204">
        <f t="shared" si="881"/>
        <v>230.59719664413498</v>
      </c>
      <c r="D1810" s="104">
        <f t="shared" si="891"/>
        <v>7205.03</v>
      </c>
      <c r="E1810" s="105">
        <f t="shared" si="876"/>
        <v>7245.38</v>
      </c>
      <c r="F1810" s="106">
        <f t="shared" si="877"/>
        <v>45797</v>
      </c>
      <c r="G1810" s="107">
        <f t="shared" si="883"/>
        <v>5.6002542668107669E-3</v>
      </c>
      <c r="H1810" s="108">
        <f t="shared" si="896"/>
        <v>45859</v>
      </c>
      <c r="I1810" s="108">
        <f t="shared" si="884"/>
        <v>45859</v>
      </c>
      <c r="J1810" s="109">
        <f t="shared" si="892"/>
        <v>21</v>
      </c>
      <c r="K1810" s="109">
        <f t="shared" si="880"/>
        <v>2</v>
      </c>
      <c r="L1810" s="8">
        <f t="shared" si="893"/>
        <v>1.0005320099999999</v>
      </c>
      <c r="M1810" s="110">
        <f t="shared" si="879"/>
        <v>1.0056002500000001</v>
      </c>
      <c r="N1810" s="110">
        <f t="shared" si="874"/>
        <v>1.7540894862604033</v>
      </c>
      <c r="O1810" s="103">
        <f t="shared" si="878"/>
        <v>1.75502267</v>
      </c>
      <c r="P1810" s="103">
        <f t="shared" si="885"/>
        <v>404.70330774000001</v>
      </c>
      <c r="Q1810" s="11">
        <f t="shared" si="899"/>
        <v>0</v>
      </c>
      <c r="R1810" s="30">
        <f t="shared" si="894"/>
        <v>0</v>
      </c>
      <c r="S1810" s="103">
        <f t="shared" si="886"/>
        <v>0</v>
      </c>
      <c r="T1810" s="113">
        <f t="shared" si="895"/>
        <v>8.5000000000000006E-2</v>
      </c>
      <c r="U1810" s="111">
        <f t="shared" si="875"/>
        <v>2</v>
      </c>
      <c r="V1810" s="111">
        <v>252</v>
      </c>
      <c r="W1810" s="110">
        <f t="shared" si="887"/>
        <v>1.00064767</v>
      </c>
      <c r="X1810" s="103">
        <f t="shared" si="888"/>
        <v>0.26211419000000002</v>
      </c>
      <c r="Y1810" s="103">
        <f t="shared" si="889"/>
        <v>0</v>
      </c>
      <c r="Z1810" s="114" t="str">
        <f t="shared" si="897"/>
        <v>A+J=</v>
      </c>
      <c r="AA1810" s="108">
        <f t="shared" si="898"/>
        <v>45859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0"/>
        <v>45833</v>
      </c>
      <c r="B1811" s="103">
        <f t="shared" si="882"/>
        <v>405.20428762</v>
      </c>
      <c r="C1811" s="204">
        <f t="shared" si="881"/>
        <v>230.59719664413498</v>
      </c>
      <c r="D1811" s="104">
        <f t="shared" si="891"/>
        <v>7205.03</v>
      </c>
      <c r="E1811" s="105">
        <f t="shared" si="876"/>
        <v>7245.38</v>
      </c>
      <c r="F1811" s="106">
        <f t="shared" si="877"/>
        <v>45797</v>
      </c>
      <c r="G1811" s="107">
        <f t="shared" si="883"/>
        <v>5.6002542668107669E-3</v>
      </c>
      <c r="H1811" s="108">
        <f t="shared" si="896"/>
        <v>45859</v>
      </c>
      <c r="I1811" s="108">
        <f t="shared" si="884"/>
        <v>45859</v>
      </c>
      <c r="J1811" s="109">
        <f t="shared" si="892"/>
        <v>21</v>
      </c>
      <c r="K1811" s="109">
        <f t="shared" si="880"/>
        <v>3</v>
      </c>
      <c r="L1811" s="8">
        <f t="shared" si="893"/>
        <v>1.00079812</v>
      </c>
      <c r="M1811" s="110">
        <f t="shared" si="879"/>
        <v>1.0056002500000001</v>
      </c>
      <c r="N1811" s="110">
        <f t="shared" si="874"/>
        <v>1.7540894862604033</v>
      </c>
      <c r="O1811" s="103">
        <f t="shared" si="878"/>
        <v>1.7554894599999999</v>
      </c>
      <c r="P1811" s="103">
        <f t="shared" si="885"/>
        <v>404.81094820999999</v>
      </c>
      <c r="Q1811" s="11">
        <f t="shared" si="899"/>
        <v>0</v>
      </c>
      <c r="R1811" s="30">
        <f t="shared" si="894"/>
        <v>0</v>
      </c>
      <c r="S1811" s="103">
        <f t="shared" si="886"/>
        <v>0</v>
      </c>
      <c r="T1811" s="113">
        <f t="shared" si="895"/>
        <v>8.5000000000000006E-2</v>
      </c>
      <c r="U1811" s="111">
        <f t="shared" si="875"/>
        <v>3</v>
      </c>
      <c r="V1811" s="111">
        <v>252</v>
      </c>
      <c r="W1811" s="110">
        <f t="shared" si="887"/>
        <v>1.000971662</v>
      </c>
      <c r="X1811" s="103">
        <f t="shared" si="888"/>
        <v>0.39333941</v>
      </c>
      <c r="Y1811" s="103">
        <f t="shared" si="889"/>
        <v>0</v>
      </c>
      <c r="Z1811" s="114" t="str">
        <f t="shared" si="897"/>
        <v>A+J=</v>
      </c>
      <c r="AA1811" s="108">
        <f t="shared" si="898"/>
        <v>45859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0"/>
        <v>45834</v>
      </c>
      <c r="B1812" s="103">
        <f t="shared" si="882"/>
        <v>405.44329097000002</v>
      </c>
      <c r="C1812" s="204">
        <f t="shared" si="881"/>
        <v>230.59719664413498</v>
      </c>
      <c r="D1812" s="104">
        <f t="shared" si="891"/>
        <v>7205.03</v>
      </c>
      <c r="E1812" s="105">
        <f t="shared" si="876"/>
        <v>7245.38</v>
      </c>
      <c r="F1812" s="106">
        <f t="shared" si="877"/>
        <v>45797</v>
      </c>
      <c r="G1812" s="107">
        <f t="shared" si="883"/>
        <v>5.6002542668107669E-3</v>
      </c>
      <c r="H1812" s="108">
        <f t="shared" si="896"/>
        <v>45859</v>
      </c>
      <c r="I1812" s="108">
        <f t="shared" si="884"/>
        <v>45859</v>
      </c>
      <c r="J1812" s="109">
        <f t="shared" si="892"/>
        <v>21</v>
      </c>
      <c r="K1812" s="109">
        <f t="shared" si="880"/>
        <v>4</v>
      </c>
      <c r="L1812" s="8">
        <f t="shared" si="893"/>
        <v>1.0010642999999999</v>
      </c>
      <c r="M1812" s="110">
        <f t="shared" si="879"/>
        <v>1.0056002500000001</v>
      </c>
      <c r="N1812" s="110">
        <f t="shared" si="874"/>
        <v>1.7540894862604033</v>
      </c>
      <c r="O1812" s="103">
        <f t="shared" si="878"/>
        <v>1.7559563600000001</v>
      </c>
      <c r="P1812" s="103">
        <f t="shared" si="885"/>
        <v>404.91861404000002</v>
      </c>
      <c r="Q1812" s="11">
        <f t="shared" si="899"/>
        <v>0</v>
      </c>
      <c r="R1812" s="30">
        <f t="shared" si="894"/>
        <v>0</v>
      </c>
      <c r="S1812" s="103">
        <f t="shared" si="886"/>
        <v>0</v>
      </c>
      <c r="T1812" s="113">
        <f t="shared" si="895"/>
        <v>8.5000000000000006E-2</v>
      </c>
      <c r="U1812" s="111">
        <f t="shared" si="875"/>
        <v>4</v>
      </c>
      <c r="V1812" s="111">
        <v>252</v>
      </c>
      <c r="W1812" s="110">
        <f t="shared" si="887"/>
        <v>1.001295759</v>
      </c>
      <c r="X1812" s="103">
        <f t="shared" si="888"/>
        <v>0.52467693000000004</v>
      </c>
      <c r="Y1812" s="103">
        <f t="shared" si="889"/>
        <v>0</v>
      </c>
      <c r="Z1812" s="114" t="str">
        <f t="shared" si="897"/>
        <v>A+J=</v>
      </c>
      <c r="AA1812" s="108">
        <f t="shared" si="898"/>
        <v>45859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0"/>
        <v>45835</v>
      </c>
      <c r="B1813" s="103">
        <f t="shared" si="882"/>
        <v>405.68243667000002</v>
      </c>
      <c r="C1813" s="204">
        <f t="shared" si="881"/>
        <v>230.59719664413498</v>
      </c>
      <c r="D1813" s="104">
        <f t="shared" si="891"/>
        <v>7205.03</v>
      </c>
      <c r="E1813" s="105">
        <f t="shared" si="876"/>
        <v>7245.38</v>
      </c>
      <c r="F1813" s="106">
        <f t="shared" si="877"/>
        <v>45797</v>
      </c>
      <c r="G1813" s="107">
        <f t="shared" si="883"/>
        <v>5.6002542668107669E-3</v>
      </c>
      <c r="H1813" s="108">
        <f t="shared" si="896"/>
        <v>45859</v>
      </c>
      <c r="I1813" s="108">
        <f t="shared" si="884"/>
        <v>45859</v>
      </c>
      <c r="J1813" s="109">
        <f t="shared" si="892"/>
        <v>21</v>
      </c>
      <c r="K1813" s="109">
        <f t="shared" si="880"/>
        <v>5</v>
      </c>
      <c r="L1813" s="8">
        <f t="shared" si="893"/>
        <v>1.00133055</v>
      </c>
      <c r="M1813" s="110">
        <f t="shared" si="879"/>
        <v>1.0056002500000001</v>
      </c>
      <c r="N1813" s="110">
        <f t="shared" si="874"/>
        <v>1.7540894862604033</v>
      </c>
      <c r="O1813" s="103">
        <f t="shared" si="878"/>
        <v>1.7564233899999999</v>
      </c>
      <c r="P1813" s="103">
        <f t="shared" si="885"/>
        <v>405.02630985000002</v>
      </c>
      <c r="Q1813" s="11">
        <f t="shared" si="899"/>
        <v>0</v>
      </c>
      <c r="R1813" s="30">
        <f t="shared" si="894"/>
        <v>0</v>
      </c>
      <c r="S1813" s="103">
        <f t="shared" si="886"/>
        <v>0</v>
      </c>
      <c r="T1813" s="113">
        <f t="shared" si="895"/>
        <v>8.5000000000000006E-2</v>
      </c>
      <c r="U1813" s="111">
        <f t="shared" si="875"/>
        <v>5</v>
      </c>
      <c r="V1813" s="111">
        <v>252</v>
      </c>
      <c r="W1813" s="110">
        <f t="shared" si="887"/>
        <v>1.0016199610000001</v>
      </c>
      <c r="X1813" s="103">
        <f t="shared" si="888"/>
        <v>0.65612682</v>
      </c>
      <c r="Y1813" s="103">
        <f t="shared" si="889"/>
        <v>0</v>
      </c>
      <c r="Z1813" s="114" t="str">
        <f t="shared" si="897"/>
        <v>A+J=</v>
      </c>
      <c r="AA1813" s="108">
        <f t="shared" si="898"/>
        <v>45859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0"/>
        <v>45836</v>
      </c>
      <c r="B1814" s="103">
        <f t="shared" si="882"/>
        <v>405.92172477999998</v>
      </c>
      <c r="C1814" s="204">
        <f t="shared" si="881"/>
        <v>230.59719664413498</v>
      </c>
      <c r="D1814" s="104">
        <f t="shared" si="891"/>
        <v>7205.03</v>
      </c>
      <c r="E1814" s="105">
        <f t="shared" si="876"/>
        <v>7245.38</v>
      </c>
      <c r="F1814" s="106">
        <f t="shared" si="877"/>
        <v>45797</v>
      </c>
      <c r="G1814" s="107">
        <f t="shared" si="883"/>
        <v>5.6002542668107669E-3</v>
      </c>
      <c r="H1814" s="108">
        <f t="shared" si="896"/>
        <v>45859</v>
      </c>
      <c r="I1814" s="108">
        <f t="shared" si="884"/>
        <v>45859</v>
      </c>
      <c r="J1814" s="109">
        <f t="shared" si="892"/>
        <v>21</v>
      </c>
      <c r="K1814" s="109">
        <f t="shared" si="880"/>
        <v>6</v>
      </c>
      <c r="L1814" s="8">
        <f t="shared" si="893"/>
        <v>1.0015968799999999</v>
      </c>
      <c r="M1814" s="110">
        <f t="shared" si="879"/>
        <v>1.0056002500000001</v>
      </c>
      <c r="N1814" s="110">
        <f t="shared" si="874"/>
        <v>1.7540894862604033</v>
      </c>
      <c r="O1814" s="103">
        <f t="shared" si="878"/>
        <v>1.7568905500000001</v>
      </c>
      <c r="P1814" s="103">
        <f t="shared" si="885"/>
        <v>405.13403563999998</v>
      </c>
      <c r="Q1814" s="11">
        <f t="shared" si="899"/>
        <v>0</v>
      </c>
      <c r="R1814" s="30">
        <f t="shared" si="894"/>
        <v>0</v>
      </c>
      <c r="S1814" s="103">
        <f t="shared" si="886"/>
        <v>0</v>
      </c>
      <c r="T1814" s="113">
        <f t="shared" si="895"/>
        <v>8.5000000000000006E-2</v>
      </c>
      <c r="U1814" s="111">
        <f t="shared" si="875"/>
        <v>6</v>
      </c>
      <c r="V1814" s="111">
        <v>252</v>
      </c>
      <c r="W1814" s="110">
        <f t="shared" si="887"/>
        <v>1.0019442679999999</v>
      </c>
      <c r="X1814" s="103">
        <f t="shared" si="888"/>
        <v>0.78768914000000001</v>
      </c>
      <c r="Y1814" s="103">
        <f t="shared" si="889"/>
        <v>0</v>
      </c>
      <c r="Z1814" s="114" t="str">
        <f t="shared" si="897"/>
        <v>A+J=</v>
      </c>
      <c r="AA1814" s="108">
        <f t="shared" si="898"/>
        <v>45859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0"/>
        <v>45837</v>
      </c>
      <c r="B1815" s="103">
        <f t="shared" si="882"/>
        <v>405.92172477999998</v>
      </c>
      <c r="C1815" s="204">
        <f t="shared" si="881"/>
        <v>230.59719664413498</v>
      </c>
      <c r="D1815" s="104">
        <f t="shared" si="891"/>
        <v>7205.03</v>
      </c>
      <c r="E1815" s="105">
        <f t="shared" si="876"/>
        <v>7245.38</v>
      </c>
      <c r="F1815" s="106">
        <f t="shared" si="877"/>
        <v>45797</v>
      </c>
      <c r="G1815" s="107">
        <f t="shared" si="883"/>
        <v>5.6002542668107669E-3</v>
      </c>
      <c r="H1815" s="108">
        <f t="shared" si="896"/>
        <v>45859</v>
      </c>
      <c r="I1815" s="108">
        <f t="shared" si="884"/>
        <v>45859</v>
      </c>
      <c r="J1815" s="109">
        <f t="shared" si="892"/>
        <v>21</v>
      </c>
      <c r="K1815" s="109">
        <f t="shared" si="880"/>
        <v>6</v>
      </c>
      <c r="L1815" s="8">
        <f t="shared" si="893"/>
        <v>1.0015968799999999</v>
      </c>
      <c r="M1815" s="110">
        <f t="shared" si="879"/>
        <v>1.0056002500000001</v>
      </c>
      <c r="N1815" s="110">
        <f t="shared" si="874"/>
        <v>1.7540894862604033</v>
      </c>
      <c r="O1815" s="103">
        <f t="shared" si="878"/>
        <v>1.7568905500000001</v>
      </c>
      <c r="P1815" s="103">
        <f t="shared" si="885"/>
        <v>405.13403563999998</v>
      </c>
      <c r="Q1815" s="11">
        <f t="shared" si="899"/>
        <v>0</v>
      </c>
      <c r="R1815" s="30">
        <f t="shared" si="894"/>
        <v>0</v>
      </c>
      <c r="S1815" s="103">
        <f t="shared" si="886"/>
        <v>0</v>
      </c>
      <c r="T1815" s="113">
        <f t="shared" si="895"/>
        <v>8.5000000000000006E-2</v>
      </c>
      <c r="U1815" s="111">
        <f t="shared" si="875"/>
        <v>6</v>
      </c>
      <c r="V1815" s="111">
        <v>252</v>
      </c>
      <c r="W1815" s="110">
        <f t="shared" si="887"/>
        <v>1.0019442679999999</v>
      </c>
      <c r="X1815" s="103">
        <f t="shared" si="888"/>
        <v>0.78768914000000001</v>
      </c>
      <c r="Y1815" s="103">
        <f t="shared" si="889"/>
        <v>0</v>
      </c>
      <c r="Z1815" s="114" t="str">
        <f t="shared" si="897"/>
        <v>A+J=</v>
      </c>
      <c r="AA1815" s="108">
        <f t="shared" si="898"/>
        <v>45859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0"/>
        <v>45838</v>
      </c>
      <c r="B1816" s="103">
        <f t="shared" si="882"/>
        <v>405.92172477999998</v>
      </c>
      <c r="C1816" s="204">
        <f t="shared" si="881"/>
        <v>230.59719664413498</v>
      </c>
      <c r="D1816" s="104">
        <f t="shared" si="891"/>
        <v>7205.03</v>
      </c>
      <c r="E1816" s="105">
        <f t="shared" si="876"/>
        <v>7245.38</v>
      </c>
      <c r="F1816" s="106">
        <f t="shared" si="877"/>
        <v>45797</v>
      </c>
      <c r="G1816" s="107">
        <f t="shared" si="883"/>
        <v>5.6002542668107669E-3</v>
      </c>
      <c r="H1816" s="108">
        <f t="shared" si="896"/>
        <v>45859</v>
      </c>
      <c r="I1816" s="108">
        <f t="shared" si="884"/>
        <v>45859</v>
      </c>
      <c r="J1816" s="109">
        <f t="shared" si="892"/>
        <v>21</v>
      </c>
      <c r="K1816" s="109">
        <f t="shared" si="880"/>
        <v>6</v>
      </c>
      <c r="L1816" s="8">
        <f t="shared" si="893"/>
        <v>1.0015968799999999</v>
      </c>
      <c r="M1816" s="110">
        <f t="shared" si="879"/>
        <v>1.0056002500000001</v>
      </c>
      <c r="N1816" s="110">
        <f t="shared" si="874"/>
        <v>1.7540894862604033</v>
      </c>
      <c r="O1816" s="103">
        <f t="shared" si="878"/>
        <v>1.7568905500000001</v>
      </c>
      <c r="P1816" s="103">
        <f t="shared" si="885"/>
        <v>405.13403563999998</v>
      </c>
      <c r="Q1816" s="11">
        <f t="shared" si="899"/>
        <v>0</v>
      </c>
      <c r="R1816" s="30">
        <f t="shared" si="894"/>
        <v>0</v>
      </c>
      <c r="S1816" s="103">
        <f t="shared" si="886"/>
        <v>0</v>
      </c>
      <c r="T1816" s="113">
        <f t="shared" si="895"/>
        <v>8.5000000000000006E-2</v>
      </c>
      <c r="U1816" s="111">
        <f t="shared" si="875"/>
        <v>6</v>
      </c>
      <c r="V1816" s="111">
        <v>252</v>
      </c>
      <c r="W1816" s="110">
        <f t="shared" si="887"/>
        <v>1.0019442679999999</v>
      </c>
      <c r="X1816" s="103">
        <f t="shared" si="888"/>
        <v>0.78768914000000001</v>
      </c>
      <c r="Y1816" s="103">
        <f t="shared" si="889"/>
        <v>0</v>
      </c>
      <c r="Z1816" s="114" t="str">
        <f t="shared" si="897"/>
        <v>A+J=</v>
      </c>
      <c r="AA1816" s="108">
        <f t="shared" si="898"/>
        <v>45859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0"/>
        <v>45839</v>
      </c>
      <c r="B1817" s="103">
        <f t="shared" si="882"/>
        <v>406.16115071999997</v>
      </c>
      <c r="C1817" s="204">
        <f t="shared" si="881"/>
        <v>230.59719664413498</v>
      </c>
      <c r="D1817" s="104">
        <f t="shared" si="891"/>
        <v>7205.03</v>
      </c>
      <c r="E1817" s="105">
        <f t="shared" si="876"/>
        <v>7245.38</v>
      </c>
      <c r="F1817" s="106">
        <f t="shared" si="877"/>
        <v>45797</v>
      </c>
      <c r="G1817" s="107">
        <f t="shared" si="883"/>
        <v>5.6002542668107669E-3</v>
      </c>
      <c r="H1817" s="108">
        <f t="shared" si="896"/>
        <v>45859</v>
      </c>
      <c r="I1817" s="108">
        <f t="shared" si="884"/>
        <v>45859</v>
      </c>
      <c r="J1817" s="109">
        <f t="shared" si="892"/>
        <v>21</v>
      </c>
      <c r="K1817" s="109">
        <f t="shared" si="880"/>
        <v>7</v>
      </c>
      <c r="L1817" s="8">
        <f t="shared" si="893"/>
        <v>1.0018632700000001</v>
      </c>
      <c r="M1817" s="110">
        <f t="shared" si="879"/>
        <v>1.0056002500000001</v>
      </c>
      <c r="N1817" s="110">
        <f t="shared" si="874"/>
        <v>1.7540894862604033</v>
      </c>
      <c r="O1817" s="103">
        <f t="shared" si="878"/>
        <v>1.75735782</v>
      </c>
      <c r="P1817" s="103">
        <f t="shared" si="885"/>
        <v>405.24178678999999</v>
      </c>
      <c r="Q1817" s="11">
        <f t="shared" si="899"/>
        <v>0</v>
      </c>
      <c r="R1817" s="30">
        <f t="shared" si="894"/>
        <v>0</v>
      </c>
      <c r="S1817" s="103">
        <f t="shared" si="886"/>
        <v>0</v>
      </c>
      <c r="T1817" s="113">
        <f t="shared" si="895"/>
        <v>8.5000000000000006E-2</v>
      </c>
      <c r="U1817" s="111">
        <f t="shared" si="875"/>
        <v>7</v>
      </c>
      <c r="V1817" s="111">
        <v>252</v>
      </c>
      <c r="W1817" s="110">
        <f t="shared" si="887"/>
        <v>1.00226868</v>
      </c>
      <c r="X1817" s="103">
        <f t="shared" si="888"/>
        <v>0.91936393000000005</v>
      </c>
      <c r="Y1817" s="103">
        <f t="shared" si="889"/>
        <v>0</v>
      </c>
      <c r="Z1817" s="114" t="str">
        <f t="shared" si="897"/>
        <v>A+J=</v>
      </c>
      <c r="AA1817" s="108">
        <f t="shared" si="898"/>
        <v>45859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0"/>
        <v>45840</v>
      </c>
      <c r="B1818" s="103">
        <f t="shared" si="882"/>
        <v>406.40072382</v>
      </c>
      <c r="C1818" s="204">
        <f t="shared" si="881"/>
        <v>230.59719664413498</v>
      </c>
      <c r="D1818" s="104">
        <f t="shared" si="891"/>
        <v>7205.03</v>
      </c>
      <c r="E1818" s="105">
        <f t="shared" si="876"/>
        <v>7245.38</v>
      </c>
      <c r="F1818" s="106">
        <f t="shared" si="877"/>
        <v>45797</v>
      </c>
      <c r="G1818" s="107">
        <f t="shared" si="883"/>
        <v>5.6002542668107669E-3</v>
      </c>
      <c r="H1818" s="108">
        <f t="shared" si="896"/>
        <v>45859</v>
      </c>
      <c r="I1818" s="108">
        <f t="shared" si="884"/>
        <v>45859</v>
      </c>
      <c r="J1818" s="109">
        <f t="shared" si="892"/>
        <v>21</v>
      </c>
      <c r="K1818" s="109">
        <f t="shared" si="880"/>
        <v>8</v>
      </c>
      <c r="L1818" s="8">
        <f t="shared" si="893"/>
        <v>1.00212974</v>
      </c>
      <c r="M1818" s="110">
        <f t="shared" si="879"/>
        <v>1.0056002500000001</v>
      </c>
      <c r="N1818" s="110">
        <f t="shared" si="874"/>
        <v>1.7540894862604033</v>
      </c>
      <c r="O1818" s="103">
        <f t="shared" si="878"/>
        <v>1.7578252400000001</v>
      </c>
      <c r="P1818" s="103">
        <f t="shared" si="885"/>
        <v>405.34957252999999</v>
      </c>
      <c r="Q1818" s="11">
        <f t="shared" si="899"/>
        <v>0</v>
      </c>
      <c r="R1818" s="30">
        <f t="shared" si="894"/>
        <v>0</v>
      </c>
      <c r="S1818" s="103">
        <f t="shared" si="886"/>
        <v>0</v>
      </c>
      <c r="T1818" s="113">
        <f t="shared" si="895"/>
        <v>8.5000000000000006E-2</v>
      </c>
      <c r="U1818" s="111">
        <f t="shared" si="875"/>
        <v>8</v>
      </c>
      <c r="V1818" s="111">
        <v>252</v>
      </c>
      <c r="W1818" s="110">
        <f t="shared" si="887"/>
        <v>1.0025931969999999</v>
      </c>
      <c r="X1818" s="103">
        <f t="shared" si="888"/>
        <v>1.05115129</v>
      </c>
      <c r="Y1818" s="103">
        <f t="shared" si="889"/>
        <v>0</v>
      </c>
      <c r="Z1818" s="114" t="str">
        <f t="shared" si="897"/>
        <v>A+J=</v>
      </c>
      <c r="AA1818" s="108">
        <f t="shared" si="898"/>
        <v>45859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0"/>
        <v>45841</v>
      </c>
      <c r="B1819" s="103">
        <f t="shared" si="882"/>
        <v>406.64043026000002</v>
      </c>
      <c r="C1819" s="204">
        <f t="shared" si="881"/>
        <v>230.59719664413498</v>
      </c>
      <c r="D1819" s="104">
        <f t="shared" si="891"/>
        <v>7205.03</v>
      </c>
      <c r="E1819" s="105">
        <f t="shared" si="876"/>
        <v>7245.38</v>
      </c>
      <c r="F1819" s="106">
        <f t="shared" si="877"/>
        <v>45797</v>
      </c>
      <c r="G1819" s="107">
        <f t="shared" si="883"/>
        <v>5.6002542668107669E-3</v>
      </c>
      <c r="H1819" s="108">
        <f t="shared" si="896"/>
        <v>45859</v>
      </c>
      <c r="I1819" s="108">
        <f t="shared" si="884"/>
        <v>45859</v>
      </c>
      <c r="J1819" s="109">
        <f t="shared" si="892"/>
        <v>21</v>
      </c>
      <c r="K1819" s="109">
        <f t="shared" si="880"/>
        <v>9</v>
      </c>
      <c r="L1819" s="8">
        <f t="shared" si="893"/>
        <v>1.00239627</v>
      </c>
      <c r="M1819" s="110">
        <f t="shared" si="879"/>
        <v>1.0056002500000001</v>
      </c>
      <c r="N1819" s="110">
        <f t="shared" si="874"/>
        <v>1.7540894862604033</v>
      </c>
      <c r="O1819" s="103">
        <f t="shared" si="878"/>
        <v>1.7582927500000001</v>
      </c>
      <c r="P1819" s="103">
        <f t="shared" si="885"/>
        <v>405.45737902000002</v>
      </c>
      <c r="Q1819" s="11">
        <f t="shared" si="899"/>
        <v>0</v>
      </c>
      <c r="R1819" s="30">
        <f t="shared" si="894"/>
        <v>0</v>
      </c>
      <c r="S1819" s="103">
        <f t="shared" si="886"/>
        <v>0</v>
      </c>
      <c r="T1819" s="113">
        <f t="shared" si="895"/>
        <v>8.5000000000000006E-2</v>
      </c>
      <c r="U1819" s="111">
        <f t="shared" si="875"/>
        <v>9</v>
      </c>
      <c r="V1819" s="111">
        <v>252</v>
      </c>
      <c r="W1819" s="110">
        <f t="shared" si="887"/>
        <v>1.0029178190000001</v>
      </c>
      <c r="X1819" s="103">
        <f t="shared" si="888"/>
        <v>1.1830512399999999</v>
      </c>
      <c r="Y1819" s="103">
        <f t="shared" si="889"/>
        <v>0</v>
      </c>
      <c r="Z1819" s="114" t="str">
        <f t="shared" si="897"/>
        <v>A+J=</v>
      </c>
      <c r="AA1819" s="108">
        <f t="shared" si="898"/>
        <v>45859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0"/>
        <v>45842</v>
      </c>
      <c r="B1820" s="103">
        <f t="shared" si="882"/>
        <v>406.88028438999999</v>
      </c>
      <c r="C1820" s="204">
        <f t="shared" si="881"/>
        <v>230.59719664413498</v>
      </c>
      <c r="D1820" s="104">
        <f t="shared" si="891"/>
        <v>7205.03</v>
      </c>
      <c r="E1820" s="105">
        <f t="shared" si="876"/>
        <v>7245.38</v>
      </c>
      <c r="F1820" s="106">
        <f t="shared" si="877"/>
        <v>45797</v>
      </c>
      <c r="G1820" s="107">
        <f t="shared" si="883"/>
        <v>5.6002542668107669E-3</v>
      </c>
      <c r="H1820" s="108">
        <f t="shared" si="896"/>
        <v>45859</v>
      </c>
      <c r="I1820" s="108">
        <f t="shared" si="884"/>
        <v>45859</v>
      </c>
      <c r="J1820" s="109">
        <f t="shared" si="892"/>
        <v>21</v>
      </c>
      <c r="K1820" s="109">
        <f t="shared" si="880"/>
        <v>10</v>
      </c>
      <c r="L1820" s="8">
        <f t="shared" si="893"/>
        <v>1.0026628799999999</v>
      </c>
      <c r="M1820" s="110">
        <f t="shared" si="879"/>
        <v>1.0056002500000001</v>
      </c>
      <c r="N1820" s="110">
        <f t="shared" si="874"/>
        <v>1.7540894862604033</v>
      </c>
      <c r="O1820" s="103">
        <f t="shared" si="878"/>
        <v>1.7587604100000001</v>
      </c>
      <c r="P1820" s="103">
        <f t="shared" si="885"/>
        <v>405.56522010999998</v>
      </c>
      <c r="Q1820" s="11">
        <f t="shared" si="899"/>
        <v>0</v>
      </c>
      <c r="R1820" s="30">
        <f t="shared" si="894"/>
        <v>0</v>
      </c>
      <c r="S1820" s="103">
        <f t="shared" si="886"/>
        <v>0</v>
      </c>
      <c r="T1820" s="113">
        <f t="shared" si="895"/>
        <v>8.5000000000000006E-2</v>
      </c>
      <c r="U1820" s="111">
        <f t="shared" si="875"/>
        <v>10</v>
      </c>
      <c r="V1820" s="111">
        <v>252</v>
      </c>
      <c r="W1820" s="110">
        <f t="shared" si="887"/>
        <v>1.0032425469999999</v>
      </c>
      <c r="X1820" s="103">
        <f t="shared" si="888"/>
        <v>1.3150642800000001</v>
      </c>
      <c r="Y1820" s="103">
        <f t="shared" si="889"/>
        <v>0</v>
      </c>
      <c r="Z1820" s="114" t="str">
        <f t="shared" si="897"/>
        <v>A+J=</v>
      </c>
      <c r="AA1820" s="108">
        <f t="shared" si="898"/>
        <v>45859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0"/>
        <v>45843</v>
      </c>
      <c r="B1821" s="103">
        <f t="shared" si="882"/>
        <v>407.12027852</v>
      </c>
      <c r="C1821" s="204">
        <f t="shared" si="881"/>
        <v>230.59719664413498</v>
      </c>
      <c r="D1821" s="104">
        <f t="shared" si="891"/>
        <v>7205.03</v>
      </c>
      <c r="E1821" s="105">
        <f t="shared" si="876"/>
        <v>7245.38</v>
      </c>
      <c r="F1821" s="106">
        <f t="shared" si="877"/>
        <v>45797</v>
      </c>
      <c r="G1821" s="107">
        <f t="shared" si="883"/>
        <v>5.6002542668107669E-3</v>
      </c>
      <c r="H1821" s="108">
        <f t="shared" si="896"/>
        <v>45859</v>
      </c>
      <c r="I1821" s="108">
        <f t="shared" si="884"/>
        <v>45859</v>
      </c>
      <c r="J1821" s="109">
        <f t="shared" si="892"/>
        <v>21</v>
      </c>
      <c r="K1821" s="109">
        <f t="shared" si="880"/>
        <v>11</v>
      </c>
      <c r="L1821" s="8">
        <f t="shared" si="893"/>
        <v>1.0029295600000001</v>
      </c>
      <c r="M1821" s="110">
        <f t="shared" si="879"/>
        <v>1.0056002500000001</v>
      </c>
      <c r="N1821" s="110">
        <f t="shared" si="874"/>
        <v>1.7540894862604033</v>
      </c>
      <c r="O1821" s="103">
        <f t="shared" si="878"/>
        <v>1.75922819</v>
      </c>
      <c r="P1821" s="103">
        <f t="shared" si="885"/>
        <v>405.67308887000002</v>
      </c>
      <c r="Q1821" s="11">
        <f t="shared" si="899"/>
        <v>0</v>
      </c>
      <c r="R1821" s="30">
        <f t="shared" si="894"/>
        <v>0</v>
      </c>
      <c r="S1821" s="103">
        <f t="shared" si="886"/>
        <v>0</v>
      </c>
      <c r="T1821" s="113">
        <f t="shared" si="895"/>
        <v>8.5000000000000006E-2</v>
      </c>
      <c r="U1821" s="111">
        <f t="shared" si="875"/>
        <v>11</v>
      </c>
      <c r="V1821" s="111">
        <v>252</v>
      </c>
      <c r="W1821" s="110">
        <f t="shared" si="887"/>
        <v>1.0035673789999999</v>
      </c>
      <c r="X1821" s="103">
        <f t="shared" si="888"/>
        <v>1.4471896500000001</v>
      </c>
      <c r="Y1821" s="103">
        <f t="shared" si="889"/>
        <v>0</v>
      </c>
      <c r="Z1821" s="114" t="str">
        <f t="shared" si="897"/>
        <v>A+J=</v>
      </c>
      <c r="AA1821" s="108">
        <f t="shared" si="898"/>
        <v>45859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0"/>
        <v>45844</v>
      </c>
      <c r="B1822" s="103">
        <f t="shared" si="882"/>
        <v>407.12027852</v>
      </c>
      <c r="C1822" s="204">
        <f t="shared" si="881"/>
        <v>230.59719664413498</v>
      </c>
      <c r="D1822" s="104">
        <f t="shared" si="891"/>
        <v>7205.03</v>
      </c>
      <c r="E1822" s="105">
        <f t="shared" si="876"/>
        <v>7245.38</v>
      </c>
      <c r="F1822" s="106">
        <f t="shared" si="877"/>
        <v>45797</v>
      </c>
      <c r="G1822" s="107">
        <f t="shared" si="883"/>
        <v>5.6002542668107669E-3</v>
      </c>
      <c r="H1822" s="108">
        <f t="shared" si="896"/>
        <v>45859</v>
      </c>
      <c r="I1822" s="108">
        <f t="shared" si="884"/>
        <v>45859</v>
      </c>
      <c r="J1822" s="109">
        <f t="shared" si="892"/>
        <v>21</v>
      </c>
      <c r="K1822" s="109">
        <f t="shared" si="880"/>
        <v>11</v>
      </c>
      <c r="L1822" s="8">
        <f t="shared" si="893"/>
        <v>1.0029295600000001</v>
      </c>
      <c r="M1822" s="110">
        <f t="shared" si="879"/>
        <v>1.0056002500000001</v>
      </c>
      <c r="N1822" s="110">
        <f t="shared" si="874"/>
        <v>1.7540894862604033</v>
      </c>
      <c r="O1822" s="103">
        <f t="shared" si="878"/>
        <v>1.75922819</v>
      </c>
      <c r="P1822" s="103">
        <f t="shared" si="885"/>
        <v>405.67308887000002</v>
      </c>
      <c r="Q1822" s="11">
        <f t="shared" si="899"/>
        <v>0</v>
      </c>
      <c r="R1822" s="30">
        <f t="shared" si="894"/>
        <v>0</v>
      </c>
      <c r="S1822" s="103">
        <f t="shared" si="886"/>
        <v>0</v>
      </c>
      <c r="T1822" s="113">
        <f t="shared" si="895"/>
        <v>8.5000000000000006E-2</v>
      </c>
      <c r="U1822" s="111">
        <f t="shared" si="875"/>
        <v>11</v>
      </c>
      <c r="V1822" s="111">
        <v>252</v>
      </c>
      <c r="W1822" s="110">
        <f t="shared" si="887"/>
        <v>1.0035673789999999</v>
      </c>
      <c r="X1822" s="103">
        <f t="shared" si="888"/>
        <v>1.4471896500000001</v>
      </c>
      <c r="Y1822" s="103">
        <f t="shared" si="889"/>
        <v>0</v>
      </c>
      <c r="Z1822" s="114" t="str">
        <f t="shared" si="897"/>
        <v>A+J=</v>
      </c>
      <c r="AA1822" s="108">
        <f t="shared" si="898"/>
        <v>45859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0"/>
        <v>45845</v>
      </c>
      <c r="B1823" s="103">
        <f t="shared" si="882"/>
        <v>407.12027852</v>
      </c>
      <c r="C1823" s="204">
        <f t="shared" si="881"/>
        <v>230.59719664413498</v>
      </c>
      <c r="D1823" s="104">
        <f t="shared" si="891"/>
        <v>7205.03</v>
      </c>
      <c r="E1823" s="105">
        <f t="shared" si="876"/>
        <v>7245.38</v>
      </c>
      <c r="F1823" s="106">
        <f t="shared" si="877"/>
        <v>45797</v>
      </c>
      <c r="G1823" s="107">
        <f t="shared" si="883"/>
        <v>5.6002542668107669E-3</v>
      </c>
      <c r="H1823" s="108">
        <f t="shared" si="896"/>
        <v>45859</v>
      </c>
      <c r="I1823" s="108">
        <f t="shared" si="884"/>
        <v>45859</v>
      </c>
      <c r="J1823" s="109">
        <f t="shared" si="892"/>
        <v>21</v>
      </c>
      <c r="K1823" s="109">
        <f t="shared" si="880"/>
        <v>11</v>
      </c>
      <c r="L1823" s="8">
        <f t="shared" si="893"/>
        <v>1.0029295600000001</v>
      </c>
      <c r="M1823" s="110">
        <f t="shared" si="879"/>
        <v>1.0056002500000001</v>
      </c>
      <c r="N1823" s="110">
        <f t="shared" ref="N1823:N1886" si="900">IF(I1823&gt;I1822,N1822*M1823,N1822)</f>
        <v>1.7540894862604033</v>
      </c>
      <c r="O1823" s="103">
        <f t="shared" si="878"/>
        <v>1.75922819</v>
      </c>
      <c r="P1823" s="103">
        <f t="shared" si="885"/>
        <v>405.67308887000002</v>
      </c>
      <c r="Q1823" s="11">
        <f t="shared" si="899"/>
        <v>0</v>
      </c>
      <c r="R1823" s="30">
        <f t="shared" si="894"/>
        <v>0</v>
      </c>
      <c r="S1823" s="103">
        <f t="shared" si="886"/>
        <v>0</v>
      </c>
      <c r="T1823" s="113">
        <f t="shared" si="895"/>
        <v>8.5000000000000006E-2</v>
      </c>
      <c r="U1823" s="111">
        <f t="shared" si="875"/>
        <v>11</v>
      </c>
      <c r="V1823" s="111">
        <v>252</v>
      </c>
      <c r="W1823" s="110">
        <f t="shared" si="887"/>
        <v>1.0035673789999999</v>
      </c>
      <c r="X1823" s="103">
        <f t="shared" si="888"/>
        <v>1.4471896500000001</v>
      </c>
      <c r="Y1823" s="103">
        <f t="shared" si="889"/>
        <v>0</v>
      </c>
      <c r="Z1823" s="114" t="str">
        <f t="shared" si="897"/>
        <v>A+J=</v>
      </c>
      <c r="AA1823" s="108">
        <f t="shared" si="898"/>
        <v>45859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0"/>
        <v>45846</v>
      </c>
      <c r="B1824" s="103">
        <f t="shared" si="882"/>
        <v>407.36041583000002</v>
      </c>
      <c r="C1824" s="204">
        <f t="shared" si="881"/>
        <v>230.59719664413498</v>
      </c>
      <c r="D1824" s="104">
        <f t="shared" si="891"/>
        <v>7205.03</v>
      </c>
      <c r="E1824" s="105">
        <f t="shared" si="876"/>
        <v>7245.38</v>
      </c>
      <c r="F1824" s="106">
        <f t="shared" si="877"/>
        <v>45797</v>
      </c>
      <c r="G1824" s="107">
        <f t="shared" si="883"/>
        <v>5.6002542668107669E-3</v>
      </c>
      <c r="H1824" s="108">
        <f t="shared" si="896"/>
        <v>45859</v>
      </c>
      <c r="I1824" s="108">
        <f t="shared" si="884"/>
        <v>45859</v>
      </c>
      <c r="J1824" s="109">
        <f t="shared" si="892"/>
        <v>21</v>
      </c>
      <c r="K1824" s="109">
        <f t="shared" si="880"/>
        <v>12</v>
      </c>
      <c r="L1824" s="8">
        <f t="shared" si="893"/>
        <v>1.0031963100000001</v>
      </c>
      <c r="M1824" s="110">
        <f t="shared" si="879"/>
        <v>1.0056002500000001</v>
      </c>
      <c r="N1824" s="110">
        <f t="shared" si="900"/>
        <v>1.7540894862604033</v>
      </c>
      <c r="O1824" s="103">
        <f t="shared" si="878"/>
        <v>1.7596961</v>
      </c>
      <c r="P1824" s="103">
        <f t="shared" si="885"/>
        <v>405.7809876</v>
      </c>
      <c r="Q1824" s="11">
        <f t="shared" si="899"/>
        <v>0</v>
      </c>
      <c r="R1824" s="30">
        <f t="shared" si="894"/>
        <v>0</v>
      </c>
      <c r="S1824" s="103">
        <f t="shared" si="886"/>
        <v>0</v>
      </c>
      <c r="T1824" s="113">
        <f t="shared" si="895"/>
        <v>8.5000000000000006E-2</v>
      </c>
      <c r="U1824" s="111">
        <f t="shared" si="875"/>
        <v>12</v>
      </c>
      <c r="V1824" s="111">
        <v>252</v>
      </c>
      <c r="W1824" s="110">
        <f t="shared" si="887"/>
        <v>1.003892317</v>
      </c>
      <c r="X1824" s="103">
        <f t="shared" si="888"/>
        <v>1.57942823</v>
      </c>
      <c r="Y1824" s="103">
        <f t="shared" si="889"/>
        <v>0</v>
      </c>
      <c r="Z1824" s="114" t="str">
        <f t="shared" si="897"/>
        <v>A+J=</v>
      </c>
      <c r="AA1824" s="108">
        <f t="shared" si="898"/>
        <v>45859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0"/>
        <v>45847</v>
      </c>
      <c r="B1825" s="103">
        <f t="shared" si="882"/>
        <v>407.60069095</v>
      </c>
      <c r="C1825" s="204">
        <f t="shared" si="881"/>
        <v>230.59719664413498</v>
      </c>
      <c r="D1825" s="104">
        <f t="shared" si="891"/>
        <v>7205.03</v>
      </c>
      <c r="E1825" s="105">
        <f t="shared" si="876"/>
        <v>7245.38</v>
      </c>
      <c r="F1825" s="106">
        <f t="shared" si="877"/>
        <v>45797</v>
      </c>
      <c r="G1825" s="107">
        <f t="shared" si="883"/>
        <v>5.6002542668107669E-3</v>
      </c>
      <c r="H1825" s="108">
        <f t="shared" si="896"/>
        <v>45859</v>
      </c>
      <c r="I1825" s="108">
        <f t="shared" si="884"/>
        <v>45859</v>
      </c>
      <c r="J1825" s="109">
        <f t="shared" si="892"/>
        <v>21</v>
      </c>
      <c r="K1825" s="109">
        <f t="shared" si="880"/>
        <v>13</v>
      </c>
      <c r="L1825" s="8">
        <f t="shared" si="893"/>
        <v>1.0034631300000001</v>
      </c>
      <c r="M1825" s="110">
        <f t="shared" si="879"/>
        <v>1.0056002500000001</v>
      </c>
      <c r="N1825" s="110">
        <f t="shared" si="900"/>
        <v>1.7540894862604033</v>
      </c>
      <c r="O1825" s="103">
        <f t="shared" si="878"/>
        <v>1.76016412</v>
      </c>
      <c r="P1825" s="103">
        <f t="shared" si="885"/>
        <v>405.88891169999999</v>
      </c>
      <c r="Q1825" s="11">
        <f t="shared" si="899"/>
        <v>0</v>
      </c>
      <c r="R1825" s="30">
        <f t="shared" si="894"/>
        <v>0</v>
      </c>
      <c r="S1825" s="103">
        <f t="shared" si="886"/>
        <v>0</v>
      </c>
      <c r="T1825" s="113">
        <f t="shared" si="895"/>
        <v>8.5000000000000006E-2</v>
      </c>
      <c r="U1825" s="111">
        <f t="shared" si="875"/>
        <v>13</v>
      </c>
      <c r="V1825" s="111">
        <v>252</v>
      </c>
      <c r="W1825" s="110">
        <f t="shared" si="887"/>
        <v>1.0042173590000001</v>
      </c>
      <c r="X1825" s="103">
        <f t="shared" si="888"/>
        <v>1.71177925</v>
      </c>
      <c r="Y1825" s="103">
        <f t="shared" si="889"/>
        <v>0</v>
      </c>
      <c r="Z1825" s="114" t="str">
        <f t="shared" si="897"/>
        <v>A+J=</v>
      </c>
      <c r="AA1825" s="108">
        <f t="shared" si="898"/>
        <v>45859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0"/>
        <v>45848</v>
      </c>
      <c r="B1826" s="103">
        <f t="shared" si="882"/>
        <v>407.84110979000002</v>
      </c>
      <c r="C1826" s="204">
        <f t="shared" si="881"/>
        <v>230.59719664413498</v>
      </c>
      <c r="D1826" s="104">
        <f t="shared" si="891"/>
        <v>7205.03</v>
      </c>
      <c r="E1826" s="105">
        <f t="shared" si="876"/>
        <v>7245.38</v>
      </c>
      <c r="F1826" s="106">
        <f t="shared" si="877"/>
        <v>45797</v>
      </c>
      <c r="G1826" s="107">
        <f t="shared" si="883"/>
        <v>5.6002542668107669E-3</v>
      </c>
      <c r="H1826" s="108">
        <f t="shared" si="896"/>
        <v>45859</v>
      </c>
      <c r="I1826" s="108">
        <f t="shared" si="884"/>
        <v>45859</v>
      </c>
      <c r="J1826" s="109">
        <f t="shared" si="892"/>
        <v>21</v>
      </c>
      <c r="K1826" s="109">
        <f t="shared" si="880"/>
        <v>14</v>
      </c>
      <c r="L1826" s="8">
        <f t="shared" si="893"/>
        <v>1.0037300199999999</v>
      </c>
      <c r="M1826" s="110">
        <f t="shared" si="879"/>
        <v>1.0056002500000001</v>
      </c>
      <c r="N1826" s="110">
        <f t="shared" si="900"/>
        <v>1.7540894862604033</v>
      </c>
      <c r="O1826" s="103">
        <f t="shared" si="878"/>
        <v>1.7606322700000001</v>
      </c>
      <c r="P1826" s="103">
        <f t="shared" si="885"/>
        <v>405.99686578000001</v>
      </c>
      <c r="Q1826" s="11">
        <f t="shared" si="899"/>
        <v>0</v>
      </c>
      <c r="R1826" s="30">
        <f t="shared" si="894"/>
        <v>0</v>
      </c>
      <c r="S1826" s="103">
        <f t="shared" si="886"/>
        <v>0</v>
      </c>
      <c r="T1826" s="113">
        <f t="shared" si="895"/>
        <v>8.5000000000000006E-2</v>
      </c>
      <c r="U1826" s="111">
        <f t="shared" si="875"/>
        <v>14</v>
      </c>
      <c r="V1826" s="111">
        <v>252</v>
      </c>
      <c r="W1826" s="110">
        <f t="shared" si="887"/>
        <v>1.0045425079999999</v>
      </c>
      <c r="X1826" s="103">
        <f t="shared" si="888"/>
        <v>1.8442440099999999</v>
      </c>
      <c r="Y1826" s="103">
        <f t="shared" si="889"/>
        <v>0</v>
      </c>
      <c r="Z1826" s="114" t="str">
        <f t="shared" si="897"/>
        <v>A+J=</v>
      </c>
      <c r="AA1826" s="108">
        <f t="shared" si="898"/>
        <v>45859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0"/>
        <v>45849</v>
      </c>
      <c r="B1827" s="103">
        <f t="shared" si="882"/>
        <v>408.08166885999998</v>
      </c>
      <c r="C1827" s="204">
        <f t="shared" si="881"/>
        <v>230.59719664413498</v>
      </c>
      <c r="D1827" s="104">
        <f t="shared" si="891"/>
        <v>7205.03</v>
      </c>
      <c r="E1827" s="105">
        <f t="shared" si="876"/>
        <v>7245.38</v>
      </c>
      <c r="F1827" s="106">
        <f t="shared" si="877"/>
        <v>45797</v>
      </c>
      <c r="G1827" s="107">
        <f t="shared" si="883"/>
        <v>5.6002542668107669E-3</v>
      </c>
      <c r="H1827" s="108">
        <f t="shared" si="896"/>
        <v>45859</v>
      </c>
      <c r="I1827" s="108">
        <f t="shared" si="884"/>
        <v>45859</v>
      </c>
      <c r="J1827" s="109">
        <f t="shared" si="892"/>
        <v>21</v>
      </c>
      <c r="K1827" s="109">
        <f t="shared" si="880"/>
        <v>15</v>
      </c>
      <c r="L1827" s="8">
        <f t="shared" si="893"/>
        <v>1.0039969799999999</v>
      </c>
      <c r="M1827" s="110">
        <f t="shared" si="879"/>
        <v>1.0056002500000001</v>
      </c>
      <c r="N1827" s="110">
        <f t="shared" si="900"/>
        <v>1.7540894862604033</v>
      </c>
      <c r="O1827" s="103">
        <f t="shared" si="878"/>
        <v>1.7611005399999999</v>
      </c>
      <c r="P1827" s="103">
        <f t="shared" si="885"/>
        <v>406.10484752999997</v>
      </c>
      <c r="Q1827" s="11">
        <f t="shared" si="899"/>
        <v>0</v>
      </c>
      <c r="R1827" s="30">
        <f t="shared" si="894"/>
        <v>0</v>
      </c>
      <c r="S1827" s="103">
        <f t="shared" si="886"/>
        <v>0</v>
      </c>
      <c r="T1827" s="113">
        <f t="shared" si="895"/>
        <v>8.5000000000000006E-2</v>
      </c>
      <c r="U1827" s="111">
        <f t="shared" si="875"/>
        <v>15</v>
      </c>
      <c r="V1827" s="111">
        <v>252</v>
      </c>
      <c r="W1827" s="110">
        <f t="shared" si="887"/>
        <v>1.0048677610000001</v>
      </c>
      <c r="X1827" s="103">
        <f t="shared" si="888"/>
        <v>1.9768213299999999</v>
      </c>
      <c r="Y1827" s="103">
        <f t="shared" si="889"/>
        <v>0</v>
      </c>
      <c r="Z1827" s="114" t="str">
        <f t="shared" si="897"/>
        <v>A+J=</v>
      </c>
      <c r="AA1827" s="108">
        <f t="shared" si="898"/>
        <v>45859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0"/>
        <v>45850</v>
      </c>
      <c r="B1828" s="103">
        <f t="shared" si="882"/>
        <v>408.32237328000002</v>
      </c>
      <c r="C1828" s="204">
        <f t="shared" si="881"/>
        <v>230.59719664413498</v>
      </c>
      <c r="D1828" s="104">
        <f t="shared" si="891"/>
        <v>7205.03</v>
      </c>
      <c r="E1828" s="105">
        <f t="shared" si="876"/>
        <v>7245.38</v>
      </c>
      <c r="F1828" s="106">
        <f t="shared" si="877"/>
        <v>45797</v>
      </c>
      <c r="G1828" s="107">
        <f t="shared" si="883"/>
        <v>5.6002542668107669E-3</v>
      </c>
      <c r="H1828" s="108">
        <f t="shared" si="896"/>
        <v>45859</v>
      </c>
      <c r="I1828" s="108">
        <f t="shared" si="884"/>
        <v>45859</v>
      </c>
      <c r="J1828" s="109">
        <f t="shared" si="892"/>
        <v>21</v>
      </c>
      <c r="K1828" s="109">
        <f t="shared" si="880"/>
        <v>16</v>
      </c>
      <c r="L1828" s="8">
        <f t="shared" si="893"/>
        <v>1.0042640199999999</v>
      </c>
      <c r="M1828" s="110">
        <f t="shared" si="879"/>
        <v>1.0056002500000001</v>
      </c>
      <c r="N1828" s="110">
        <f t="shared" si="900"/>
        <v>1.7540894862604033</v>
      </c>
      <c r="O1828" s="103">
        <f t="shared" si="878"/>
        <v>1.76156895</v>
      </c>
      <c r="P1828" s="103">
        <f t="shared" si="885"/>
        <v>406.21286156000002</v>
      </c>
      <c r="Q1828" s="11">
        <f t="shared" si="899"/>
        <v>0</v>
      </c>
      <c r="R1828" s="30">
        <f t="shared" si="894"/>
        <v>0</v>
      </c>
      <c r="S1828" s="103">
        <f t="shared" si="886"/>
        <v>0</v>
      </c>
      <c r="T1828" s="113">
        <f t="shared" si="895"/>
        <v>8.5000000000000006E-2</v>
      </c>
      <c r="U1828" s="111">
        <f t="shared" si="875"/>
        <v>16</v>
      </c>
      <c r="V1828" s="111">
        <v>252</v>
      </c>
      <c r="W1828" s="110">
        <f t="shared" si="887"/>
        <v>1.0051931190000001</v>
      </c>
      <c r="X1828" s="103">
        <f t="shared" si="888"/>
        <v>2.10951172</v>
      </c>
      <c r="Y1828" s="103">
        <f t="shared" si="889"/>
        <v>0</v>
      </c>
      <c r="Z1828" s="114" t="str">
        <f t="shared" si="897"/>
        <v>A+J=</v>
      </c>
      <c r="AA1828" s="108">
        <f t="shared" si="898"/>
        <v>45859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0"/>
        <v>45851</v>
      </c>
      <c r="B1829" s="103">
        <f t="shared" si="882"/>
        <v>408.32237328000002</v>
      </c>
      <c r="C1829" s="204">
        <f t="shared" si="881"/>
        <v>230.59719664413498</v>
      </c>
      <c r="D1829" s="104">
        <f t="shared" si="891"/>
        <v>7205.03</v>
      </c>
      <c r="E1829" s="105">
        <f t="shared" si="876"/>
        <v>7245.38</v>
      </c>
      <c r="F1829" s="106">
        <f t="shared" si="877"/>
        <v>45797</v>
      </c>
      <c r="G1829" s="107">
        <f t="shared" si="883"/>
        <v>5.6002542668107669E-3</v>
      </c>
      <c r="H1829" s="108">
        <f t="shared" si="896"/>
        <v>45859</v>
      </c>
      <c r="I1829" s="108">
        <f t="shared" si="884"/>
        <v>45859</v>
      </c>
      <c r="J1829" s="109">
        <f t="shared" si="892"/>
        <v>21</v>
      </c>
      <c r="K1829" s="109">
        <f t="shared" si="880"/>
        <v>16</v>
      </c>
      <c r="L1829" s="8">
        <f t="shared" si="893"/>
        <v>1.0042640199999999</v>
      </c>
      <c r="M1829" s="110">
        <f t="shared" si="879"/>
        <v>1.0056002500000001</v>
      </c>
      <c r="N1829" s="110">
        <f t="shared" si="900"/>
        <v>1.7540894862604033</v>
      </c>
      <c r="O1829" s="103">
        <f t="shared" si="878"/>
        <v>1.76156895</v>
      </c>
      <c r="P1829" s="103">
        <f t="shared" si="885"/>
        <v>406.21286156000002</v>
      </c>
      <c r="Q1829" s="11">
        <f t="shared" si="899"/>
        <v>0</v>
      </c>
      <c r="R1829" s="30">
        <f t="shared" si="894"/>
        <v>0</v>
      </c>
      <c r="S1829" s="103">
        <f t="shared" si="886"/>
        <v>0</v>
      </c>
      <c r="T1829" s="113">
        <f t="shared" si="895"/>
        <v>8.5000000000000006E-2</v>
      </c>
      <c r="U1829" s="111">
        <f t="shared" ref="U1829:U1892" si="901">IF(Q1828&gt;0,1,IF(K1829=K1828,U1828,U1828+1))</f>
        <v>16</v>
      </c>
      <c r="V1829" s="111">
        <v>252</v>
      </c>
      <c r="W1829" s="110">
        <f t="shared" si="887"/>
        <v>1.0051931190000001</v>
      </c>
      <c r="X1829" s="103">
        <f t="shared" si="888"/>
        <v>2.10951172</v>
      </c>
      <c r="Y1829" s="103">
        <f t="shared" si="889"/>
        <v>0</v>
      </c>
      <c r="Z1829" s="114" t="str">
        <f t="shared" si="897"/>
        <v>A+J=</v>
      </c>
      <c r="AA1829" s="108">
        <f t="shared" si="898"/>
        <v>45859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0"/>
        <v>45852</v>
      </c>
      <c r="B1830" s="103">
        <f t="shared" si="882"/>
        <v>408.32237328000002</v>
      </c>
      <c r="C1830" s="204">
        <f t="shared" si="881"/>
        <v>230.59719664413498</v>
      </c>
      <c r="D1830" s="104">
        <f t="shared" si="891"/>
        <v>7205.03</v>
      </c>
      <c r="E1830" s="105">
        <f t="shared" si="876"/>
        <v>7245.38</v>
      </c>
      <c r="F1830" s="106">
        <f t="shared" si="877"/>
        <v>45797</v>
      </c>
      <c r="G1830" s="107">
        <f t="shared" si="883"/>
        <v>5.6002542668107669E-3</v>
      </c>
      <c r="H1830" s="108">
        <f t="shared" si="896"/>
        <v>45859</v>
      </c>
      <c r="I1830" s="108">
        <f t="shared" si="884"/>
        <v>45859</v>
      </c>
      <c r="J1830" s="109">
        <f t="shared" si="892"/>
        <v>21</v>
      </c>
      <c r="K1830" s="109">
        <f t="shared" si="880"/>
        <v>16</v>
      </c>
      <c r="L1830" s="8">
        <f t="shared" si="893"/>
        <v>1.0042640199999999</v>
      </c>
      <c r="M1830" s="110">
        <f t="shared" si="879"/>
        <v>1.0056002500000001</v>
      </c>
      <c r="N1830" s="110">
        <f t="shared" si="900"/>
        <v>1.7540894862604033</v>
      </c>
      <c r="O1830" s="103">
        <f t="shared" si="878"/>
        <v>1.76156895</v>
      </c>
      <c r="P1830" s="103">
        <f t="shared" si="885"/>
        <v>406.21286156000002</v>
      </c>
      <c r="Q1830" s="11">
        <f t="shared" si="899"/>
        <v>0</v>
      </c>
      <c r="R1830" s="30">
        <f t="shared" si="894"/>
        <v>0</v>
      </c>
      <c r="S1830" s="103">
        <f t="shared" si="886"/>
        <v>0</v>
      </c>
      <c r="T1830" s="113">
        <f t="shared" si="895"/>
        <v>8.5000000000000006E-2</v>
      </c>
      <c r="U1830" s="111">
        <f t="shared" si="901"/>
        <v>16</v>
      </c>
      <c r="V1830" s="111">
        <v>252</v>
      </c>
      <c r="W1830" s="110">
        <f t="shared" si="887"/>
        <v>1.0051931190000001</v>
      </c>
      <c r="X1830" s="103">
        <f t="shared" si="888"/>
        <v>2.10951172</v>
      </c>
      <c r="Y1830" s="103">
        <f t="shared" si="889"/>
        <v>0</v>
      </c>
      <c r="Z1830" s="114" t="str">
        <f t="shared" si="897"/>
        <v>A+J=</v>
      </c>
      <c r="AA1830" s="108">
        <f t="shared" si="898"/>
        <v>45859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0"/>
        <v>45853</v>
      </c>
      <c r="B1831" s="103">
        <f t="shared" si="882"/>
        <v>408.56321657000001</v>
      </c>
      <c r="C1831" s="204">
        <f t="shared" si="881"/>
        <v>230.59719664413498</v>
      </c>
      <c r="D1831" s="104">
        <f t="shared" si="891"/>
        <v>7205.03</v>
      </c>
      <c r="E1831" s="105">
        <f t="shared" si="876"/>
        <v>7245.38</v>
      </c>
      <c r="F1831" s="106">
        <f t="shared" si="877"/>
        <v>45797</v>
      </c>
      <c r="G1831" s="107">
        <f t="shared" si="883"/>
        <v>5.6002542668107669E-3</v>
      </c>
      <c r="H1831" s="108">
        <f t="shared" si="896"/>
        <v>45859</v>
      </c>
      <c r="I1831" s="108">
        <f t="shared" si="884"/>
        <v>45859</v>
      </c>
      <c r="J1831" s="109">
        <f t="shared" si="892"/>
        <v>21</v>
      </c>
      <c r="K1831" s="109">
        <f t="shared" si="880"/>
        <v>17</v>
      </c>
      <c r="L1831" s="8">
        <f t="shared" si="893"/>
        <v>1.00453112</v>
      </c>
      <c r="M1831" s="110">
        <f t="shared" si="879"/>
        <v>1.0056002500000001</v>
      </c>
      <c r="N1831" s="110">
        <f t="shared" si="900"/>
        <v>1.7540894862604033</v>
      </c>
      <c r="O1831" s="103">
        <f t="shared" si="878"/>
        <v>1.7620374700000001</v>
      </c>
      <c r="P1831" s="103">
        <f t="shared" si="885"/>
        <v>406.32090096000002</v>
      </c>
      <c r="Q1831" s="11">
        <f t="shared" si="899"/>
        <v>0</v>
      </c>
      <c r="R1831" s="30">
        <f t="shared" si="894"/>
        <v>0</v>
      </c>
      <c r="S1831" s="103">
        <f t="shared" si="886"/>
        <v>0</v>
      </c>
      <c r="T1831" s="113">
        <f t="shared" si="895"/>
        <v>8.5000000000000006E-2</v>
      </c>
      <c r="U1831" s="111">
        <f t="shared" si="901"/>
        <v>17</v>
      </c>
      <c r="V1831" s="111">
        <v>252</v>
      </c>
      <c r="W1831" s="110">
        <f t="shared" si="887"/>
        <v>1.005518583</v>
      </c>
      <c r="X1831" s="103">
        <f t="shared" si="888"/>
        <v>2.2423156099999999</v>
      </c>
      <c r="Y1831" s="103">
        <f t="shared" si="889"/>
        <v>0</v>
      </c>
      <c r="Z1831" s="114" t="str">
        <f t="shared" si="897"/>
        <v>A+J=</v>
      </c>
      <c r="AA1831" s="108">
        <f t="shared" si="898"/>
        <v>45859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0"/>
        <v>45854</v>
      </c>
      <c r="B1832" s="103">
        <f t="shared" si="882"/>
        <v>408.80420572999998</v>
      </c>
      <c r="C1832" s="204">
        <f t="shared" si="881"/>
        <v>230.59719664413498</v>
      </c>
      <c r="D1832" s="104">
        <f t="shared" si="891"/>
        <v>7205.03</v>
      </c>
      <c r="E1832" s="105">
        <f t="shared" ref="E1832:E1895" si="902">IF($K1832=1,VLOOKUP($A1831,$AO$10:$AS$165,4),E1831)</f>
        <v>7245.38</v>
      </c>
      <c r="F1832" s="106">
        <f t="shared" ref="F1832:F1895" si="903">IF($K1832=1,VLOOKUP($A1831,$AO$10:$AS$165,5),F1831)</f>
        <v>45797</v>
      </c>
      <c r="G1832" s="107">
        <f t="shared" si="883"/>
        <v>5.6002542668107669E-3</v>
      </c>
      <c r="H1832" s="108">
        <f t="shared" si="896"/>
        <v>45859</v>
      </c>
      <c r="I1832" s="108">
        <f t="shared" si="884"/>
        <v>45859</v>
      </c>
      <c r="J1832" s="109">
        <f t="shared" si="892"/>
        <v>21</v>
      </c>
      <c r="K1832" s="109">
        <f t="shared" si="880"/>
        <v>18</v>
      </c>
      <c r="L1832" s="8">
        <f t="shared" si="893"/>
        <v>1.0047983</v>
      </c>
      <c r="M1832" s="110">
        <f t="shared" si="879"/>
        <v>1.0056002500000001</v>
      </c>
      <c r="N1832" s="110">
        <f t="shared" si="900"/>
        <v>1.7540894862604033</v>
      </c>
      <c r="O1832" s="103">
        <f t="shared" si="878"/>
        <v>1.76250613</v>
      </c>
      <c r="P1832" s="103">
        <f t="shared" si="885"/>
        <v>406.42897263999998</v>
      </c>
      <c r="Q1832" s="11">
        <f t="shared" si="899"/>
        <v>0</v>
      </c>
      <c r="R1832" s="30">
        <f t="shared" si="894"/>
        <v>0</v>
      </c>
      <c r="S1832" s="103">
        <f t="shared" si="886"/>
        <v>0</v>
      </c>
      <c r="T1832" s="113">
        <f t="shared" si="895"/>
        <v>8.5000000000000006E-2</v>
      </c>
      <c r="U1832" s="111">
        <f t="shared" si="901"/>
        <v>18</v>
      </c>
      <c r="V1832" s="111">
        <v>252</v>
      </c>
      <c r="W1832" s="110">
        <f t="shared" si="887"/>
        <v>1.005844153</v>
      </c>
      <c r="X1832" s="103">
        <f t="shared" si="888"/>
        <v>2.37523309</v>
      </c>
      <c r="Y1832" s="103">
        <f t="shared" si="889"/>
        <v>0</v>
      </c>
      <c r="Z1832" s="114" t="str">
        <f t="shared" si="897"/>
        <v>A+J=</v>
      </c>
      <c r="AA1832" s="108">
        <f t="shared" si="898"/>
        <v>45859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0"/>
        <v>45855</v>
      </c>
      <c r="B1833" s="103">
        <f t="shared" si="882"/>
        <v>409.04533075000001</v>
      </c>
      <c r="C1833" s="204">
        <f t="shared" si="881"/>
        <v>230.59719664413498</v>
      </c>
      <c r="D1833" s="104">
        <f t="shared" si="891"/>
        <v>7205.03</v>
      </c>
      <c r="E1833" s="105">
        <f t="shared" si="902"/>
        <v>7245.38</v>
      </c>
      <c r="F1833" s="106">
        <f t="shared" si="903"/>
        <v>45797</v>
      </c>
      <c r="G1833" s="107">
        <f t="shared" si="883"/>
        <v>5.6002542668107669E-3</v>
      </c>
      <c r="H1833" s="108">
        <f t="shared" si="896"/>
        <v>45859</v>
      </c>
      <c r="I1833" s="108">
        <f t="shared" si="884"/>
        <v>45859</v>
      </c>
      <c r="J1833" s="109">
        <f t="shared" si="892"/>
        <v>21</v>
      </c>
      <c r="K1833" s="109">
        <f t="shared" si="880"/>
        <v>19</v>
      </c>
      <c r="L1833" s="8">
        <f t="shared" si="893"/>
        <v>1.0050655399999999</v>
      </c>
      <c r="M1833" s="110">
        <f t="shared" si="879"/>
        <v>1.0056002500000001</v>
      </c>
      <c r="N1833" s="110">
        <f t="shared" si="900"/>
        <v>1.7540894862604033</v>
      </c>
      <c r="O1833" s="103">
        <f t="shared" ref="O1833:O1896" si="904">TRUNC(TRUNC((L1833*N1833),15),8)</f>
        <v>1.76297489</v>
      </c>
      <c r="P1833" s="103">
        <f t="shared" si="885"/>
        <v>406.53706738</v>
      </c>
      <c r="Q1833" s="11">
        <f t="shared" si="899"/>
        <v>0</v>
      </c>
      <c r="R1833" s="30">
        <f t="shared" si="894"/>
        <v>0</v>
      </c>
      <c r="S1833" s="103">
        <f t="shared" si="886"/>
        <v>0</v>
      </c>
      <c r="T1833" s="113">
        <f t="shared" si="895"/>
        <v>8.5000000000000006E-2</v>
      </c>
      <c r="U1833" s="111">
        <f t="shared" si="901"/>
        <v>19</v>
      </c>
      <c r="V1833" s="111">
        <v>252</v>
      </c>
      <c r="W1833" s="110">
        <f t="shared" si="887"/>
        <v>1.0061698269999999</v>
      </c>
      <c r="X1833" s="103">
        <f t="shared" si="888"/>
        <v>2.5082633699999999</v>
      </c>
      <c r="Y1833" s="103">
        <f t="shared" si="889"/>
        <v>0</v>
      </c>
      <c r="Z1833" s="114" t="str">
        <f t="shared" si="897"/>
        <v>A+J=</v>
      </c>
      <c r="AA1833" s="108">
        <f t="shared" si="898"/>
        <v>45859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0"/>
        <v>45856</v>
      </c>
      <c r="B1834" s="103">
        <f t="shared" si="882"/>
        <v>409.28660217999999</v>
      </c>
      <c r="C1834" s="204">
        <f t="shared" si="881"/>
        <v>230.59719664413498</v>
      </c>
      <c r="D1834" s="104">
        <f t="shared" si="891"/>
        <v>7205.03</v>
      </c>
      <c r="E1834" s="105">
        <f t="shared" si="902"/>
        <v>7245.38</v>
      </c>
      <c r="F1834" s="106">
        <f t="shared" si="903"/>
        <v>45797</v>
      </c>
      <c r="G1834" s="107">
        <f t="shared" si="883"/>
        <v>5.6002542668107669E-3</v>
      </c>
      <c r="H1834" s="108">
        <f t="shared" si="896"/>
        <v>45859</v>
      </c>
      <c r="I1834" s="108">
        <f t="shared" si="884"/>
        <v>45859</v>
      </c>
      <c r="J1834" s="109">
        <f t="shared" si="892"/>
        <v>21</v>
      </c>
      <c r="K1834" s="109">
        <f t="shared" si="880"/>
        <v>20</v>
      </c>
      <c r="L1834" s="8">
        <f t="shared" si="893"/>
        <v>1.00533286</v>
      </c>
      <c r="M1834" s="110">
        <f t="shared" ref="M1834:M1897" si="905">IF(I1834&gt;I1833,L1833,M1833)</f>
        <v>1.0056002500000001</v>
      </c>
      <c r="N1834" s="110">
        <f t="shared" si="900"/>
        <v>1.7540894862604033</v>
      </c>
      <c r="O1834" s="103">
        <f t="shared" si="904"/>
        <v>1.76344379</v>
      </c>
      <c r="P1834" s="103">
        <f t="shared" si="885"/>
        <v>406.64519440999999</v>
      </c>
      <c r="Q1834" s="11">
        <f t="shared" si="899"/>
        <v>0</v>
      </c>
      <c r="R1834" s="30">
        <f t="shared" si="894"/>
        <v>0</v>
      </c>
      <c r="S1834" s="103">
        <f t="shared" si="886"/>
        <v>0</v>
      </c>
      <c r="T1834" s="113">
        <f t="shared" si="895"/>
        <v>8.5000000000000006E-2</v>
      </c>
      <c r="U1834" s="111">
        <f t="shared" si="901"/>
        <v>20</v>
      </c>
      <c r="V1834" s="111">
        <v>252</v>
      </c>
      <c r="W1834" s="110">
        <f t="shared" si="887"/>
        <v>1.006495608</v>
      </c>
      <c r="X1834" s="103">
        <f t="shared" si="888"/>
        <v>2.6414077699999998</v>
      </c>
      <c r="Y1834" s="103">
        <f t="shared" si="889"/>
        <v>0</v>
      </c>
      <c r="Z1834" s="114" t="str">
        <f t="shared" si="897"/>
        <v>A+J=</v>
      </c>
      <c r="AA1834" s="108">
        <f t="shared" si="898"/>
        <v>45859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0"/>
        <v>45857</v>
      </c>
      <c r="B1835" s="103">
        <f t="shared" si="882"/>
        <v>409.52801654000001</v>
      </c>
      <c r="C1835" s="204">
        <f t="shared" si="881"/>
        <v>230.59719664413498</v>
      </c>
      <c r="D1835" s="104">
        <f t="shared" si="891"/>
        <v>7205.03</v>
      </c>
      <c r="E1835" s="105">
        <f t="shared" si="902"/>
        <v>7245.38</v>
      </c>
      <c r="F1835" s="106">
        <f t="shared" si="903"/>
        <v>45797</v>
      </c>
      <c r="G1835" s="107">
        <f t="shared" si="883"/>
        <v>5.6002542668107669E-3</v>
      </c>
      <c r="H1835" s="108">
        <f t="shared" si="896"/>
        <v>45859</v>
      </c>
      <c r="I1835" s="108">
        <f t="shared" si="884"/>
        <v>45859</v>
      </c>
      <c r="J1835" s="109">
        <f t="shared" si="892"/>
        <v>21</v>
      </c>
      <c r="K1835" s="109">
        <f t="shared" si="880"/>
        <v>21</v>
      </c>
      <c r="L1835" s="8">
        <f t="shared" si="893"/>
        <v>1.0056002500000001</v>
      </c>
      <c r="M1835" s="110">
        <f t="shared" si="905"/>
        <v>1.0056002500000001</v>
      </c>
      <c r="N1835" s="110">
        <f t="shared" si="900"/>
        <v>1.7540894862604033</v>
      </c>
      <c r="O1835" s="103">
        <f t="shared" si="904"/>
        <v>1.76391282</v>
      </c>
      <c r="P1835" s="103">
        <f t="shared" si="885"/>
        <v>406.75335140999999</v>
      </c>
      <c r="Q1835" s="11">
        <f t="shared" si="899"/>
        <v>0</v>
      </c>
      <c r="R1835" s="30">
        <f t="shared" si="894"/>
        <v>0</v>
      </c>
      <c r="S1835" s="103">
        <f t="shared" si="886"/>
        <v>0</v>
      </c>
      <c r="T1835" s="113">
        <f t="shared" si="895"/>
        <v>8.5000000000000006E-2</v>
      </c>
      <c r="U1835" s="111">
        <f t="shared" si="901"/>
        <v>21</v>
      </c>
      <c r="V1835" s="111">
        <v>252</v>
      </c>
      <c r="W1835" s="110">
        <f t="shared" si="887"/>
        <v>1.0068214929999999</v>
      </c>
      <c r="X1835" s="103">
        <f t="shared" si="888"/>
        <v>2.7746651299999998</v>
      </c>
      <c r="Y1835" s="103">
        <f t="shared" si="889"/>
        <v>0</v>
      </c>
      <c r="Z1835" s="114" t="str">
        <f t="shared" si="897"/>
        <v>A+J=</v>
      </c>
      <c r="AA1835" s="108">
        <f t="shared" si="898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0"/>
        <v>45858</v>
      </c>
      <c r="B1836" s="103">
        <f t="shared" si="882"/>
        <v>409.52801654000001</v>
      </c>
      <c r="C1836" s="204">
        <f t="shared" si="881"/>
        <v>230.59719664413498</v>
      </c>
      <c r="D1836" s="104">
        <f t="shared" si="891"/>
        <v>7205.03</v>
      </c>
      <c r="E1836" s="105">
        <f t="shared" si="902"/>
        <v>7245.38</v>
      </c>
      <c r="F1836" s="106">
        <f t="shared" si="903"/>
        <v>45797</v>
      </c>
      <c r="G1836" s="107">
        <f t="shared" si="883"/>
        <v>5.6002542668107669E-3</v>
      </c>
      <c r="H1836" s="108">
        <f t="shared" si="896"/>
        <v>45889</v>
      </c>
      <c r="I1836" s="108">
        <f t="shared" si="884"/>
        <v>45859</v>
      </c>
      <c r="J1836" s="109">
        <f t="shared" si="892"/>
        <v>21</v>
      </c>
      <c r="K1836" s="109">
        <f t="shared" ref="K1836:K1899" si="906">(J1836-(NETWORKDAYS(A1836,I1836,AD$171:AD$502)-1))</f>
        <v>21</v>
      </c>
      <c r="L1836" s="8">
        <f t="shared" si="893"/>
        <v>1.0056002500000001</v>
      </c>
      <c r="M1836" s="110">
        <f t="shared" si="905"/>
        <v>1.0056002500000001</v>
      </c>
      <c r="N1836" s="110">
        <f t="shared" si="900"/>
        <v>1.7540894862604033</v>
      </c>
      <c r="O1836" s="103">
        <f t="shared" si="904"/>
        <v>1.76391282</v>
      </c>
      <c r="P1836" s="103">
        <f t="shared" si="885"/>
        <v>406.75335140999999</v>
      </c>
      <c r="Q1836" s="11">
        <f t="shared" si="899"/>
        <v>0</v>
      </c>
      <c r="R1836" s="30">
        <f t="shared" si="894"/>
        <v>0</v>
      </c>
      <c r="S1836" s="103">
        <f t="shared" si="886"/>
        <v>0</v>
      </c>
      <c r="T1836" s="113">
        <f t="shared" si="895"/>
        <v>8.5000000000000006E-2</v>
      </c>
      <c r="U1836" s="111">
        <f t="shared" si="901"/>
        <v>21</v>
      </c>
      <c r="V1836" s="111">
        <v>252</v>
      </c>
      <c r="W1836" s="110">
        <f t="shared" si="887"/>
        <v>1.0068214929999999</v>
      </c>
      <c r="X1836" s="103">
        <f t="shared" si="888"/>
        <v>2.7746651299999998</v>
      </c>
      <c r="Y1836" s="103">
        <f t="shared" si="889"/>
        <v>0</v>
      </c>
      <c r="Z1836" s="114" t="str">
        <f t="shared" si="897"/>
        <v>A+J=</v>
      </c>
      <c r="AA1836" s="108">
        <f t="shared" si="898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0"/>
        <v>45859</v>
      </c>
      <c r="B1837" s="103">
        <f t="shared" si="882"/>
        <v>409.52801654000001</v>
      </c>
      <c r="C1837" s="204">
        <f t="shared" si="881"/>
        <v>230.59719664413498</v>
      </c>
      <c r="D1837" s="104">
        <f t="shared" si="891"/>
        <v>7205.03</v>
      </c>
      <c r="E1837" s="105">
        <f t="shared" si="902"/>
        <v>7245.38</v>
      </c>
      <c r="F1837" s="106">
        <f t="shared" si="903"/>
        <v>45797</v>
      </c>
      <c r="G1837" s="107">
        <f t="shared" si="883"/>
        <v>5.6002542668107669E-3</v>
      </c>
      <c r="H1837" s="108">
        <f t="shared" si="896"/>
        <v>45889</v>
      </c>
      <c r="I1837" s="108">
        <f t="shared" si="884"/>
        <v>45859</v>
      </c>
      <c r="J1837" s="109">
        <f t="shared" si="892"/>
        <v>21</v>
      </c>
      <c r="K1837" s="109">
        <f t="shared" si="906"/>
        <v>21</v>
      </c>
      <c r="L1837" s="8">
        <f t="shared" si="893"/>
        <v>1.0056002500000001</v>
      </c>
      <c r="M1837" s="110">
        <f t="shared" si="905"/>
        <v>1.0056002500000001</v>
      </c>
      <c r="N1837" s="110">
        <f t="shared" si="900"/>
        <v>1.7540894862604033</v>
      </c>
      <c r="O1837" s="103">
        <f t="shared" si="904"/>
        <v>1.76391282</v>
      </c>
      <c r="P1837" s="103">
        <f t="shared" si="885"/>
        <v>406.75335140999999</v>
      </c>
      <c r="Q1837" s="11">
        <f t="shared" si="899"/>
        <v>60</v>
      </c>
      <c r="R1837" s="30">
        <f t="shared" si="894"/>
        <v>1.8577E-2</v>
      </c>
      <c r="S1837" s="103">
        <f t="shared" si="886"/>
        <v>7.5562569999999996</v>
      </c>
      <c r="T1837" s="113">
        <f t="shared" si="895"/>
        <v>8.5000000000000006E-2</v>
      </c>
      <c r="U1837" s="111">
        <f t="shared" si="901"/>
        <v>21</v>
      </c>
      <c r="V1837" s="111">
        <v>252</v>
      </c>
      <c r="W1837" s="110">
        <f t="shared" si="887"/>
        <v>1.0068214929999999</v>
      </c>
      <c r="X1837" s="103">
        <f t="shared" si="888"/>
        <v>2.7746651299999998</v>
      </c>
      <c r="Y1837" s="103">
        <f t="shared" si="889"/>
        <v>10.330922129999999</v>
      </c>
      <c r="Z1837" s="114" t="str">
        <f t="shared" si="897"/>
        <v>A+J=</v>
      </c>
      <c r="AA1837" s="108">
        <f t="shared" si="898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0"/>
        <v>45860</v>
      </c>
      <c r="B1838" s="103">
        <f t="shared" si="882"/>
        <v>399.42772544999997</v>
      </c>
      <c r="C1838" s="204">
        <f t="shared" si="881"/>
        <v>226.31339252733062</v>
      </c>
      <c r="D1838" s="104">
        <f t="shared" si="891"/>
        <v>7205.03</v>
      </c>
      <c r="E1838" s="105">
        <f t="shared" si="902"/>
        <v>7245.38</v>
      </c>
      <c r="F1838" s="106">
        <f t="shared" si="903"/>
        <v>45829</v>
      </c>
      <c r="G1838" s="107">
        <f t="shared" si="883"/>
        <v>5.6002542668107669E-3</v>
      </c>
      <c r="H1838" s="108">
        <f t="shared" si="896"/>
        <v>45889</v>
      </c>
      <c r="I1838" s="108">
        <f t="shared" si="884"/>
        <v>45889</v>
      </c>
      <c r="J1838" s="109">
        <f t="shared" si="892"/>
        <v>22</v>
      </c>
      <c r="K1838" s="109">
        <f t="shared" si="906"/>
        <v>1</v>
      </c>
      <c r="L1838" s="8">
        <f t="shared" si="893"/>
        <v>1.0002538700000001</v>
      </c>
      <c r="M1838" s="110">
        <f t="shared" si="905"/>
        <v>1.0056002500000001</v>
      </c>
      <c r="N1838" s="110">
        <f t="shared" si="900"/>
        <v>1.7639128259058332</v>
      </c>
      <c r="O1838" s="103">
        <f t="shared" si="904"/>
        <v>1.7643606300000001</v>
      </c>
      <c r="P1838" s="103">
        <f t="shared" si="885"/>
        <v>399.29843980999999</v>
      </c>
      <c r="Q1838" s="11">
        <f t="shared" si="899"/>
        <v>0</v>
      </c>
      <c r="R1838" s="30">
        <f t="shared" si="894"/>
        <v>0</v>
      </c>
      <c r="S1838" s="103">
        <f t="shared" si="886"/>
        <v>0</v>
      </c>
      <c r="T1838" s="113">
        <f t="shared" si="895"/>
        <v>8.5000000000000006E-2</v>
      </c>
      <c r="U1838" s="111">
        <f t="shared" si="901"/>
        <v>1</v>
      </c>
      <c r="V1838" s="111">
        <v>252</v>
      </c>
      <c r="W1838" s="110">
        <f t="shared" si="887"/>
        <v>1.0003237819999999</v>
      </c>
      <c r="X1838" s="103">
        <f t="shared" si="888"/>
        <v>0.12928564000000001</v>
      </c>
      <c r="Y1838" s="103">
        <f t="shared" si="889"/>
        <v>0</v>
      </c>
      <c r="Z1838" s="114" t="str">
        <f t="shared" si="897"/>
        <v>A+J=</v>
      </c>
      <c r="AA1838" s="108">
        <f t="shared" si="898"/>
        <v>45889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0"/>
        <v>45861</v>
      </c>
      <c r="B1839" s="103">
        <f t="shared" si="882"/>
        <v>399.6584939</v>
      </c>
      <c r="C1839" s="204">
        <f t="shared" si="881"/>
        <v>226.31339252733062</v>
      </c>
      <c r="D1839" s="104">
        <f t="shared" si="891"/>
        <v>7205.03</v>
      </c>
      <c r="E1839" s="105">
        <f t="shared" si="902"/>
        <v>7245.38</v>
      </c>
      <c r="F1839" s="106">
        <f t="shared" si="903"/>
        <v>45829</v>
      </c>
      <c r="G1839" s="107">
        <f t="shared" si="883"/>
        <v>5.6002542668107669E-3</v>
      </c>
      <c r="H1839" s="108">
        <f t="shared" si="896"/>
        <v>45889</v>
      </c>
      <c r="I1839" s="108">
        <f t="shared" si="884"/>
        <v>45889</v>
      </c>
      <c r="J1839" s="109">
        <f t="shared" si="892"/>
        <v>22</v>
      </c>
      <c r="K1839" s="109">
        <f t="shared" si="906"/>
        <v>2</v>
      </c>
      <c r="L1839" s="8">
        <f t="shared" si="893"/>
        <v>1.0005078199999999</v>
      </c>
      <c r="M1839" s="110">
        <f t="shared" si="905"/>
        <v>1.0056002500000001</v>
      </c>
      <c r="N1839" s="110">
        <f t="shared" si="900"/>
        <v>1.7639128259058332</v>
      </c>
      <c r="O1839" s="103">
        <f t="shared" si="904"/>
        <v>1.76480857</v>
      </c>
      <c r="P1839" s="103">
        <f t="shared" si="885"/>
        <v>399.39981462999998</v>
      </c>
      <c r="Q1839" s="11">
        <f t="shared" si="899"/>
        <v>0</v>
      </c>
      <c r="R1839" s="30">
        <f t="shared" si="894"/>
        <v>0</v>
      </c>
      <c r="S1839" s="103">
        <f t="shared" si="886"/>
        <v>0</v>
      </c>
      <c r="T1839" s="113">
        <f t="shared" si="895"/>
        <v>8.5000000000000006E-2</v>
      </c>
      <c r="U1839" s="111">
        <f t="shared" si="901"/>
        <v>2</v>
      </c>
      <c r="V1839" s="111">
        <v>252</v>
      </c>
      <c r="W1839" s="110">
        <f t="shared" si="887"/>
        <v>1.00064767</v>
      </c>
      <c r="X1839" s="103">
        <f t="shared" si="888"/>
        <v>0.25867927000000002</v>
      </c>
      <c r="Y1839" s="103">
        <f t="shared" si="889"/>
        <v>0</v>
      </c>
      <c r="Z1839" s="114" t="str">
        <f t="shared" si="897"/>
        <v>A+J=</v>
      </c>
      <c r="AA1839" s="108">
        <f t="shared" si="898"/>
        <v>45889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0"/>
        <v>45862</v>
      </c>
      <c r="B1840" s="103">
        <f t="shared" si="882"/>
        <v>399.88939448999997</v>
      </c>
      <c r="C1840" s="204">
        <f t="shared" si="881"/>
        <v>226.31339252733062</v>
      </c>
      <c r="D1840" s="104">
        <f t="shared" si="891"/>
        <v>7205.03</v>
      </c>
      <c r="E1840" s="105">
        <f t="shared" si="902"/>
        <v>7245.38</v>
      </c>
      <c r="F1840" s="106">
        <f t="shared" si="903"/>
        <v>45829</v>
      </c>
      <c r="G1840" s="107">
        <f t="shared" si="883"/>
        <v>5.6002542668107669E-3</v>
      </c>
      <c r="H1840" s="108">
        <f t="shared" si="896"/>
        <v>45889</v>
      </c>
      <c r="I1840" s="108">
        <f t="shared" si="884"/>
        <v>45889</v>
      </c>
      <c r="J1840" s="109">
        <f t="shared" si="892"/>
        <v>22</v>
      </c>
      <c r="K1840" s="109">
        <f t="shared" si="906"/>
        <v>3</v>
      </c>
      <c r="L1840" s="8">
        <f t="shared" si="893"/>
        <v>1.0007618300000001</v>
      </c>
      <c r="M1840" s="110">
        <f t="shared" si="905"/>
        <v>1.0056002500000001</v>
      </c>
      <c r="N1840" s="110">
        <f t="shared" si="900"/>
        <v>1.7639128259058332</v>
      </c>
      <c r="O1840" s="103">
        <f t="shared" si="904"/>
        <v>1.7652566199999999</v>
      </c>
      <c r="P1840" s="103">
        <f t="shared" si="885"/>
        <v>399.50121435</v>
      </c>
      <c r="Q1840" s="11">
        <f t="shared" si="899"/>
        <v>0</v>
      </c>
      <c r="R1840" s="30">
        <f t="shared" si="894"/>
        <v>0</v>
      </c>
      <c r="S1840" s="103">
        <f t="shared" si="886"/>
        <v>0</v>
      </c>
      <c r="T1840" s="113">
        <f t="shared" si="895"/>
        <v>8.5000000000000006E-2</v>
      </c>
      <c r="U1840" s="111">
        <f t="shared" si="901"/>
        <v>3</v>
      </c>
      <c r="V1840" s="111">
        <v>252</v>
      </c>
      <c r="W1840" s="110">
        <f t="shared" si="887"/>
        <v>1.000971662</v>
      </c>
      <c r="X1840" s="103">
        <f t="shared" si="888"/>
        <v>0.38818014000000001</v>
      </c>
      <c r="Y1840" s="103">
        <f t="shared" si="889"/>
        <v>0</v>
      </c>
      <c r="Z1840" s="114" t="str">
        <f t="shared" si="897"/>
        <v>A+J=</v>
      </c>
      <c r="AA1840" s="108">
        <f t="shared" si="898"/>
        <v>45889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0"/>
        <v>45863</v>
      </c>
      <c r="B1841" s="103">
        <f t="shared" si="882"/>
        <v>400.12042766999997</v>
      </c>
      <c r="C1841" s="204">
        <f t="shared" si="881"/>
        <v>226.31339252733062</v>
      </c>
      <c r="D1841" s="104">
        <f t="shared" si="891"/>
        <v>7205.03</v>
      </c>
      <c r="E1841" s="105">
        <f t="shared" si="902"/>
        <v>7245.38</v>
      </c>
      <c r="F1841" s="106">
        <f t="shared" si="903"/>
        <v>45829</v>
      </c>
      <c r="G1841" s="107">
        <f t="shared" si="883"/>
        <v>5.6002542668107669E-3</v>
      </c>
      <c r="H1841" s="108">
        <f t="shared" si="896"/>
        <v>45889</v>
      </c>
      <c r="I1841" s="108">
        <f t="shared" si="884"/>
        <v>45889</v>
      </c>
      <c r="J1841" s="109">
        <f t="shared" si="892"/>
        <v>22</v>
      </c>
      <c r="K1841" s="109">
        <f t="shared" si="906"/>
        <v>4</v>
      </c>
      <c r="L1841" s="8">
        <f t="shared" si="893"/>
        <v>1.0010159000000001</v>
      </c>
      <c r="M1841" s="110">
        <f t="shared" si="905"/>
        <v>1.0056002500000001</v>
      </c>
      <c r="N1841" s="110">
        <f t="shared" si="900"/>
        <v>1.7639128259058332</v>
      </c>
      <c r="O1841" s="103">
        <f t="shared" si="904"/>
        <v>1.7657047800000001</v>
      </c>
      <c r="P1841" s="103">
        <f t="shared" si="885"/>
        <v>399.60263895999998</v>
      </c>
      <c r="Q1841" s="11">
        <f t="shared" si="899"/>
        <v>0</v>
      </c>
      <c r="R1841" s="30">
        <f t="shared" si="894"/>
        <v>0</v>
      </c>
      <c r="S1841" s="103">
        <f t="shared" si="886"/>
        <v>0</v>
      </c>
      <c r="T1841" s="113">
        <f t="shared" si="895"/>
        <v>8.5000000000000006E-2</v>
      </c>
      <c r="U1841" s="111">
        <f t="shared" si="901"/>
        <v>4</v>
      </c>
      <c r="V1841" s="111">
        <v>252</v>
      </c>
      <c r="W1841" s="110">
        <f t="shared" si="887"/>
        <v>1.001295759</v>
      </c>
      <c r="X1841" s="103">
        <f t="shared" si="888"/>
        <v>0.51778871000000004</v>
      </c>
      <c r="Y1841" s="103">
        <f t="shared" si="889"/>
        <v>0</v>
      </c>
      <c r="Z1841" s="114" t="str">
        <f t="shared" si="897"/>
        <v>A+J=</v>
      </c>
      <c r="AA1841" s="108">
        <f t="shared" si="898"/>
        <v>45889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0"/>
        <v>45864</v>
      </c>
      <c r="B1842" s="103">
        <f t="shared" si="882"/>
        <v>400.35159576000001</v>
      </c>
      <c r="C1842" s="204">
        <f t="shared" si="881"/>
        <v>226.31339252733062</v>
      </c>
      <c r="D1842" s="104">
        <f t="shared" si="891"/>
        <v>7205.03</v>
      </c>
      <c r="E1842" s="105">
        <f t="shared" si="902"/>
        <v>7245.38</v>
      </c>
      <c r="F1842" s="106">
        <f t="shared" si="903"/>
        <v>45829</v>
      </c>
      <c r="G1842" s="107">
        <f t="shared" si="883"/>
        <v>5.6002542668107669E-3</v>
      </c>
      <c r="H1842" s="108">
        <f t="shared" si="896"/>
        <v>45889</v>
      </c>
      <c r="I1842" s="108">
        <f t="shared" si="884"/>
        <v>45889</v>
      </c>
      <c r="J1842" s="109">
        <f t="shared" si="892"/>
        <v>22</v>
      </c>
      <c r="K1842" s="109">
        <f t="shared" si="906"/>
        <v>5</v>
      </c>
      <c r="L1842" s="8">
        <f t="shared" si="893"/>
        <v>1.0012700400000001</v>
      </c>
      <c r="M1842" s="110">
        <f t="shared" si="905"/>
        <v>1.0056002500000001</v>
      </c>
      <c r="N1842" s="110">
        <f t="shared" si="900"/>
        <v>1.7639128259058332</v>
      </c>
      <c r="O1842" s="103">
        <f t="shared" si="904"/>
        <v>1.7661530599999999</v>
      </c>
      <c r="P1842" s="103">
        <f t="shared" si="885"/>
        <v>399.70409073000002</v>
      </c>
      <c r="Q1842" s="11">
        <f t="shared" si="899"/>
        <v>0</v>
      </c>
      <c r="R1842" s="30">
        <f t="shared" si="894"/>
        <v>0</v>
      </c>
      <c r="S1842" s="103">
        <f t="shared" si="886"/>
        <v>0</v>
      </c>
      <c r="T1842" s="113">
        <f t="shared" si="895"/>
        <v>8.5000000000000006E-2</v>
      </c>
      <c r="U1842" s="111">
        <f t="shared" si="901"/>
        <v>5</v>
      </c>
      <c r="V1842" s="111">
        <v>252</v>
      </c>
      <c r="W1842" s="110">
        <f t="shared" si="887"/>
        <v>1.0016199610000001</v>
      </c>
      <c r="X1842" s="103">
        <f t="shared" si="888"/>
        <v>0.64750503000000004</v>
      </c>
      <c r="Y1842" s="103">
        <f t="shared" si="889"/>
        <v>0</v>
      </c>
      <c r="Z1842" s="114" t="str">
        <f t="shared" si="897"/>
        <v>A+J=</v>
      </c>
      <c r="AA1842" s="108">
        <f t="shared" si="898"/>
        <v>45889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0"/>
        <v>45865</v>
      </c>
      <c r="B1843" s="103">
        <f t="shared" si="882"/>
        <v>400.35159576000001</v>
      </c>
      <c r="C1843" s="204">
        <f t="shared" si="881"/>
        <v>226.31339252733062</v>
      </c>
      <c r="D1843" s="104">
        <f t="shared" si="891"/>
        <v>7205.03</v>
      </c>
      <c r="E1843" s="105">
        <f t="shared" si="902"/>
        <v>7245.38</v>
      </c>
      <c r="F1843" s="106">
        <f t="shared" si="903"/>
        <v>45829</v>
      </c>
      <c r="G1843" s="107">
        <f t="shared" si="883"/>
        <v>5.6002542668107669E-3</v>
      </c>
      <c r="H1843" s="108">
        <f t="shared" si="896"/>
        <v>45889</v>
      </c>
      <c r="I1843" s="108">
        <f t="shared" si="884"/>
        <v>45889</v>
      </c>
      <c r="J1843" s="109">
        <f t="shared" si="892"/>
        <v>22</v>
      </c>
      <c r="K1843" s="109">
        <f t="shared" si="906"/>
        <v>5</v>
      </c>
      <c r="L1843" s="8">
        <f t="shared" si="893"/>
        <v>1.0012700400000001</v>
      </c>
      <c r="M1843" s="110">
        <f t="shared" si="905"/>
        <v>1.0056002500000001</v>
      </c>
      <c r="N1843" s="110">
        <f t="shared" si="900"/>
        <v>1.7639128259058332</v>
      </c>
      <c r="O1843" s="103">
        <f t="shared" si="904"/>
        <v>1.7661530599999999</v>
      </c>
      <c r="P1843" s="103">
        <f t="shared" si="885"/>
        <v>399.70409073000002</v>
      </c>
      <c r="Q1843" s="11">
        <f t="shared" si="899"/>
        <v>0</v>
      </c>
      <c r="R1843" s="30">
        <f t="shared" si="894"/>
        <v>0</v>
      </c>
      <c r="S1843" s="103">
        <f t="shared" si="886"/>
        <v>0</v>
      </c>
      <c r="T1843" s="113">
        <f t="shared" si="895"/>
        <v>8.5000000000000006E-2</v>
      </c>
      <c r="U1843" s="111">
        <f t="shared" si="901"/>
        <v>5</v>
      </c>
      <c r="V1843" s="111">
        <v>252</v>
      </c>
      <c r="W1843" s="110">
        <f t="shared" si="887"/>
        <v>1.0016199610000001</v>
      </c>
      <c r="X1843" s="103">
        <f t="shared" si="888"/>
        <v>0.64750503000000004</v>
      </c>
      <c r="Y1843" s="103">
        <f t="shared" si="889"/>
        <v>0</v>
      </c>
      <c r="Z1843" s="114" t="str">
        <f t="shared" si="897"/>
        <v>A+J=</v>
      </c>
      <c r="AA1843" s="108">
        <f t="shared" si="898"/>
        <v>45889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0"/>
        <v>45866</v>
      </c>
      <c r="B1844" s="103">
        <f t="shared" si="882"/>
        <v>400.35159576000001</v>
      </c>
      <c r="C1844" s="204">
        <f t="shared" si="881"/>
        <v>226.31339252733062</v>
      </c>
      <c r="D1844" s="104">
        <f t="shared" si="891"/>
        <v>7205.03</v>
      </c>
      <c r="E1844" s="105">
        <f t="shared" si="902"/>
        <v>7245.38</v>
      </c>
      <c r="F1844" s="106">
        <f t="shared" si="903"/>
        <v>45829</v>
      </c>
      <c r="G1844" s="107">
        <f t="shared" si="883"/>
        <v>5.6002542668107669E-3</v>
      </c>
      <c r="H1844" s="108">
        <f t="shared" si="896"/>
        <v>45889</v>
      </c>
      <c r="I1844" s="108">
        <f t="shared" si="884"/>
        <v>45889</v>
      </c>
      <c r="J1844" s="109">
        <f t="shared" si="892"/>
        <v>22</v>
      </c>
      <c r="K1844" s="109">
        <f t="shared" si="906"/>
        <v>5</v>
      </c>
      <c r="L1844" s="8">
        <f t="shared" si="893"/>
        <v>1.0012700400000001</v>
      </c>
      <c r="M1844" s="110">
        <f t="shared" si="905"/>
        <v>1.0056002500000001</v>
      </c>
      <c r="N1844" s="110">
        <f t="shared" si="900"/>
        <v>1.7639128259058332</v>
      </c>
      <c r="O1844" s="103">
        <f t="shared" si="904"/>
        <v>1.7661530599999999</v>
      </c>
      <c r="P1844" s="103">
        <f t="shared" si="885"/>
        <v>399.70409073000002</v>
      </c>
      <c r="Q1844" s="11">
        <f t="shared" si="899"/>
        <v>0</v>
      </c>
      <c r="R1844" s="30">
        <f t="shared" si="894"/>
        <v>0</v>
      </c>
      <c r="S1844" s="103">
        <f t="shared" si="886"/>
        <v>0</v>
      </c>
      <c r="T1844" s="113">
        <f t="shared" si="895"/>
        <v>8.5000000000000006E-2</v>
      </c>
      <c r="U1844" s="111">
        <f t="shared" si="901"/>
        <v>5</v>
      </c>
      <c r="V1844" s="111">
        <v>252</v>
      </c>
      <c r="W1844" s="110">
        <f t="shared" si="887"/>
        <v>1.0016199610000001</v>
      </c>
      <c r="X1844" s="103">
        <f t="shared" si="888"/>
        <v>0.64750503000000004</v>
      </c>
      <c r="Y1844" s="103">
        <f t="shared" si="889"/>
        <v>0</v>
      </c>
      <c r="Z1844" s="114" t="str">
        <f t="shared" si="897"/>
        <v>A+J=</v>
      </c>
      <c r="AA1844" s="108">
        <f t="shared" si="898"/>
        <v>45889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0"/>
        <v>45867</v>
      </c>
      <c r="B1845" s="103">
        <f t="shared" si="882"/>
        <v>400.58289655999999</v>
      </c>
      <c r="C1845" s="204">
        <f t="shared" si="881"/>
        <v>226.31339252733062</v>
      </c>
      <c r="D1845" s="104">
        <f t="shared" si="891"/>
        <v>7205.03</v>
      </c>
      <c r="E1845" s="105">
        <f t="shared" si="902"/>
        <v>7245.38</v>
      </c>
      <c r="F1845" s="106">
        <f t="shared" si="903"/>
        <v>45829</v>
      </c>
      <c r="G1845" s="107">
        <f t="shared" si="883"/>
        <v>5.6002542668107669E-3</v>
      </c>
      <c r="H1845" s="108">
        <f t="shared" si="896"/>
        <v>45889</v>
      </c>
      <c r="I1845" s="108">
        <f t="shared" si="884"/>
        <v>45889</v>
      </c>
      <c r="J1845" s="109">
        <f t="shared" si="892"/>
        <v>22</v>
      </c>
      <c r="K1845" s="109">
        <f t="shared" si="906"/>
        <v>6</v>
      </c>
      <c r="L1845" s="8">
        <f t="shared" si="893"/>
        <v>1.00152424</v>
      </c>
      <c r="M1845" s="110">
        <f t="shared" si="905"/>
        <v>1.0056002500000001</v>
      </c>
      <c r="N1845" s="110">
        <f t="shared" si="900"/>
        <v>1.7639128259058332</v>
      </c>
      <c r="O1845" s="103">
        <f t="shared" si="904"/>
        <v>1.76660145</v>
      </c>
      <c r="P1845" s="103">
        <f t="shared" si="885"/>
        <v>399.80556739000002</v>
      </c>
      <c r="Q1845" s="11">
        <f t="shared" si="899"/>
        <v>0</v>
      </c>
      <c r="R1845" s="30">
        <f t="shared" si="894"/>
        <v>0</v>
      </c>
      <c r="S1845" s="103">
        <f t="shared" si="886"/>
        <v>0</v>
      </c>
      <c r="T1845" s="113">
        <f t="shared" si="895"/>
        <v>8.5000000000000006E-2</v>
      </c>
      <c r="U1845" s="111">
        <f t="shared" si="901"/>
        <v>6</v>
      </c>
      <c r="V1845" s="111">
        <v>252</v>
      </c>
      <c r="W1845" s="110">
        <f t="shared" si="887"/>
        <v>1.0019442679999999</v>
      </c>
      <c r="X1845" s="103">
        <f t="shared" si="888"/>
        <v>0.77732917000000001</v>
      </c>
      <c r="Y1845" s="103">
        <f t="shared" si="889"/>
        <v>0</v>
      </c>
      <c r="Z1845" s="114" t="str">
        <f t="shared" si="897"/>
        <v>A+J=</v>
      </c>
      <c r="AA1845" s="108">
        <f t="shared" si="898"/>
        <v>45889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0"/>
        <v>45868</v>
      </c>
      <c r="B1846" s="103">
        <f t="shared" si="882"/>
        <v>400.81432784000003</v>
      </c>
      <c r="C1846" s="204">
        <f t="shared" si="881"/>
        <v>226.31339252733062</v>
      </c>
      <c r="D1846" s="104">
        <f t="shared" si="891"/>
        <v>7205.03</v>
      </c>
      <c r="E1846" s="105">
        <f t="shared" si="902"/>
        <v>7245.38</v>
      </c>
      <c r="F1846" s="106">
        <f t="shared" si="903"/>
        <v>45829</v>
      </c>
      <c r="G1846" s="107">
        <f t="shared" si="883"/>
        <v>5.6002542668107669E-3</v>
      </c>
      <c r="H1846" s="108">
        <f t="shared" si="896"/>
        <v>45889</v>
      </c>
      <c r="I1846" s="108">
        <f t="shared" si="884"/>
        <v>45889</v>
      </c>
      <c r="J1846" s="109">
        <f t="shared" si="892"/>
        <v>22</v>
      </c>
      <c r="K1846" s="109">
        <f t="shared" si="906"/>
        <v>7</v>
      </c>
      <c r="L1846" s="8">
        <f t="shared" si="893"/>
        <v>1.0017784999999999</v>
      </c>
      <c r="M1846" s="110">
        <f t="shared" si="905"/>
        <v>1.0056002500000001</v>
      </c>
      <c r="N1846" s="110">
        <f t="shared" si="900"/>
        <v>1.7639128259058332</v>
      </c>
      <c r="O1846" s="103">
        <f t="shared" si="904"/>
        <v>1.7670499399999999</v>
      </c>
      <c r="P1846" s="103">
        <f t="shared" si="885"/>
        <v>399.90706668000001</v>
      </c>
      <c r="Q1846" s="11">
        <f t="shared" si="899"/>
        <v>0</v>
      </c>
      <c r="R1846" s="30">
        <f t="shared" si="894"/>
        <v>0</v>
      </c>
      <c r="S1846" s="103">
        <f t="shared" si="886"/>
        <v>0</v>
      </c>
      <c r="T1846" s="113">
        <f t="shared" si="895"/>
        <v>8.5000000000000006E-2</v>
      </c>
      <c r="U1846" s="111">
        <f t="shared" si="901"/>
        <v>7</v>
      </c>
      <c r="V1846" s="111">
        <v>252</v>
      </c>
      <c r="W1846" s="110">
        <f t="shared" si="887"/>
        <v>1.00226868</v>
      </c>
      <c r="X1846" s="103">
        <f t="shared" si="888"/>
        <v>0.90726116000000001</v>
      </c>
      <c r="Y1846" s="103">
        <f t="shared" si="889"/>
        <v>0</v>
      </c>
      <c r="Z1846" s="114" t="str">
        <f t="shared" si="897"/>
        <v>A+J=</v>
      </c>
      <c r="AA1846" s="108">
        <f t="shared" si="898"/>
        <v>45889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0"/>
        <v>45869</v>
      </c>
      <c r="B1847" s="103">
        <f t="shared" si="882"/>
        <v>401.04589648000001</v>
      </c>
      <c r="C1847" s="204">
        <f t="shared" si="881"/>
        <v>226.31339252733062</v>
      </c>
      <c r="D1847" s="104">
        <f t="shared" si="891"/>
        <v>7205.03</v>
      </c>
      <c r="E1847" s="105">
        <f t="shared" si="902"/>
        <v>7245.38</v>
      </c>
      <c r="F1847" s="106">
        <f t="shared" si="903"/>
        <v>45829</v>
      </c>
      <c r="G1847" s="107">
        <f t="shared" si="883"/>
        <v>5.6002542668107669E-3</v>
      </c>
      <c r="H1847" s="108">
        <f t="shared" si="896"/>
        <v>45889</v>
      </c>
      <c r="I1847" s="108">
        <f t="shared" si="884"/>
        <v>45889</v>
      </c>
      <c r="J1847" s="109">
        <f t="shared" si="892"/>
        <v>22</v>
      </c>
      <c r="K1847" s="109">
        <f t="shared" si="906"/>
        <v>8</v>
      </c>
      <c r="L1847" s="8">
        <f t="shared" si="893"/>
        <v>1.0020328300000001</v>
      </c>
      <c r="M1847" s="110">
        <f t="shared" si="905"/>
        <v>1.0056002500000001</v>
      </c>
      <c r="N1847" s="110">
        <f t="shared" si="900"/>
        <v>1.7639128259058332</v>
      </c>
      <c r="O1847" s="103">
        <f t="shared" si="904"/>
        <v>1.7674985599999999</v>
      </c>
      <c r="P1847" s="103">
        <f t="shared" si="885"/>
        <v>400.00859539999999</v>
      </c>
      <c r="Q1847" s="11">
        <f t="shared" si="899"/>
        <v>0</v>
      </c>
      <c r="R1847" s="30">
        <f t="shared" si="894"/>
        <v>0</v>
      </c>
      <c r="S1847" s="103">
        <f t="shared" si="886"/>
        <v>0</v>
      </c>
      <c r="T1847" s="113">
        <f t="shared" si="895"/>
        <v>8.5000000000000006E-2</v>
      </c>
      <c r="U1847" s="111">
        <f t="shared" si="901"/>
        <v>8</v>
      </c>
      <c r="V1847" s="111">
        <v>252</v>
      </c>
      <c r="W1847" s="110">
        <f t="shared" si="887"/>
        <v>1.0025931969999999</v>
      </c>
      <c r="X1847" s="103">
        <f t="shared" si="888"/>
        <v>1.03730108</v>
      </c>
      <c r="Y1847" s="103">
        <f t="shared" si="889"/>
        <v>0</v>
      </c>
      <c r="Z1847" s="114" t="str">
        <f t="shared" si="897"/>
        <v>A+J=</v>
      </c>
      <c r="AA1847" s="108">
        <f t="shared" si="898"/>
        <v>45889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0"/>
        <v>45870</v>
      </c>
      <c r="B1848" s="103">
        <f t="shared" si="882"/>
        <v>401.27760026999999</v>
      </c>
      <c r="C1848" s="204">
        <f t="shared" si="881"/>
        <v>226.31339252733062</v>
      </c>
      <c r="D1848" s="104">
        <f t="shared" si="891"/>
        <v>7205.03</v>
      </c>
      <c r="E1848" s="105">
        <f t="shared" si="902"/>
        <v>7245.38</v>
      </c>
      <c r="F1848" s="106">
        <f t="shared" si="903"/>
        <v>45829</v>
      </c>
      <c r="G1848" s="107">
        <f t="shared" si="883"/>
        <v>5.6002542668107669E-3</v>
      </c>
      <c r="H1848" s="108">
        <f t="shared" si="896"/>
        <v>45889</v>
      </c>
      <c r="I1848" s="108">
        <f t="shared" si="884"/>
        <v>45889</v>
      </c>
      <c r="J1848" s="109">
        <f t="shared" si="892"/>
        <v>22</v>
      </c>
      <c r="K1848" s="109">
        <f t="shared" si="906"/>
        <v>9</v>
      </c>
      <c r="L1848" s="8">
        <f t="shared" si="893"/>
        <v>1.0022872300000001</v>
      </c>
      <c r="M1848" s="110">
        <f t="shared" si="905"/>
        <v>1.0056002500000001</v>
      </c>
      <c r="N1848" s="110">
        <f t="shared" si="900"/>
        <v>1.7639128259058332</v>
      </c>
      <c r="O1848" s="103">
        <f t="shared" si="904"/>
        <v>1.7679473000000001</v>
      </c>
      <c r="P1848" s="103">
        <f t="shared" si="885"/>
        <v>400.11015127000002</v>
      </c>
      <c r="Q1848" s="11">
        <f t="shared" si="899"/>
        <v>0</v>
      </c>
      <c r="R1848" s="30">
        <f t="shared" si="894"/>
        <v>0</v>
      </c>
      <c r="S1848" s="103">
        <f t="shared" si="886"/>
        <v>0</v>
      </c>
      <c r="T1848" s="113">
        <f t="shared" si="895"/>
        <v>8.5000000000000006E-2</v>
      </c>
      <c r="U1848" s="111">
        <f t="shared" si="901"/>
        <v>9</v>
      </c>
      <c r="V1848" s="111">
        <v>252</v>
      </c>
      <c r="W1848" s="110">
        <f t="shared" si="887"/>
        <v>1.0029178190000001</v>
      </c>
      <c r="X1848" s="103">
        <f t="shared" si="888"/>
        <v>1.167449</v>
      </c>
      <c r="Y1848" s="103">
        <f t="shared" si="889"/>
        <v>0</v>
      </c>
      <c r="Z1848" s="114" t="str">
        <f t="shared" si="897"/>
        <v>A+J=</v>
      </c>
      <c r="AA1848" s="108">
        <f t="shared" si="898"/>
        <v>45889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0"/>
        <v>45871</v>
      </c>
      <c r="B1849" s="103">
        <f t="shared" si="882"/>
        <v>401.50943510999997</v>
      </c>
      <c r="C1849" s="204">
        <f t="shared" si="881"/>
        <v>226.31339252733062</v>
      </c>
      <c r="D1849" s="104">
        <f t="shared" si="891"/>
        <v>7205.03</v>
      </c>
      <c r="E1849" s="105">
        <f t="shared" si="902"/>
        <v>7245.38</v>
      </c>
      <c r="F1849" s="106">
        <f t="shared" si="903"/>
        <v>45829</v>
      </c>
      <c r="G1849" s="107">
        <f t="shared" si="883"/>
        <v>5.6002542668107669E-3</v>
      </c>
      <c r="H1849" s="108">
        <f t="shared" si="896"/>
        <v>45889</v>
      </c>
      <c r="I1849" s="108">
        <f t="shared" si="884"/>
        <v>45889</v>
      </c>
      <c r="J1849" s="109">
        <f t="shared" si="892"/>
        <v>22</v>
      </c>
      <c r="K1849" s="109">
        <f t="shared" si="906"/>
        <v>10</v>
      </c>
      <c r="L1849" s="8">
        <f t="shared" si="893"/>
        <v>1.0025416899999999</v>
      </c>
      <c r="M1849" s="110">
        <f t="shared" si="905"/>
        <v>1.0056002500000001</v>
      </c>
      <c r="N1849" s="110">
        <f t="shared" si="900"/>
        <v>1.7639128259058332</v>
      </c>
      <c r="O1849" s="103">
        <f t="shared" si="904"/>
        <v>1.7683961399999999</v>
      </c>
      <c r="P1849" s="103">
        <f t="shared" si="885"/>
        <v>400.21172976999998</v>
      </c>
      <c r="Q1849" s="11">
        <f t="shared" si="899"/>
        <v>0</v>
      </c>
      <c r="R1849" s="30">
        <f t="shared" si="894"/>
        <v>0</v>
      </c>
      <c r="S1849" s="103">
        <f t="shared" si="886"/>
        <v>0</v>
      </c>
      <c r="T1849" s="113">
        <f t="shared" si="895"/>
        <v>8.5000000000000006E-2</v>
      </c>
      <c r="U1849" s="111">
        <f t="shared" si="901"/>
        <v>10</v>
      </c>
      <c r="V1849" s="111">
        <v>252</v>
      </c>
      <c r="W1849" s="110">
        <f t="shared" si="887"/>
        <v>1.0032425469999999</v>
      </c>
      <c r="X1849" s="103">
        <f t="shared" si="888"/>
        <v>1.29770534</v>
      </c>
      <c r="Y1849" s="103">
        <f t="shared" si="889"/>
        <v>0</v>
      </c>
      <c r="Z1849" s="114" t="str">
        <f t="shared" si="897"/>
        <v>A+J=</v>
      </c>
      <c r="AA1849" s="108">
        <f t="shared" si="898"/>
        <v>45889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0"/>
        <v>45872</v>
      </c>
      <c r="B1850" s="103">
        <f t="shared" si="882"/>
        <v>401.50943510999997</v>
      </c>
      <c r="C1850" s="204">
        <f t="shared" si="881"/>
        <v>226.31339252733062</v>
      </c>
      <c r="D1850" s="104">
        <f t="shared" si="891"/>
        <v>7205.03</v>
      </c>
      <c r="E1850" s="105">
        <f t="shared" si="902"/>
        <v>7245.38</v>
      </c>
      <c r="F1850" s="106">
        <f t="shared" si="903"/>
        <v>45829</v>
      </c>
      <c r="G1850" s="107">
        <f t="shared" si="883"/>
        <v>5.6002542668107669E-3</v>
      </c>
      <c r="H1850" s="108">
        <f t="shared" si="896"/>
        <v>45889</v>
      </c>
      <c r="I1850" s="108">
        <f t="shared" si="884"/>
        <v>45889</v>
      </c>
      <c r="J1850" s="109">
        <f t="shared" si="892"/>
        <v>22</v>
      </c>
      <c r="K1850" s="109">
        <f t="shared" si="906"/>
        <v>10</v>
      </c>
      <c r="L1850" s="8">
        <f t="shared" si="893"/>
        <v>1.0025416899999999</v>
      </c>
      <c r="M1850" s="110">
        <f t="shared" si="905"/>
        <v>1.0056002500000001</v>
      </c>
      <c r="N1850" s="110">
        <f t="shared" si="900"/>
        <v>1.7639128259058332</v>
      </c>
      <c r="O1850" s="103">
        <f t="shared" si="904"/>
        <v>1.7683961399999999</v>
      </c>
      <c r="P1850" s="103">
        <f t="shared" si="885"/>
        <v>400.21172976999998</v>
      </c>
      <c r="Q1850" s="11">
        <f t="shared" si="899"/>
        <v>0</v>
      </c>
      <c r="R1850" s="30">
        <f t="shared" si="894"/>
        <v>0</v>
      </c>
      <c r="S1850" s="103">
        <f t="shared" si="886"/>
        <v>0</v>
      </c>
      <c r="T1850" s="113">
        <f t="shared" si="895"/>
        <v>8.5000000000000006E-2</v>
      </c>
      <c r="U1850" s="111">
        <f t="shared" si="901"/>
        <v>10</v>
      </c>
      <c r="V1850" s="111">
        <v>252</v>
      </c>
      <c r="W1850" s="110">
        <f t="shared" si="887"/>
        <v>1.0032425469999999</v>
      </c>
      <c r="X1850" s="103">
        <f t="shared" si="888"/>
        <v>1.29770534</v>
      </c>
      <c r="Y1850" s="103">
        <f t="shared" si="889"/>
        <v>0</v>
      </c>
      <c r="Z1850" s="114" t="str">
        <f t="shared" si="897"/>
        <v>A+J=</v>
      </c>
      <c r="AA1850" s="108">
        <f t="shared" si="898"/>
        <v>45889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0"/>
        <v>45873</v>
      </c>
      <c r="B1851" s="103">
        <f t="shared" si="882"/>
        <v>401.50943510999997</v>
      </c>
      <c r="C1851" s="204">
        <f t="shared" si="881"/>
        <v>226.31339252733062</v>
      </c>
      <c r="D1851" s="104">
        <f t="shared" si="891"/>
        <v>7205.03</v>
      </c>
      <c r="E1851" s="105">
        <f t="shared" si="902"/>
        <v>7245.38</v>
      </c>
      <c r="F1851" s="106">
        <f t="shared" si="903"/>
        <v>45829</v>
      </c>
      <c r="G1851" s="107">
        <f t="shared" si="883"/>
        <v>5.6002542668107669E-3</v>
      </c>
      <c r="H1851" s="108">
        <f t="shared" si="896"/>
        <v>45889</v>
      </c>
      <c r="I1851" s="108">
        <f t="shared" si="884"/>
        <v>45889</v>
      </c>
      <c r="J1851" s="109">
        <f t="shared" si="892"/>
        <v>22</v>
      </c>
      <c r="K1851" s="109">
        <f t="shared" si="906"/>
        <v>10</v>
      </c>
      <c r="L1851" s="8">
        <f t="shared" si="893"/>
        <v>1.0025416899999999</v>
      </c>
      <c r="M1851" s="110">
        <f t="shared" si="905"/>
        <v>1.0056002500000001</v>
      </c>
      <c r="N1851" s="110">
        <f t="shared" si="900"/>
        <v>1.7639128259058332</v>
      </c>
      <c r="O1851" s="103">
        <f t="shared" si="904"/>
        <v>1.7683961399999999</v>
      </c>
      <c r="P1851" s="103">
        <f t="shared" si="885"/>
        <v>400.21172976999998</v>
      </c>
      <c r="Q1851" s="11">
        <f t="shared" si="899"/>
        <v>0</v>
      </c>
      <c r="R1851" s="30">
        <f t="shared" si="894"/>
        <v>0</v>
      </c>
      <c r="S1851" s="103">
        <f t="shared" si="886"/>
        <v>0</v>
      </c>
      <c r="T1851" s="113">
        <f t="shared" si="895"/>
        <v>8.5000000000000006E-2</v>
      </c>
      <c r="U1851" s="111">
        <f t="shared" si="901"/>
        <v>10</v>
      </c>
      <c r="V1851" s="111">
        <v>252</v>
      </c>
      <c r="W1851" s="110">
        <f t="shared" si="887"/>
        <v>1.0032425469999999</v>
      </c>
      <c r="X1851" s="103">
        <f t="shared" si="888"/>
        <v>1.29770534</v>
      </c>
      <c r="Y1851" s="103">
        <f t="shared" si="889"/>
        <v>0</v>
      </c>
      <c r="Z1851" s="114" t="str">
        <f t="shared" si="897"/>
        <v>A+J=</v>
      </c>
      <c r="AA1851" s="108">
        <f t="shared" si="898"/>
        <v>45889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0"/>
        <v>45874</v>
      </c>
      <c r="B1852" s="103">
        <f t="shared" si="882"/>
        <v>401.74140254000002</v>
      </c>
      <c r="C1852" s="204">
        <f t="shared" si="881"/>
        <v>226.31339252733062</v>
      </c>
      <c r="D1852" s="104">
        <f t="shared" si="891"/>
        <v>7205.03</v>
      </c>
      <c r="E1852" s="105">
        <f t="shared" si="902"/>
        <v>7245.38</v>
      </c>
      <c r="F1852" s="106">
        <f t="shared" si="903"/>
        <v>45829</v>
      </c>
      <c r="G1852" s="107">
        <f t="shared" si="883"/>
        <v>5.6002542668107669E-3</v>
      </c>
      <c r="H1852" s="108">
        <f t="shared" si="896"/>
        <v>45889</v>
      </c>
      <c r="I1852" s="108">
        <f t="shared" si="884"/>
        <v>45889</v>
      </c>
      <c r="J1852" s="109">
        <f t="shared" si="892"/>
        <v>22</v>
      </c>
      <c r="K1852" s="109">
        <f t="shared" si="906"/>
        <v>11</v>
      </c>
      <c r="L1852" s="8">
        <f t="shared" si="893"/>
        <v>1.0027962100000001</v>
      </c>
      <c r="M1852" s="110">
        <f t="shared" si="905"/>
        <v>1.0056002500000001</v>
      </c>
      <c r="N1852" s="110">
        <f t="shared" si="900"/>
        <v>1.7639128259058332</v>
      </c>
      <c r="O1852" s="103">
        <f t="shared" si="904"/>
        <v>1.7688450899999999</v>
      </c>
      <c r="P1852" s="103">
        <f t="shared" si="885"/>
        <v>400.31333317000002</v>
      </c>
      <c r="Q1852" s="11">
        <f t="shared" si="899"/>
        <v>0</v>
      </c>
      <c r="R1852" s="30">
        <f t="shared" si="894"/>
        <v>0</v>
      </c>
      <c r="S1852" s="103">
        <f t="shared" si="886"/>
        <v>0</v>
      </c>
      <c r="T1852" s="113">
        <f t="shared" si="895"/>
        <v>8.5000000000000006E-2</v>
      </c>
      <c r="U1852" s="111">
        <f t="shared" si="901"/>
        <v>11</v>
      </c>
      <c r="V1852" s="111">
        <v>252</v>
      </c>
      <c r="W1852" s="110">
        <f t="shared" si="887"/>
        <v>1.0035673789999999</v>
      </c>
      <c r="X1852" s="103">
        <f t="shared" si="888"/>
        <v>1.42806937</v>
      </c>
      <c r="Y1852" s="103">
        <f t="shared" si="889"/>
        <v>0</v>
      </c>
      <c r="Z1852" s="114" t="str">
        <f t="shared" si="897"/>
        <v>A+J=</v>
      </c>
      <c r="AA1852" s="108">
        <f t="shared" si="898"/>
        <v>45889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0"/>
        <v>45875</v>
      </c>
      <c r="B1853" s="103">
        <f t="shared" si="882"/>
        <v>401.97350796000001</v>
      </c>
      <c r="C1853" s="204">
        <f t="shared" si="881"/>
        <v>226.31339252733062</v>
      </c>
      <c r="D1853" s="104">
        <f t="shared" si="891"/>
        <v>7205.03</v>
      </c>
      <c r="E1853" s="105">
        <f t="shared" si="902"/>
        <v>7245.38</v>
      </c>
      <c r="F1853" s="106">
        <f t="shared" si="903"/>
        <v>45829</v>
      </c>
      <c r="G1853" s="107">
        <f t="shared" si="883"/>
        <v>5.6002542668107669E-3</v>
      </c>
      <c r="H1853" s="108">
        <f t="shared" si="896"/>
        <v>45889</v>
      </c>
      <c r="I1853" s="108">
        <f t="shared" si="884"/>
        <v>45889</v>
      </c>
      <c r="J1853" s="109">
        <f t="shared" si="892"/>
        <v>22</v>
      </c>
      <c r="K1853" s="109">
        <f t="shared" si="906"/>
        <v>12</v>
      </c>
      <c r="L1853" s="8">
        <f t="shared" si="893"/>
        <v>1.0030508</v>
      </c>
      <c r="M1853" s="110">
        <f t="shared" si="905"/>
        <v>1.0056002500000001</v>
      </c>
      <c r="N1853" s="110">
        <f t="shared" si="900"/>
        <v>1.7639128259058332</v>
      </c>
      <c r="O1853" s="103">
        <f t="shared" si="904"/>
        <v>1.76929417</v>
      </c>
      <c r="P1853" s="103">
        <f t="shared" si="885"/>
        <v>400.41496598999998</v>
      </c>
      <c r="Q1853" s="11">
        <f t="shared" si="899"/>
        <v>0</v>
      </c>
      <c r="R1853" s="30">
        <f t="shared" si="894"/>
        <v>0</v>
      </c>
      <c r="S1853" s="103">
        <f t="shared" si="886"/>
        <v>0</v>
      </c>
      <c r="T1853" s="113">
        <f t="shared" si="895"/>
        <v>8.5000000000000006E-2</v>
      </c>
      <c r="U1853" s="111">
        <f t="shared" si="901"/>
        <v>12</v>
      </c>
      <c r="V1853" s="111">
        <v>252</v>
      </c>
      <c r="W1853" s="110">
        <f t="shared" si="887"/>
        <v>1.003892317</v>
      </c>
      <c r="X1853" s="103">
        <f t="shared" si="888"/>
        <v>1.5585419700000001</v>
      </c>
      <c r="Y1853" s="103">
        <f t="shared" si="889"/>
        <v>0</v>
      </c>
      <c r="Z1853" s="114" t="str">
        <f t="shared" si="897"/>
        <v>A+J=</v>
      </c>
      <c r="AA1853" s="108">
        <f t="shared" si="898"/>
        <v>45889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0"/>
        <v>45876</v>
      </c>
      <c r="B1854" s="103">
        <f t="shared" si="882"/>
        <v>402.20574608000004</v>
      </c>
      <c r="C1854" s="204">
        <f t="shared" si="881"/>
        <v>226.31339252733062</v>
      </c>
      <c r="D1854" s="104">
        <f t="shared" si="891"/>
        <v>7205.03</v>
      </c>
      <c r="E1854" s="105">
        <f t="shared" si="902"/>
        <v>7245.38</v>
      </c>
      <c r="F1854" s="106">
        <f t="shared" si="903"/>
        <v>45829</v>
      </c>
      <c r="G1854" s="107">
        <f t="shared" si="883"/>
        <v>5.6002542668107669E-3</v>
      </c>
      <c r="H1854" s="108">
        <f t="shared" si="896"/>
        <v>45889</v>
      </c>
      <c r="I1854" s="108">
        <f t="shared" si="884"/>
        <v>45889</v>
      </c>
      <c r="J1854" s="109">
        <f t="shared" si="892"/>
        <v>22</v>
      </c>
      <c r="K1854" s="109">
        <f t="shared" si="906"/>
        <v>13</v>
      </c>
      <c r="L1854" s="8">
        <f t="shared" si="893"/>
        <v>1.00330546</v>
      </c>
      <c r="M1854" s="110">
        <f t="shared" si="905"/>
        <v>1.0056002500000001</v>
      </c>
      <c r="N1854" s="110">
        <f t="shared" si="900"/>
        <v>1.7639128259058332</v>
      </c>
      <c r="O1854" s="103">
        <f t="shared" si="904"/>
        <v>1.7697433600000001</v>
      </c>
      <c r="P1854" s="103">
        <f t="shared" si="885"/>
        <v>400.51662370000003</v>
      </c>
      <c r="Q1854" s="11">
        <f t="shared" si="899"/>
        <v>0</v>
      </c>
      <c r="R1854" s="30">
        <f t="shared" si="894"/>
        <v>0</v>
      </c>
      <c r="S1854" s="103">
        <f t="shared" si="886"/>
        <v>0</v>
      </c>
      <c r="T1854" s="113">
        <f t="shared" si="895"/>
        <v>8.5000000000000006E-2</v>
      </c>
      <c r="U1854" s="111">
        <f t="shared" si="901"/>
        <v>13</v>
      </c>
      <c r="V1854" s="111">
        <v>252</v>
      </c>
      <c r="W1854" s="110">
        <f t="shared" si="887"/>
        <v>1.0042173590000001</v>
      </c>
      <c r="X1854" s="103">
        <f t="shared" si="888"/>
        <v>1.6891223799999999</v>
      </c>
      <c r="Y1854" s="103">
        <f t="shared" si="889"/>
        <v>0</v>
      </c>
      <c r="Z1854" s="114" t="str">
        <f t="shared" si="897"/>
        <v>A+J=</v>
      </c>
      <c r="AA1854" s="108">
        <f t="shared" si="898"/>
        <v>45889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0"/>
        <v>45877</v>
      </c>
      <c r="B1855" s="103">
        <f t="shared" si="882"/>
        <v>402.43811589000001</v>
      </c>
      <c r="C1855" s="204">
        <f t="shared" si="881"/>
        <v>226.31339252733062</v>
      </c>
      <c r="D1855" s="104">
        <f t="shared" si="891"/>
        <v>7205.03</v>
      </c>
      <c r="E1855" s="105">
        <f t="shared" si="902"/>
        <v>7245.38</v>
      </c>
      <c r="F1855" s="106">
        <f t="shared" si="903"/>
        <v>45829</v>
      </c>
      <c r="G1855" s="107">
        <f t="shared" si="883"/>
        <v>5.6002542668107669E-3</v>
      </c>
      <c r="H1855" s="108">
        <f t="shared" si="896"/>
        <v>45889</v>
      </c>
      <c r="I1855" s="108">
        <f t="shared" si="884"/>
        <v>45889</v>
      </c>
      <c r="J1855" s="109">
        <f t="shared" si="892"/>
        <v>22</v>
      </c>
      <c r="K1855" s="109">
        <f t="shared" si="906"/>
        <v>14</v>
      </c>
      <c r="L1855" s="8">
        <f t="shared" si="893"/>
        <v>1.0035601700000001</v>
      </c>
      <c r="M1855" s="110">
        <f t="shared" si="905"/>
        <v>1.0056002500000001</v>
      </c>
      <c r="N1855" s="110">
        <f t="shared" si="900"/>
        <v>1.7639128259058332</v>
      </c>
      <c r="O1855" s="103">
        <f t="shared" si="904"/>
        <v>1.77019265</v>
      </c>
      <c r="P1855" s="103">
        <f t="shared" si="885"/>
        <v>400.61830404</v>
      </c>
      <c r="Q1855" s="11">
        <f t="shared" si="899"/>
        <v>0</v>
      </c>
      <c r="R1855" s="30">
        <f t="shared" si="894"/>
        <v>0</v>
      </c>
      <c r="S1855" s="103">
        <f t="shared" si="886"/>
        <v>0</v>
      </c>
      <c r="T1855" s="113">
        <f t="shared" si="895"/>
        <v>8.5000000000000006E-2</v>
      </c>
      <c r="U1855" s="111">
        <f t="shared" si="901"/>
        <v>14</v>
      </c>
      <c r="V1855" s="111">
        <v>252</v>
      </c>
      <c r="W1855" s="110">
        <f t="shared" si="887"/>
        <v>1.0045425079999999</v>
      </c>
      <c r="X1855" s="103">
        <f t="shared" si="888"/>
        <v>1.81981185</v>
      </c>
      <c r="Y1855" s="103">
        <f t="shared" si="889"/>
        <v>0</v>
      </c>
      <c r="Z1855" s="114" t="str">
        <f t="shared" si="897"/>
        <v>A+J=</v>
      </c>
      <c r="AA1855" s="108">
        <f t="shared" si="898"/>
        <v>45889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0"/>
        <v>45878</v>
      </c>
      <c r="B1856" s="103">
        <f t="shared" si="882"/>
        <v>402.67062533000001</v>
      </c>
      <c r="C1856" s="204">
        <f t="shared" si="881"/>
        <v>226.31339252733062</v>
      </c>
      <c r="D1856" s="104">
        <f t="shared" si="891"/>
        <v>7205.03</v>
      </c>
      <c r="E1856" s="105">
        <f t="shared" si="902"/>
        <v>7245.38</v>
      </c>
      <c r="F1856" s="106">
        <f t="shared" si="903"/>
        <v>45829</v>
      </c>
      <c r="G1856" s="107">
        <f t="shared" si="883"/>
        <v>5.6002542668107669E-3</v>
      </c>
      <c r="H1856" s="108">
        <f t="shared" si="896"/>
        <v>45889</v>
      </c>
      <c r="I1856" s="108">
        <f t="shared" si="884"/>
        <v>45889</v>
      </c>
      <c r="J1856" s="109">
        <f t="shared" si="892"/>
        <v>22</v>
      </c>
      <c r="K1856" s="109">
        <f t="shared" si="906"/>
        <v>15</v>
      </c>
      <c r="L1856" s="8">
        <f t="shared" si="893"/>
        <v>1.0038149599999999</v>
      </c>
      <c r="M1856" s="110">
        <f t="shared" si="905"/>
        <v>1.0056002500000001</v>
      </c>
      <c r="N1856" s="110">
        <f t="shared" si="900"/>
        <v>1.7639128259058332</v>
      </c>
      <c r="O1856" s="103">
        <f t="shared" si="904"/>
        <v>1.77064208</v>
      </c>
      <c r="P1856" s="103">
        <f t="shared" si="885"/>
        <v>400.72001606999999</v>
      </c>
      <c r="Q1856" s="11">
        <f t="shared" si="899"/>
        <v>0</v>
      </c>
      <c r="R1856" s="30">
        <f t="shared" si="894"/>
        <v>0</v>
      </c>
      <c r="S1856" s="103">
        <f t="shared" si="886"/>
        <v>0</v>
      </c>
      <c r="T1856" s="113">
        <f t="shared" si="895"/>
        <v>8.5000000000000006E-2</v>
      </c>
      <c r="U1856" s="111">
        <f t="shared" si="901"/>
        <v>15</v>
      </c>
      <c r="V1856" s="111">
        <v>252</v>
      </c>
      <c r="W1856" s="110">
        <f t="shared" si="887"/>
        <v>1.0048677610000001</v>
      </c>
      <c r="X1856" s="103">
        <f t="shared" si="888"/>
        <v>1.95060926</v>
      </c>
      <c r="Y1856" s="103">
        <f t="shared" si="889"/>
        <v>0</v>
      </c>
      <c r="Z1856" s="114" t="str">
        <f t="shared" si="897"/>
        <v>A+J=</v>
      </c>
      <c r="AA1856" s="108">
        <f t="shared" si="898"/>
        <v>45889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0"/>
        <v>45879</v>
      </c>
      <c r="B1857" s="103">
        <f t="shared" si="882"/>
        <v>402.67062533000001</v>
      </c>
      <c r="C1857" s="204">
        <f t="shared" si="881"/>
        <v>226.31339252733062</v>
      </c>
      <c r="D1857" s="104">
        <f t="shared" si="891"/>
        <v>7205.03</v>
      </c>
      <c r="E1857" s="105">
        <f t="shared" si="902"/>
        <v>7245.38</v>
      </c>
      <c r="F1857" s="106">
        <f t="shared" si="903"/>
        <v>45829</v>
      </c>
      <c r="G1857" s="107">
        <f t="shared" si="883"/>
        <v>5.6002542668107669E-3</v>
      </c>
      <c r="H1857" s="108">
        <f t="shared" si="896"/>
        <v>45889</v>
      </c>
      <c r="I1857" s="108">
        <f t="shared" si="884"/>
        <v>45889</v>
      </c>
      <c r="J1857" s="109">
        <f t="shared" si="892"/>
        <v>22</v>
      </c>
      <c r="K1857" s="109">
        <f t="shared" si="906"/>
        <v>15</v>
      </c>
      <c r="L1857" s="8">
        <f t="shared" si="893"/>
        <v>1.0038149599999999</v>
      </c>
      <c r="M1857" s="110">
        <f t="shared" si="905"/>
        <v>1.0056002500000001</v>
      </c>
      <c r="N1857" s="110">
        <f t="shared" si="900"/>
        <v>1.7639128259058332</v>
      </c>
      <c r="O1857" s="103">
        <f t="shared" si="904"/>
        <v>1.77064208</v>
      </c>
      <c r="P1857" s="103">
        <f t="shared" si="885"/>
        <v>400.72001606999999</v>
      </c>
      <c r="Q1857" s="11">
        <f t="shared" si="899"/>
        <v>0</v>
      </c>
      <c r="R1857" s="30">
        <f t="shared" si="894"/>
        <v>0</v>
      </c>
      <c r="S1857" s="103">
        <f t="shared" si="886"/>
        <v>0</v>
      </c>
      <c r="T1857" s="113">
        <f t="shared" si="895"/>
        <v>8.5000000000000006E-2</v>
      </c>
      <c r="U1857" s="111">
        <f t="shared" si="901"/>
        <v>15</v>
      </c>
      <c r="V1857" s="111">
        <v>252</v>
      </c>
      <c r="W1857" s="110">
        <f t="shared" si="887"/>
        <v>1.0048677610000001</v>
      </c>
      <c r="X1857" s="103">
        <f t="shared" si="888"/>
        <v>1.95060926</v>
      </c>
      <c r="Y1857" s="103">
        <f t="shared" si="889"/>
        <v>0</v>
      </c>
      <c r="Z1857" s="114" t="str">
        <f t="shared" si="897"/>
        <v>A+J=</v>
      </c>
      <c r="AA1857" s="108">
        <f t="shared" si="898"/>
        <v>45889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0"/>
        <v>45880</v>
      </c>
      <c r="B1858" s="103">
        <f t="shared" si="882"/>
        <v>402.67062533000001</v>
      </c>
      <c r="C1858" s="204">
        <f t="shared" si="881"/>
        <v>226.31339252733062</v>
      </c>
      <c r="D1858" s="104">
        <f t="shared" si="891"/>
        <v>7205.03</v>
      </c>
      <c r="E1858" s="105">
        <f t="shared" si="902"/>
        <v>7245.38</v>
      </c>
      <c r="F1858" s="106">
        <f t="shared" si="903"/>
        <v>45829</v>
      </c>
      <c r="G1858" s="107">
        <f t="shared" si="883"/>
        <v>5.6002542668107669E-3</v>
      </c>
      <c r="H1858" s="108">
        <f t="shared" si="896"/>
        <v>45889</v>
      </c>
      <c r="I1858" s="108">
        <f t="shared" si="884"/>
        <v>45889</v>
      </c>
      <c r="J1858" s="109">
        <f t="shared" si="892"/>
        <v>22</v>
      </c>
      <c r="K1858" s="109">
        <f t="shared" si="906"/>
        <v>15</v>
      </c>
      <c r="L1858" s="8">
        <f t="shared" si="893"/>
        <v>1.0038149599999999</v>
      </c>
      <c r="M1858" s="110">
        <f t="shared" si="905"/>
        <v>1.0056002500000001</v>
      </c>
      <c r="N1858" s="110">
        <f t="shared" si="900"/>
        <v>1.7639128259058332</v>
      </c>
      <c r="O1858" s="103">
        <f t="shared" si="904"/>
        <v>1.77064208</v>
      </c>
      <c r="P1858" s="103">
        <f t="shared" si="885"/>
        <v>400.72001606999999</v>
      </c>
      <c r="Q1858" s="11">
        <f t="shared" si="899"/>
        <v>0</v>
      </c>
      <c r="R1858" s="30">
        <f t="shared" si="894"/>
        <v>0</v>
      </c>
      <c r="S1858" s="103">
        <f t="shared" si="886"/>
        <v>0</v>
      </c>
      <c r="T1858" s="113">
        <f t="shared" si="895"/>
        <v>8.5000000000000006E-2</v>
      </c>
      <c r="U1858" s="111">
        <f t="shared" si="901"/>
        <v>15</v>
      </c>
      <c r="V1858" s="111">
        <v>252</v>
      </c>
      <c r="W1858" s="110">
        <f t="shared" si="887"/>
        <v>1.0048677610000001</v>
      </c>
      <c r="X1858" s="103">
        <f t="shared" si="888"/>
        <v>1.95060926</v>
      </c>
      <c r="Y1858" s="103">
        <f t="shared" si="889"/>
        <v>0</v>
      </c>
      <c r="Z1858" s="114" t="str">
        <f t="shared" si="897"/>
        <v>A+J=</v>
      </c>
      <c r="AA1858" s="108">
        <f t="shared" si="898"/>
        <v>45889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0"/>
        <v>45881</v>
      </c>
      <c r="B1859" s="103">
        <f t="shared" si="882"/>
        <v>402.90326121999999</v>
      </c>
      <c r="C1859" s="204">
        <f t="shared" si="881"/>
        <v>226.31339252733062</v>
      </c>
      <c r="D1859" s="104">
        <f t="shared" si="891"/>
        <v>7205.03</v>
      </c>
      <c r="E1859" s="105">
        <f t="shared" si="902"/>
        <v>7245.38</v>
      </c>
      <c r="F1859" s="106">
        <f t="shared" si="903"/>
        <v>45829</v>
      </c>
      <c r="G1859" s="107">
        <f t="shared" si="883"/>
        <v>5.6002542668107669E-3</v>
      </c>
      <c r="H1859" s="108">
        <f t="shared" si="896"/>
        <v>45889</v>
      </c>
      <c r="I1859" s="108">
        <f t="shared" si="884"/>
        <v>45889</v>
      </c>
      <c r="J1859" s="109">
        <f t="shared" si="892"/>
        <v>22</v>
      </c>
      <c r="K1859" s="109">
        <f t="shared" si="906"/>
        <v>16</v>
      </c>
      <c r="L1859" s="8">
        <f t="shared" si="893"/>
        <v>1.0040697999999999</v>
      </c>
      <c r="M1859" s="110">
        <f t="shared" si="905"/>
        <v>1.0056002500000001</v>
      </c>
      <c r="N1859" s="110">
        <f t="shared" si="900"/>
        <v>1.7639128259058332</v>
      </c>
      <c r="O1859" s="103">
        <f t="shared" si="904"/>
        <v>1.7710915899999999</v>
      </c>
      <c r="P1859" s="103">
        <f t="shared" si="885"/>
        <v>400.82174620000001</v>
      </c>
      <c r="Q1859" s="11">
        <f t="shared" si="899"/>
        <v>0</v>
      </c>
      <c r="R1859" s="30">
        <f t="shared" si="894"/>
        <v>0</v>
      </c>
      <c r="S1859" s="103">
        <f t="shared" si="886"/>
        <v>0</v>
      </c>
      <c r="T1859" s="113">
        <f t="shared" si="895"/>
        <v>8.5000000000000006E-2</v>
      </c>
      <c r="U1859" s="111">
        <f t="shared" si="901"/>
        <v>16</v>
      </c>
      <c r="V1859" s="111">
        <v>252</v>
      </c>
      <c r="W1859" s="110">
        <f t="shared" si="887"/>
        <v>1.0051931190000001</v>
      </c>
      <c r="X1859" s="103">
        <f t="shared" si="888"/>
        <v>2.0815150199999999</v>
      </c>
      <c r="Y1859" s="103">
        <f t="shared" si="889"/>
        <v>0</v>
      </c>
      <c r="Z1859" s="114" t="str">
        <f t="shared" si="897"/>
        <v>A+J=</v>
      </c>
      <c r="AA1859" s="108">
        <f t="shared" si="898"/>
        <v>45889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0"/>
        <v>45882</v>
      </c>
      <c r="B1860" s="103">
        <f t="shared" si="882"/>
        <v>403.13603993999999</v>
      </c>
      <c r="C1860" s="204">
        <f t="shared" si="881"/>
        <v>226.31339252733062</v>
      </c>
      <c r="D1860" s="104">
        <f t="shared" si="891"/>
        <v>7205.03</v>
      </c>
      <c r="E1860" s="105">
        <f t="shared" si="902"/>
        <v>7245.38</v>
      </c>
      <c r="F1860" s="106">
        <f t="shared" si="903"/>
        <v>45829</v>
      </c>
      <c r="G1860" s="107">
        <f t="shared" si="883"/>
        <v>5.6002542668107669E-3</v>
      </c>
      <c r="H1860" s="108">
        <f t="shared" si="896"/>
        <v>45889</v>
      </c>
      <c r="I1860" s="108">
        <f t="shared" si="884"/>
        <v>45889</v>
      </c>
      <c r="J1860" s="109">
        <f t="shared" si="892"/>
        <v>22</v>
      </c>
      <c r="K1860" s="109">
        <f t="shared" si="906"/>
        <v>17</v>
      </c>
      <c r="L1860" s="8">
        <f t="shared" si="893"/>
        <v>1.0043247200000001</v>
      </c>
      <c r="M1860" s="110">
        <f t="shared" si="905"/>
        <v>1.0056002500000001</v>
      </c>
      <c r="N1860" s="110">
        <f t="shared" si="900"/>
        <v>1.7639128259058332</v>
      </c>
      <c r="O1860" s="103">
        <f t="shared" si="904"/>
        <v>1.7715412500000001</v>
      </c>
      <c r="P1860" s="103">
        <f t="shared" si="885"/>
        <v>400.92351028000002</v>
      </c>
      <c r="Q1860" s="11">
        <f t="shared" si="899"/>
        <v>0</v>
      </c>
      <c r="R1860" s="30">
        <f t="shared" si="894"/>
        <v>0</v>
      </c>
      <c r="S1860" s="103">
        <f t="shared" si="886"/>
        <v>0</v>
      </c>
      <c r="T1860" s="113">
        <f t="shared" si="895"/>
        <v>8.5000000000000006E-2</v>
      </c>
      <c r="U1860" s="111">
        <f t="shared" si="901"/>
        <v>17</v>
      </c>
      <c r="V1860" s="111">
        <v>252</v>
      </c>
      <c r="W1860" s="110">
        <f t="shared" si="887"/>
        <v>1.005518583</v>
      </c>
      <c r="X1860" s="103">
        <f t="shared" si="888"/>
        <v>2.21252966</v>
      </c>
      <c r="Y1860" s="103">
        <f t="shared" si="889"/>
        <v>0</v>
      </c>
      <c r="Z1860" s="114" t="str">
        <f t="shared" si="897"/>
        <v>A+J=</v>
      </c>
      <c r="AA1860" s="108">
        <f t="shared" si="898"/>
        <v>45889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0"/>
        <v>45883</v>
      </c>
      <c r="B1861" s="103">
        <f t="shared" si="882"/>
        <v>403.36894562999998</v>
      </c>
      <c r="C1861" s="204">
        <f t="shared" si="881"/>
        <v>226.31339252733062</v>
      </c>
      <c r="D1861" s="104">
        <f t="shared" si="891"/>
        <v>7205.03</v>
      </c>
      <c r="E1861" s="105">
        <f t="shared" si="902"/>
        <v>7245.38</v>
      </c>
      <c r="F1861" s="106">
        <f t="shared" si="903"/>
        <v>45829</v>
      </c>
      <c r="G1861" s="107">
        <f t="shared" si="883"/>
        <v>5.6002542668107669E-3</v>
      </c>
      <c r="H1861" s="108">
        <f t="shared" si="896"/>
        <v>45889</v>
      </c>
      <c r="I1861" s="108">
        <f t="shared" si="884"/>
        <v>45889</v>
      </c>
      <c r="J1861" s="109">
        <f t="shared" si="892"/>
        <v>22</v>
      </c>
      <c r="K1861" s="109">
        <f t="shared" si="906"/>
        <v>18</v>
      </c>
      <c r="L1861" s="8">
        <f t="shared" si="893"/>
        <v>1.0045796899999999</v>
      </c>
      <c r="M1861" s="110">
        <f t="shared" si="905"/>
        <v>1.0056002500000001</v>
      </c>
      <c r="N1861" s="110">
        <f t="shared" si="900"/>
        <v>1.7639128259058332</v>
      </c>
      <c r="O1861" s="103">
        <f t="shared" si="904"/>
        <v>1.7719909899999999</v>
      </c>
      <c r="P1861" s="103">
        <f t="shared" si="885"/>
        <v>401.02529247000001</v>
      </c>
      <c r="Q1861" s="11">
        <f t="shared" si="899"/>
        <v>0</v>
      </c>
      <c r="R1861" s="30">
        <f t="shared" si="894"/>
        <v>0</v>
      </c>
      <c r="S1861" s="103">
        <f t="shared" si="886"/>
        <v>0</v>
      </c>
      <c r="T1861" s="113">
        <f t="shared" si="895"/>
        <v>8.5000000000000006E-2</v>
      </c>
      <c r="U1861" s="111">
        <f t="shared" si="901"/>
        <v>18</v>
      </c>
      <c r="V1861" s="111">
        <v>252</v>
      </c>
      <c r="W1861" s="110">
        <f t="shared" si="887"/>
        <v>1.005844153</v>
      </c>
      <c r="X1861" s="103">
        <f t="shared" si="888"/>
        <v>2.3436531600000001</v>
      </c>
      <c r="Y1861" s="103">
        <f t="shared" si="889"/>
        <v>0</v>
      </c>
      <c r="Z1861" s="114" t="str">
        <f t="shared" si="897"/>
        <v>A+J=</v>
      </c>
      <c r="AA1861" s="108">
        <f t="shared" si="898"/>
        <v>45889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0"/>
        <v>45884</v>
      </c>
      <c r="B1862" s="103">
        <f t="shared" si="882"/>
        <v>403.60199345999996</v>
      </c>
      <c r="C1862" s="204">
        <f t="shared" ref="C1862:C1925" si="907">(C1861-(S1861/O1861))</f>
        <v>226.31339252733062</v>
      </c>
      <c r="D1862" s="104">
        <f t="shared" si="891"/>
        <v>7205.03</v>
      </c>
      <c r="E1862" s="105">
        <f t="shared" si="902"/>
        <v>7245.38</v>
      </c>
      <c r="F1862" s="106">
        <f t="shared" si="903"/>
        <v>45829</v>
      </c>
      <c r="G1862" s="107">
        <f t="shared" si="883"/>
        <v>5.6002542668107669E-3</v>
      </c>
      <c r="H1862" s="108">
        <f t="shared" si="896"/>
        <v>45889</v>
      </c>
      <c r="I1862" s="108">
        <f t="shared" si="884"/>
        <v>45889</v>
      </c>
      <c r="J1862" s="109">
        <f t="shared" si="892"/>
        <v>22</v>
      </c>
      <c r="K1862" s="109">
        <f t="shared" si="906"/>
        <v>19</v>
      </c>
      <c r="L1862" s="8">
        <f t="shared" si="893"/>
        <v>1.0048347399999999</v>
      </c>
      <c r="M1862" s="110">
        <f t="shared" si="905"/>
        <v>1.0056002500000001</v>
      </c>
      <c r="N1862" s="110">
        <f t="shared" si="900"/>
        <v>1.7639128259058332</v>
      </c>
      <c r="O1862" s="103">
        <f t="shared" si="904"/>
        <v>1.77244088</v>
      </c>
      <c r="P1862" s="103">
        <f t="shared" si="885"/>
        <v>401.12710859999999</v>
      </c>
      <c r="Q1862" s="11">
        <f t="shared" si="899"/>
        <v>0</v>
      </c>
      <c r="R1862" s="30">
        <f t="shared" si="894"/>
        <v>0</v>
      </c>
      <c r="S1862" s="103">
        <f t="shared" si="886"/>
        <v>0</v>
      </c>
      <c r="T1862" s="113">
        <f t="shared" si="895"/>
        <v>8.5000000000000006E-2</v>
      </c>
      <c r="U1862" s="111">
        <f t="shared" si="901"/>
        <v>19</v>
      </c>
      <c r="V1862" s="111">
        <v>252</v>
      </c>
      <c r="W1862" s="110">
        <f t="shared" si="887"/>
        <v>1.0061698269999999</v>
      </c>
      <c r="X1862" s="103">
        <f t="shared" si="888"/>
        <v>2.47488486</v>
      </c>
      <c r="Y1862" s="103">
        <f t="shared" si="889"/>
        <v>0</v>
      </c>
      <c r="Z1862" s="114" t="str">
        <f t="shared" si="897"/>
        <v>A+J=</v>
      </c>
      <c r="AA1862" s="108">
        <f t="shared" si="898"/>
        <v>45889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0"/>
        <v>45885</v>
      </c>
      <c r="B1863" s="103">
        <f t="shared" si="882"/>
        <v>403.83516877</v>
      </c>
      <c r="C1863" s="204">
        <f t="shared" si="907"/>
        <v>226.31339252733062</v>
      </c>
      <c r="D1863" s="104">
        <f t="shared" si="891"/>
        <v>7205.03</v>
      </c>
      <c r="E1863" s="105">
        <f t="shared" si="902"/>
        <v>7245.38</v>
      </c>
      <c r="F1863" s="106">
        <f t="shared" si="903"/>
        <v>45829</v>
      </c>
      <c r="G1863" s="107">
        <f t="shared" si="883"/>
        <v>5.6002542668107669E-3</v>
      </c>
      <c r="H1863" s="108">
        <f t="shared" si="896"/>
        <v>45889</v>
      </c>
      <c r="I1863" s="108">
        <f t="shared" si="884"/>
        <v>45889</v>
      </c>
      <c r="J1863" s="109">
        <f t="shared" si="892"/>
        <v>22</v>
      </c>
      <c r="K1863" s="109">
        <f t="shared" si="906"/>
        <v>20</v>
      </c>
      <c r="L1863" s="8">
        <f t="shared" si="893"/>
        <v>1.0050898399999999</v>
      </c>
      <c r="M1863" s="110">
        <f t="shared" si="905"/>
        <v>1.0056002500000001</v>
      </c>
      <c r="N1863" s="110">
        <f t="shared" si="900"/>
        <v>1.7639128259058332</v>
      </c>
      <c r="O1863" s="103">
        <f t="shared" si="904"/>
        <v>1.77289085</v>
      </c>
      <c r="P1863" s="103">
        <f t="shared" si="885"/>
        <v>401.22894284</v>
      </c>
      <c r="Q1863" s="11">
        <f t="shared" si="899"/>
        <v>0</v>
      </c>
      <c r="R1863" s="30">
        <f t="shared" si="894"/>
        <v>0</v>
      </c>
      <c r="S1863" s="103">
        <f t="shared" si="886"/>
        <v>0</v>
      </c>
      <c r="T1863" s="113">
        <f t="shared" si="895"/>
        <v>8.5000000000000006E-2</v>
      </c>
      <c r="U1863" s="111">
        <f t="shared" si="901"/>
        <v>20</v>
      </c>
      <c r="V1863" s="111">
        <v>252</v>
      </c>
      <c r="W1863" s="110">
        <f t="shared" si="887"/>
        <v>1.006495608</v>
      </c>
      <c r="X1863" s="103">
        <f t="shared" si="888"/>
        <v>2.6062259299999999</v>
      </c>
      <c r="Y1863" s="103">
        <f t="shared" si="889"/>
        <v>0</v>
      </c>
      <c r="Z1863" s="114" t="str">
        <f t="shared" si="897"/>
        <v>A+J=</v>
      </c>
      <c r="AA1863" s="108">
        <f t="shared" si="898"/>
        <v>45889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0"/>
        <v>45886</v>
      </c>
      <c r="B1864" s="103">
        <f t="shared" si="882"/>
        <v>403.83516877</v>
      </c>
      <c r="C1864" s="204">
        <f t="shared" si="907"/>
        <v>226.31339252733062</v>
      </c>
      <c r="D1864" s="104">
        <f t="shared" si="891"/>
        <v>7205.03</v>
      </c>
      <c r="E1864" s="105">
        <f t="shared" si="902"/>
        <v>7245.38</v>
      </c>
      <c r="F1864" s="106">
        <f t="shared" si="903"/>
        <v>45829</v>
      </c>
      <c r="G1864" s="107">
        <f t="shared" si="883"/>
        <v>5.6002542668107669E-3</v>
      </c>
      <c r="H1864" s="108">
        <f t="shared" si="896"/>
        <v>45889</v>
      </c>
      <c r="I1864" s="108">
        <f t="shared" si="884"/>
        <v>45889</v>
      </c>
      <c r="J1864" s="109">
        <f t="shared" si="892"/>
        <v>22</v>
      </c>
      <c r="K1864" s="109">
        <f t="shared" si="906"/>
        <v>20</v>
      </c>
      <c r="L1864" s="8">
        <f t="shared" si="893"/>
        <v>1.0050898399999999</v>
      </c>
      <c r="M1864" s="110">
        <f t="shared" si="905"/>
        <v>1.0056002500000001</v>
      </c>
      <c r="N1864" s="110">
        <f t="shared" si="900"/>
        <v>1.7639128259058332</v>
      </c>
      <c r="O1864" s="103">
        <f t="shared" si="904"/>
        <v>1.77289085</v>
      </c>
      <c r="P1864" s="103">
        <f t="shared" si="885"/>
        <v>401.22894284</v>
      </c>
      <c r="Q1864" s="11">
        <f t="shared" si="899"/>
        <v>0</v>
      </c>
      <c r="R1864" s="30">
        <f t="shared" si="894"/>
        <v>0</v>
      </c>
      <c r="S1864" s="103">
        <f t="shared" si="886"/>
        <v>0</v>
      </c>
      <c r="T1864" s="113">
        <f t="shared" si="895"/>
        <v>8.5000000000000006E-2</v>
      </c>
      <c r="U1864" s="111">
        <f t="shared" si="901"/>
        <v>20</v>
      </c>
      <c r="V1864" s="111">
        <v>252</v>
      </c>
      <c r="W1864" s="110">
        <f t="shared" si="887"/>
        <v>1.006495608</v>
      </c>
      <c r="X1864" s="103">
        <f t="shared" si="888"/>
        <v>2.6062259299999999</v>
      </c>
      <c r="Y1864" s="103">
        <f t="shared" si="889"/>
        <v>0</v>
      </c>
      <c r="Z1864" s="114" t="str">
        <f t="shared" si="897"/>
        <v>A+J=</v>
      </c>
      <c r="AA1864" s="108">
        <f t="shared" si="898"/>
        <v>45889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0"/>
        <v>45887</v>
      </c>
      <c r="B1865" s="103">
        <f t="shared" si="882"/>
        <v>403.83516877</v>
      </c>
      <c r="C1865" s="204">
        <f t="shared" si="907"/>
        <v>226.31339252733062</v>
      </c>
      <c r="D1865" s="104">
        <f t="shared" si="891"/>
        <v>7205.03</v>
      </c>
      <c r="E1865" s="105">
        <f t="shared" si="902"/>
        <v>7245.38</v>
      </c>
      <c r="F1865" s="106">
        <f t="shared" si="903"/>
        <v>45829</v>
      </c>
      <c r="G1865" s="107">
        <f t="shared" si="883"/>
        <v>5.6002542668107669E-3</v>
      </c>
      <c r="H1865" s="108">
        <f t="shared" si="896"/>
        <v>45889</v>
      </c>
      <c r="I1865" s="108">
        <f t="shared" si="884"/>
        <v>45889</v>
      </c>
      <c r="J1865" s="109">
        <f t="shared" si="892"/>
        <v>22</v>
      </c>
      <c r="K1865" s="109">
        <f t="shared" si="906"/>
        <v>20</v>
      </c>
      <c r="L1865" s="8">
        <f t="shared" si="893"/>
        <v>1.0050898399999999</v>
      </c>
      <c r="M1865" s="110">
        <f t="shared" si="905"/>
        <v>1.0056002500000001</v>
      </c>
      <c r="N1865" s="110">
        <f t="shared" si="900"/>
        <v>1.7639128259058332</v>
      </c>
      <c r="O1865" s="103">
        <f t="shared" si="904"/>
        <v>1.77289085</v>
      </c>
      <c r="P1865" s="103">
        <f t="shared" si="885"/>
        <v>401.22894284</v>
      </c>
      <c r="Q1865" s="11">
        <f t="shared" si="899"/>
        <v>0</v>
      </c>
      <c r="R1865" s="30">
        <f t="shared" si="894"/>
        <v>0</v>
      </c>
      <c r="S1865" s="103">
        <f t="shared" si="886"/>
        <v>0</v>
      </c>
      <c r="T1865" s="113">
        <f t="shared" si="895"/>
        <v>8.5000000000000006E-2</v>
      </c>
      <c r="U1865" s="111">
        <f t="shared" si="901"/>
        <v>20</v>
      </c>
      <c r="V1865" s="111">
        <v>252</v>
      </c>
      <c r="W1865" s="110">
        <f t="shared" si="887"/>
        <v>1.006495608</v>
      </c>
      <c r="X1865" s="103">
        <f t="shared" si="888"/>
        <v>2.6062259299999999</v>
      </c>
      <c r="Y1865" s="103">
        <f t="shared" si="889"/>
        <v>0</v>
      </c>
      <c r="Z1865" s="114" t="str">
        <f t="shared" si="897"/>
        <v>A+J=</v>
      </c>
      <c r="AA1865" s="108">
        <f t="shared" si="898"/>
        <v>45889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0"/>
        <v>45888</v>
      </c>
      <c r="B1866" s="103">
        <f t="shared" ref="B1866:B1929" si="908">(P1866+X1866)</f>
        <v>404.06848178000001</v>
      </c>
      <c r="C1866" s="204">
        <f t="shared" si="907"/>
        <v>226.31339252733062</v>
      </c>
      <c r="D1866" s="104">
        <f t="shared" si="891"/>
        <v>7205.03</v>
      </c>
      <c r="E1866" s="105">
        <f t="shared" si="902"/>
        <v>7245.38</v>
      </c>
      <c r="F1866" s="106">
        <f t="shared" si="903"/>
        <v>45829</v>
      </c>
      <c r="G1866" s="107">
        <f t="shared" ref="G1866:G1929" si="909">(E1866/D1866)-1</f>
        <v>5.6002542668107669E-3</v>
      </c>
      <c r="H1866" s="108">
        <f t="shared" si="896"/>
        <v>45889</v>
      </c>
      <c r="I1866" s="108">
        <f t="shared" ref="I1866:I1929" si="910">IF(A1866&gt;I1865,H1866,I1865)</f>
        <v>45889</v>
      </c>
      <c r="J1866" s="109">
        <f t="shared" si="892"/>
        <v>22</v>
      </c>
      <c r="K1866" s="109">
        <f t="shared" si="906"/>
        <v>21</v>
      </c>
      <c r="L1866" s="8">
        <f t="shared" si="893"/>
        <v>1.0053450100000001</v>
      </c>
      <c r="M1866" s="110">
        <f t="shared" si="905"/>
        <v>1.0056002500000001</v>
      </c>
      <c r="N1866" s="110">
        <f t="shared" si="900"/>
        <v>1.7639128259058332</v>
      </c>
      <c r="O1866" s="103">
        <f t="shared" si="904"/>
        <v>1.7733409499999999</v>
      </c>
      <c r="P1866" s="103">
        <f t="shared" ref="P1866:P1929" si="911">TRUNC(C1866*O1866,8)</f>
        <v>401.33080649999999</v>
      </c>
      <c r="Q1866" s="11">
        <f t="shared" si="899"/>
        <v>0</v>
      </c>
      <c r="R1866" s="30">
        <f t="shared" si="894"/>
        <v>0</v>
      </c>
      <c r="S1866" s="103">
        <f t="shared" ref="S1866:S1929" si="912">IF(R1866&gt;0,TRUNC(R1866*P1866,8),0)</f>
        <v>0</v>
      </c>
      <c r="T1866" s="113">
        <f t="shared" si="895"/>
        <v>8.5000000000000006E-2</v>
      </c>
      <c r="U1866" s="111">
        <f t="shared" si="901"/>
        <v>21</v>
      </c>
      <c r="V1866" s="111">
        <v>252</v>
      </c>
      <c r="W1866" s="110">
        <f t="shared" ref="W1866:W1929" si="913">ROUND((1+T1866)^TRUNC((U1866/V1866),9),9)</f>
        <v>1.0068214929999999</v>
      </c>
      <c r="X1866" s="103">
        <f t="shared" ref="X1866:X1929" si="914">TRUNC((P1866*(W1866-1)),8)</f>
        <v>2.7376752799999999</v>
      </c>
      <c r="Y1866" s="103">
        <f t="shared" ref="Y1866:Y1929" si="915">IF(Q1866&gt;0,S1866+X1866,0)</f>
        <v>0</v>
      </c>
      <c r="Z1866" s="114" t="str">
        <f t="shared" si="897"/>
        <v>A+J=</v>
      </c>
      <c r="AA1866" s="108">
        <f t="shared" si="898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16">(A1866+1)</f>
        <v>45889</v>
      </c>
      <c r="B1867" s="103">
        <f t="shared" si="908"/>
        <v>404.30193148999996</v>
      </c>
      <c r="C1867" s="204">
        <f t="shared" si="907"/>
        <v>226.31339252733062</v>
      </c>
      <c r="D1867" s="104">
        <f t="shared" ref="D1867:D1930" si="917">IF(E1867=E1866,D1866,E1866)</f>
        <v>7205.03</v>
      </c>
      <c r="E1867" s="105">
        <f t="shared" si="902"/>
        <v>7245.38</v>
      </c>
      <c r="F1867" s="106">
        <f t="shared" si="903"/>
        <v>45829</v>
      </c>
      <c r="G1867" s="107">
        <f t="shared" si="909"/>
        <v>5.6002542668107669E-3</v>
      </c>
      <c r="H1867" s="108">
        <f t="shared" si="896"/>
        <v>45922</v>
      </c>
      <c r="I1867" s="108">
        <f t="shared" si="910"/>
        <v>45889</v>
      </c>
      <c r="J1867" s="109">
        <f t="shared" ref="J1867:J1930" si="918">IF(I1867=I1866,J1866,NETWORKDAYS(I1866,I1867,$AD$171:$AD$502)-1)</f>
        <v>22</v>
      </c>
      <c r="K1867" s="109">
        <f t="shared" si="906"/>
        <v>22</v>
      </c>
      <c r="L1867" s="8">
        <f t="shared" ref="L1867:L1930" si="919">IF(E1867&lt;D1867,1,TRUNC((E1867/D1867)^TRUNC((K1867/J1867),9),8))</f>
        <v>1.0056002500000001</v>
      </c>
      <c r="M1867" s="110">
        <f t="shared" si="905"/>
        <v>1.0056002500000001</v>
      </c>
      <c r="N1867" s="110">
        <f t="shared" si="900"/>
        <v>1.7639128259058332</v>
      </c>
      <c r="O1867" s="103">
        <f t="shared" si="904"/>
        <v>1.77379117</v>
      </c>
      <c r="P1867" s="103">
        <f t="shared" si="911"/>
        <v>401.43269730999998</v>
      </c>
      <c r="Q1867" s="11">
        <f t="shared" si="899"/>
        <v>61</v>
      </c>
      <c r="R1867" s="30">
        <f t="shared" ref="R1867:R1930" si="920">IF(Q1867&gt;0,VLOOKUP($A1867,$AD$10:$AI$165,6),0)</f>
        <v>1.7846999999999998E-2</v>
      </c>
      <c r="S1867" s="103">
        <f t="shared" si="912"/>
        <v>7.1643693400000004</v>
      </c>
      <c r="T1867" s="113">
        <f t="shared" ref="T1867:T1930" si="921">(T1866)</f>
        <v>8.5000000000000006E-2</v>
      </c>
      <c r="U1867" s="111">
        <f t="shared" si="901"/>
        <v>22</v>
      </c>
      <c r="V1867" s="111">
        <v>252</v>
      </c>
      <c r="W1867" s="110">
        <f t="shared" si="913"/>
        <v>1.007147485</v>
      </c>
      <c r="X1867" s="103">
        <f t="shared" si="914"/>
        <v>2.8692341799999999</v>
      </c>
      <c r="Y1867" s="103">
        <f t="shared" si="915"/>
        <v>10.03360352</v>
      </c>
      <c r="Z1867" s="114" t="str">
        <f t="shared" si="897"/>
        <v>A+J=</v>
      </c>
      <c r="AA1867" s="108">
        <f t="shared" si="898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16"/>
        <v>45890</v>
      </c>
      <c r="B1868" s="103">
        <f t="shared" si="908"/>
        <v>394.4917562</v>
      </c>
      <c r="C1868" s="204">
        <f t="shared" si="907"/>
        <v>222.27437741598581</v>
      </c>
      <c r="D1868" s="104">
        <f t="shared" si="917"/>
        <v>7205.03</v>
      </c>
      <c r="E1868" s="105">
        <f t="shared" si="902"/>
        <v>7245.38</v>
      </c>
      <c r="F1868" s="106">
        <f t="shared" si="903"/>
        <v>45858</v>
      </c>
      <c r="G1868" s="107">
        <f t="shared" si="909"/>
        <v>5.6002542668107669E-3</v>
      </c>
      <c r="H1868" s="108">
        <f t="shared" ref="H1868:H1931" si="922">IF(DAY(A1868)=H$9,VLOOKUP(A1868,AH$118:AN$450,4),H1867)</f>
        <v>45922</v>
      </c>
      <c r="I1868" s="108">
        <f t="shared" si="910"/>
        <v>45922</v>
      </c>
      <c r="J1868" s="109">
        <f t="shared" si="918"/>
        <v>23</v>
      </c>
      <c r="K1868" s="109">
        <f t="shared" si="906"/>
        <v>1</v>
      </c>
      <c r="L1868" s="8">
        <f t="shared" si="919"/>
        <v>1.0002428299999999</v>
      </c>
      <c r="M1868" s="110">
        <f t="shared" si="905"/>
        <v>1.0056002500000001</v>
      </c>
      <c r="N1868" s="110">
        <f t="shared" si="900"/>
        <v>1.7737911787091125</v>
      </c>
      <c r="O1868" s="103">
        <f t="shared" si="904"/>
        <v>1.7742218999999999</v>
      </c>
      <c r="P1868" s="103">
        <f t="shared" si="911"/>
        <v>394.36406821999998</v>
      </c>
      <c r="Q1868" s="11">
        <f t="shared" si="899"/>
        <v>0</v>
      </c>
      <c r="R1868" s="30">
        <f t="shared" si="920"/>
        <v>0</v>
      </c>
      <c r="S1868" s="103">
        <f t="shared" si="912"/>
        <v>0</v>
      </c>
      <c r="T1868" s="113">
        <f t="shared" si="921"/>
        <v>8.5000000000000006E-2</v>
      </c>
      <c r="U1868" s="111">
        <f t="shared" si="901"/>
        <v>1</v>
      </c>
      <c r="V1868" s="111">
        <v>252</v>
      </c>
      <c r="W1868" s="110">
        <f t="shared" si="913"/>
        <v>1.0003237819999999</v>
      </c>
      <c r="X1868" s="103">
        <f t="shared" si="914"/>
        <v>0.12768798000000001</v>
      </c>
      <c r="Y1868" s="103">
        <f t="shared" si="915"/>
        <v>0</v>
      </c>
      <c r="Z1868" s="114" t="str">
        <f t="shared" ref="Z1868:Z1931" si="923">IF($Q1867&gt;0,VLOOKUP($A1867,$AD$10:$AM$165,9),Z1867)</f>
        <v>A+J=</v>
      </c>
      <c r="AA1868" s="108">
        <f t="shared" ref="AA1868:AA1931" si="924">IF($Q1867&gt;0,VLOOKUP($A1867,$AD$10:$AM$165,10),AA1867)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16"/>
        <v>45891</v>
      </c>
      <c r="B1869" s="103">
        <f t="shared" si="908"/>
        <v>394.71531714999998</v>
      </c>
      <c r="C1869" s="204">
        <f t="shared" si="907"/>
        <v>222.27437741598581</v>
      </c>
      <c r="D1869" s="104">
        <f t="shared" si="917"/>
        <v>7205.03</v>
      </c>
      <c r="E1869" s="105">
        <f t="shared" si="902"/>
        <v>7245.38</v>
      </c>
      <c r="F1869" s="106">
        <f t="shared" si="903"/>
        <v>45858</v>
      </c>
      <c r="G1869" s="107">
        <f t="shared" si="909"/>
        <v>5.6002542668107669E-3</v>
      </c>
      <c r="H1869" s="108">
        <f t="shared" si="922"/>
        <v>45922</v>
      </c>
      <c r="I1869" s="108">
        <f t="shared" si="910"/>
        <v>45922</v>
      </c>
      <c r="J1869" s="109">
        <f t="shared" si="918"/>
        <v>23</v>
      </c>
      <c r="K1869" s="109">
        <f t="shared" si="906"/>
        <v>2</v>
      </c>
      <c r="L1869" s="8">
        <f t="shared" si="919"/>
        <v>1.0004857300000001</v>
      </c>
      <c r="M1869" s="110">
        <f t="shared" si="905"/>
        <v>1.0056002500000001</v>
      </c>
      <c r="N1869" s="110">
        <f t="shared" si="900"/>
        <v>1.7737911787091125</v>
      </c>
      <c r="O1869" s="103">
        <f t="shared" si="904"/>
        <v>1.7746527599999999</v>
      </c>
      <c r="P1869" s="103">
        <f t="shared" si="911"/>
        <v>394.45983734999999</v>
      </c>
      <c r="Q1869" s="11">
        <f t="shared" ref="Q1869:Q1932" si="925">IF(VLOOKUP(A1869,AD$10:AK$165,8)=VLOOKUP(A1868,AD$10:AK$165,8),0,VLOOKUP(A1869,AD$10:AK$165,8))</f>
        <v>0</v>
      </c>
      <c r="R1869" s="30">
        <f t="shared" si="920"/>
        <v>0</v>
      </c>
      <c r="S1869" s="103">
        <f t="shared" si="912"/>
        <v>0</v>
      </c>
      <c r="T1869" s="113">
        <f t="shared" si="921"/>
        <v>8.5000000000000006E-2</v>
      </c>
      <c r="U1869" s="111">
        <f t="shared" si="901"/>
        <v>2</v>
      </c>
      <c r="V1869" s="111">
        <v>252</v>
      </c>
      <c r="W1869" s="110">
        <f t="shared" si="913"/>
        <v>1.00064767</v>
      </c>
      <c r="X1869" s="103">
        <f t="shared" si="914"/>
        <v>0.25547979999999998</v>
      </c>
      <c r="Y1869" s="103">
        <f t="shared" si="915"/>
        <v>0</v>
      </c>
      <c r="Z1869" s="114" t="str">
        <f t="shared" si="923"/>
        <v>A+J=</v>
      </c>
      <c r="AA1869" s="108">
        <f t="shared" si="924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16"/>
        <v>45892</v>
      </c>
      <c r="B1870" s="103">
        <f t="shared" si="908"/>
        <v>394.93900343000001</v>
      </c>
      <c r="C1870" s="204">
        <f t="shared" si="907"/>
        <v>222.27437741598581</v>
      </c>
      <c r="D1870" s="104">
        <f t="shared" si="917"/>
        <v>7205.03</v>
      </c>
      <c r="E1870" s="105">
        <f t="shared" si="902"/>
        <v>7245.38</v>
      </c>
      <c r="F1870" s="106">
        <f t="shared" si="903"/>
        <v>45858</v>
      </c>
      <c r="G1870" s="107">
        <f t="shared" si="909"/>
        <v>5.6002542668107669E-3</v>
      </c>
      <c r="H1870" s="108">
        <f t="shared" si="922"/>
        <v>45922</v>
      </c>
      <c r="I1870" s="108">
        <f t="shared" si="910"/>
        <v>45922</v>
      </c>
      <c r="J1870" s="109">
        <f t="shared" si="918"/>
        <v>23</v>
      </c>
      <c r="K1870" s="109">
        <f t="shared" si="906"/>
        <v>3</v>
      </c>
      <c r="L1870" s="8">
        <f t="shared" si="919"/>
        <v>1.0007286900000001</v>
      </c>
      <c r="M1870" s="110">
        <f t="shared" si="905"/>
        <v>1.0056002500000001</v>
      </c>
      <c r="N1870" s="110">
        <f t="shared" si="900"/>
        <v>1.7737911787091125</v>
      </c>
      <c r="O1870" s="103">
        <f t="shared" si="904"/>
        <v>1.77508372</v>
      </c>
      <c r="P1870" s="103">
        <f t="shared" si="911"/>
        <v>394.55562872000002</v>
      </c>
      <c r="Q1870" s="11">
        <f t="shared" si="925"/>
        <v>0</v>
      </c>
      <c r="R1870" s="30">
        <f t="shared" si="920"/>
        <v>0</v>
      </c>
      <c r="S1870" s="103">
        <f t="shared" si="912"/>
        <v>0</v>
      </c>
      <c r="T1870" s="113">
        <f t="shared" si="921"/>
        <v>8.5000000000000006E-2</v>
      </c>
      <c r="U1870" s="111">
        <f t="shared" si="901"/>
        <v>3</v>
      </c>
      <c r="V1870" s="111">
        <v>252</v>
      </c>
      <c r="W1870" s="110">
        <f t="shared" si="913"/>
        <v>1.000971662</v>
      </c>
      <c r="X1870" s="103">
        <f t="shared" si="914"/>
        <v>0.38337471000000001</v>
      </c>
      <c r="Y1870" s="103">
        <f t="shared" si="915"/>
        <v>0</v>
      </c>
      <c r="Z1870" s="114" t="str">
        <f t="shared" si="923"/>
        <v>A+J=</v>
      </c>
      <c r="AA1870" s="108">
        <f t="shared" si="924"/>
        <v>45922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16"/>
        <v>45893</v>
      </c>
      <c r="B1871" s="103">
        <f t="shared" si="908"/>
        <v>394.93900343000001</v>
      </c>
      <c r="C1871" s="204">
        <f t="shared" si="907"/>
        <v>222.27437741598581</v>
      </c>
      <c r="D1871" s="104">
        <f t="shared" si="917"/>
        <v>7205.03</v>
      </c>
      <c r="E1871" s="105">
        <f t="shared" si="902"/>
        <v>7245.38</v>
      </c>
      <c r="F1871" s="106">
        <f t="shared" si="903"/>
        <v>45858</v>
      </c>
      <c r="G1871" s="107">
        <f t="shared" si="909"/>
        <v>5.6002542668107669E-3</v>
      </c>
      <c r="H1871" s="108">
        <f t="shared" si="922"/>
        <v>45922</v>
      </c>
      <c r="I1871" s="108">
        <f t="shared" si="910"/>
        <v>45922</v>
      </c>
      <c r="J1871" s="109">
        <f t="shared" si="918"/>
        <v>23</v>
      </c>
      <c r="K1871" s="109">
        <f t="shared" si="906"/>
        <v>3</v>
      </c>
      <c r="L1871" s="8">
        <f t="shared" si="919"/>
        <v>1.0007286900000001</v>
      </c>
      <c r="M1871" s="110">
        <f t="shared" si="905"/>
        <v>1.0056002500000001</v>
      </c>
      <c r="N1871" s="110">
        <f t="shared" si="900"/>
        <v>1.7737911787091125</v>
      </c>
      <c r="O1871" s="103">
        <f t="shared" si="904"/>
        <v>1.77508372</v>
      </c>
      <c r="P1871" s="103">
        <f t="shared" si="911"/>
        <v>394.55562872000002</v>
      </c>
      <c r="Q1871" s="11">
        <f t="shared" si="925"/>
        <v>0</v>
      </c>
      <c r="R1871" s="30">
        <f t="shared" si="920"/>
        <v>0</v>
      </c>
      <c r="S1871" s="103">
        <f t="shared" si="912"/>
        <v>0</v>
      </c>
      <c r="T1871" s="113">
        <f t="shared" si="921"/>
        <v>8.5000000000000006E-2</v>
      </c>
      <c r="U1871" s="111">
        <f t="shared" si="901"/>
        <v>3</v>
      </c>
      <c r="V1871" s="111">
        <v>252</v>
      </c>
      <c r="W1871" s="110">
        <f t="shared" si="913"/>
        <v>1.000971662</v>
      </c>
      <c r="X1871" s="103">
        <f t="shared" si="914"/>
        <v>0.38337471000000001</v>
      </c>
      <c r="Y1871" s="103">
        <f t="shared" si="915"/>
        <v>0</v>
      </c>
      <c r="Z1871" s="114" t="str">
        <f t="shared" si="923"/>
        <v>A+J=</v>
      </c>
      <c r="AA1871" s="108">
        <f t="shared" si="924"/>
        <v>45922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16"/>
        <v>45894</v>
      </c>
      <c r="B1872" s="103">
        <f t="shared" si="908"/>
        <v>394.93900343000001</v>
      </c>
      <c r="C1872" s="204">
        <f t="shared" si="907"/>
        <v>222.27437741598581</v>
      </c>
      <c r="D1872" s="104">
        <f t="shared" si="917"/>
        <v>7205.03</v>
      </c>
      <c r="E1872" s="105">
        <f t="shared" si="902"/>
        <v>7245.38</v>
      </c>
      <c r="F1872" s="106">
        <f t="shared" si="903"/>
        <v>45858</v>
      </c>
      <c r="G1872" s="107">
        <f t="shared" si="909"/>
        <v>5.6002542668107669E-3</v>
      </c>
      <c r="H1872" s="108">
        <f t="shared" si="922"/>
        <v>45922</v>
      </c>
      <c r="I1872" s="108">
        <f t="shared" si="910"/>
        <v>45922</v>
      </c>
      <c r="J1872" s="109">
        <f t="shared" si="918"/>
        <v>23</v>
      </c>
      <c r="K1872" s="109">
        <f t="shared" si="906"/>
        <v>3</v>
      </c>
      <c r="L1872" s="8">
        <f t="shared" si="919"/>
        <v>1.0007286900000001</v>
      </c>
      <c r="M1872" s="110">
        <f t="shared" si="905"/>
        <v>1.0056002500000001</v>
      </c>
      <c r="N1872" s="110">
        <f t="shared" si="900"/>
        <v>1.7737911787091125</v>
      </c>
      <c r="O1872" s="103">
        <f t="shared" si="904"/>
        <v>1.77508372</v>
      </c>
      <c r="P1872" s="103">
        <f t="shared" si="911"/>
        <v>394.55562872000002</v>
      </c>
      <c r="Q1872" s="11">
        <f t="shared" si="925"/>
        <v>0</v>
      </c>
      <c r="R1872" s="30">
        <f t="shared" si="920"/>
        <v>0</v>
      </c>
      <c r="S1872" s="103">
        <f t="shared" si="912"/>
        <v>0</v>
      </c>
      <c r="T1872" s="113">
        <f t="shared" si="921"/>
        <v>8.5000000000000006E-2</v>
      </c>
      <c r="U1872" s="111">
        <f t="shared" si="901"/>
        <v>3</v>
      </c>
      <c r="V1872" s="111">
        <v>252</v>
      </c>
      <c r="W1872" s="110">
        <f t="shared" si="913"/>
        <v>1.000971662</v>
      </c>
      <c r="X1872" s="103">
        <f t="shared" si="914"/>
        <v>0.38337471000000001</v>
      </c>
      <c r="Y1872" s="103">
        <f t="shared" si="915"/>
        <v>0</v>
      </c>
      <c r="Z1872" s="114" t="str">
        <f t="shared" si="923"/>
        <v>A+J=</v>
      </c>
      <c r="AA1872" s="108">
        <f t="shared" si="924"/>
        <v>45922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16"/>
        <v>45895</v>
      </c>
      <c r="B1873" s="103">
        <f t="shared" si="908"/>
        <v>395.16281545999999</v>
      </c>
      <c r="C1873" s="204">
        <f t="shared" si="907"/>
        <v>222.27437741598581</v>
      </c>
      <c r="D1873" s="104">
        <f t="shared" si="917"/>
        <v>7205.03</v>
      </c>
      <c r="E1873" s="105">
        <f t="shared" si="902"/>
        <v>7245.38</v>
      </c>
      <c r="F1873" s="106">
        <f t="shared" si="903"/>
        <v>45858</v>
      </c>
      <c r="G1873" s="107">
        <f t="shared" si="909"/>
        <v>5.6002542668107669E-3</v>
      </c>
      <c r="H1873" s="108">
        <f t="shared" si="922"/>
        <v>45922</v>
      </c>
      <c r="I1873" s="108">
        <f t="shared" si="910"/>
        <v>45922</v>
      </c>
      <c r="J1873" s="109">
        <f t="shared" si="918"/>
        <v>23</v>
      </c>
      <c r="K1873" s="109">
        <f t="shared" si="906"/>
        <v>4</v>
      </c>
      <c r="L1873" s="8">
        <f t="shared" si="919"/>
        <v>1.00097171</v>
      </c>
      <c r="M1873" s="110">
        <f t="shared" si="905"/>
        <v>1.0056002500000001</v>
      </c>
      <c r="N1873" s="110">
        <f t="shared" si="900"/>
        <v>1.7737911787091125</v>
      </c>
      <c r="O1873" s="103">
        <f t="shared" si="904"/>
        <v>1.77551478</v>
      </c>
      <c r="P1873" s="103">
        <f t="shared" si="911"/>
        <v>394.65144230999999</v>
      </c>
      <c r="Q1873" s="11">
        <f t="shared" si="925"/>
        <v>0</v>
      </c>
      <c r="R1873" s="30">
        <f t="shared" si="920"/>
        <v>0</v>
      </c>
      <c r="S1873" s="103">
        <f t="shared" si="912"/>
        <v>0</v>
      </c>
      <c r="T1873" s="113">
        <f t="shared" si="921"/>
        <v>8.5000000000000006E-2</v>
      </c>
      <c r="U1873" s="111">
        <f t="shared" si="901"/>
        <v>4</v>
      </c>
      <c r="V1873" s="111">
        <v>252</v>
      </c>
      <c r="W1873" s="110">
        <f t="shared" si="913"/>
        <v>1.001295759</v>
      </c>
      <c r="X1873" s="103">
        <f t="shared" si="914"/>
        <v>0.51137315000000005</v>
      </c>
      <c r="Y1873" s="103">
        <f t="shared" si="915"/>
        <v>0</v>
      </c>
      <c r="Z1873" s="114" t="str">
        <f t="shared" si="923"/>
        <v>A+J=</v>
      </c>
      <c r="AA1873" s="108">
        <f t="shared" si="924"/>
        <v>45922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16"/>
        <v>45896</v>
      </c>
      <c r="B1874" s="103">
        <f t="shared" si="908"/>
        <v>395.38675331999997</v>
      </c>
      <c r="C1874" s="204">
        <f t="shared" si="907"/>
        <v>222.27437741598581</v>
      </c>
      <c r="D1874" s="104">
        <f t="shared" si="917"/>
        <v>7205.03</v>
      </c>
      <c r="E1874" s="105">
        <f t="shared" si="902"/>
        <v>7245.38</v>
      </c>
      <c r="F1874" s="106">
        <f t="shared" si="903"/>
        <v>45858</v>
      </c>
      <c r="G1874" s="107">
        <f t="shared" si="909"/>
        <v>5.6002542668107669E-3</v>
      </c>
      <c r="H1874" s="108">
        <f t="shared" si="922"/>
        <v>45922</v>
      </c>
      <c r="I1874" s="108">
        <f t="shared" si="910"/>
        <v>45922</v>
      </c>
      <c r="J1874" s="109">
        <f t="shared" si="918"/>
        <v>23</v>
      </c>
      <c r="K1874" s="109">
        <f t="shared" si="906"/>
        <v>5</v>
      </c>
      <c r="L1874" s="8">
        <f t="shared" si="919"/>
        <v>1.00121478</v>
      </c>
      <c r="M1874" s="110">
        <f t="shared" si="905"/>
        <v>1.0056002500000001</v>
      </c>
      <c r="N1874" s="110">
        <f t="shared" si="900"/>
        <v>1.7737911787091125</v>
      </c>
      <c r="O1874" s="103">
        <f t="shared" si="904"/>
        <v>1.7759459399999999</v>
      </c>
      <c r="P1874" s="103">
        <f t="shared" si="911"/>
        <v>394.74727812999998</v>
      </c>
      <c r="Q1874" s="11">
        <f t="shared" si="925"/>
        <v>0</v>
      </c>
      <c r="R1874" s="30">
        <f t="shared" si="920"/>
        <v>0</v>
      </c>
      <c r="S1874" s="103">
        <f t="shared" si="912"/>
        <v>0</v>
      </c>
      <c r="T1874" s="113">
        <f t="shared" si="921"/>
        <v>8.5000000000000006E-2</v>
      </c>
      <c r="U1874" s="111">
        <f t="shared" si="901"/>
        <v>5</v>
      </c>
      <c r="V1874" s="111">
        <v>252</v>
      </c>
      <c r="W1874" s="110">
        <f t="shared" si="913"/>
        <v>1.0016199610000001</v>
      </c>
      <c r="X1874" s="103">
        <f t="shared" si="914"/>
        <v>0.63947518999999997</v>
      </c>
      <c r="Y1874" s="103">
        <f t="shared" si="915"/>
        <v>0</v>
      </c>
      <c r="Z1874" s="114" t="str">
        <f t="shared" si="923"/>
        <v>A+J=</v>
      </c>
      <c r="AA1874" s="108">
        <f t="shared" si="924"/>
        <v>45922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16"/>
        <v>45897</v>
      </c>
      <c r="B1875" s="103">
        <f t="shared" si="908"/>
        <v>395.61082150999999</v>
      </c>
      <c r="C1875" s="204">
        <f t="shared" si="907"/>
        <v>222.27437741598581</v>
      </c>
      <c r="D1875" s="104">
        <f t="shared" si="917"/>
        <v>7205.03</v>
      </c>
      <c r="E1875" s="105">
        <f t="shared" si="902"/>
        <v>7245.38</v>
      </c>
      <c r="F1875" s="106">
        <f t="shared" si="903"/>
        <v>45858</v>
      </c>
      <c r="G1875" s="107">
        <f t="shared" si="909"/>
        <v>5.6002542668107669E-3</v>
      </c>
      <c r="H1875" s="108">
        <f t="shared" si="922"/>
        <v>45922</v>
      </c>
      <c r="I1875" s="108">
        <f t="shared" si="910"/>
        <v>45922</v>
      </c>
      <c r="J1875" s="109">
        <f t="shared" si="918"/>
        <v>23</v>
      </c>
      <c r="K1875" s="109">
        <f t="shared" si="906"/>
        <v>6</v>
      </c>
      <c r="L1875" s="8">
        <f t="shared" si="919"/>
        <v>1.00145792</v>
      </c>
      <c r="M1875" s="110">
        <f t="shared" si="905"/>
        <v>1.0056002500000001</v>
      </c>
      <c r="N1875" s="110">
        <f t="shared" si="900"/>
        <v>1.7737911787091125</v>
      </c>
      <c r="O1875" s="103">
        <f t="shared" si="904"/>
        <v>1.7763772200000001</v>
      </c>
      <c r="P1875" s="103">
        <f t="shared" si="911"/>
        <v>394.84314062999999</v>
      </c>
      <c r="Q1875" s="11">
        <f t="shared" si="925"/>
        <v>0</v>
      </c>
      <c r="R1875" s="30">
        <f t="shared" si="920"/>
        <v>0</v>
      </c>
      <c r="S1875" s="103">
        <f t="shared" si="912"/>
        <v>0</v>
      </c>
      <c r="T1875" s="113">
        <f t="shared" si="921"/>
        <v>8.5000000000000006E-2</v>
      </c>
      <c r="U1875" s="111">
        <f t="shared" si="901"/>
        <v>6</v>
      </c>
      <c r="V1875" s="111">
        <v>252</v>
      </c>
      <c r="W1875" s="110">
        <f t="shared" si="913"/>
        <v>1.0019442679999999</v>
      </c>
      <c r="X1875" s="103">
        <f t="shared" si="914"/>
        <v>0.76768088000000001</v>
      </c>
      <c r="Y1875" s="103">
        <f t="shared" si="915"/>
        <v>0</v>
      </c>
      <c r="Z1875" s="114" t="str">
        <f t="shared" si="923"/>
        <v>A+J=</v>
      </c>
      <c r="AA1875" s="108">
        <f t="shared" si="924"/>
        <v>45922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16"/>
        <v>45898</v>
      </c>
      <c r="B1876" s="103">
        <f t="shared" si="908"/>
        <v>395.83501338000002</v>
      </c>
      <c r="C1876" s="204">
        <f t="shared" si="907"/>
        <v>222.27437741598581</v>
      </c>
      <c r="D1876" s="104">
        <f t="shared" si="917"/>
        <v>7205.03</v>
      </c>
      <c r="E1876" s="105">
        <f t="shared" si="902"/>
        <v>7245.38</v>
      </c>
      <c r="F1876" s="106">
        <f t="shared" si="903"/>
        <v>45858</v>
      </c>
      <c r="G1876" s="107">
        <f t="shared" si="909"/>
        <v>5.6002542668107669E-3</v>
      </c>
      <c r="H1876" s="108">
        <f t="shared" si="922"/>
        <v>45922</v>
      </c>
      <c r="I1876" s="108">
        <f t="shared" si="910"/>
        <v>45922</v>
      </c>
      <c r="J1876" s="109">
        <f t="shared" si="918"/>
        <v>23</v>
      </c>
      <c r="K1876" s="109">
        <f t="shared" si="906"/>
        <v>7</v>
      </c>
      <c r="L1876" s="8">
        <f t="shared" si="919"/>
        <v>1.00170111</v>
      </c>
      <c r="M1876" s="110">
        <f t="shared" si="905"/>
        <v>1.0056002500000001</v>
      </c>
      <c r="N1876" s="110">
        <f t="shared" si="900"/>
        <v>1.7737911787091125</v>
      </c>
      <c r="O1876" s="103">
        <f t="shared" si="904"/>
        <v>1.7768085899999999</v>
      </c>
      <c r="P1876" s="103">
        <f t="shared" si="911"/>
        <v>394.93902312</v>
      </c>
      <c r="Q1876" s="11">
        <f t="shared" si="925"/>
        <v>0</v>
      </c>
      <c r="R1876" s="30">
        <f t="shared" si="920"/>
        <v>0</v>
      </c>
      <c r="S1876" s="103">
        <f t="shared" si="912"/>
        <v>0</v>
      </c>
      <c r="T1876" s="113">
        <f t="shared" si="921"/>
        <v>8.5000000000000006E-2</v>
      </c>
      <c r="U1876" s="111">
        <f t="shared" si="901"/>
        <v>7</v>
      </c>
      <c r="V1876" s="111">
        <v>252</v>
      </c>
      <c r="W1876" s="110">
        <f t="shared" si="913"/>
        <v>1.00226868</v>
      </c>
      <c r="X1876" s="103">
        <f t="shared" si="914"/>
        <v>0.89599026000000004</v>
      </c>
      <c r="Y1876" s="103">
        <f t="shared" si="915"/>
        <v>0</v>
      </c>
      <c r="Z1876" s="114" t="str">
        <f t="shared" si="923"/>
        <v>A+J=</v>
      </c>
      <c r="AA1876" s="108">
        <f t="shared" si="924"/>
        <v>45922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16"/>
        <v>45899</v>
      </c>
      <c r="B1877" s="103">
        <f t="shared" si="908"/>
        <v>396.05933123</v>
      </c>
      <c r="C1877" s="204">
        <f t="shared" si="907"/>
        <v>222.27437741598581</v>
      </c>
      <c r="D1877" s="104">
        <f t="shared" si="917"/>
        <v>7205.03</v>
      </c>
      <c r="E1877" s="105">
        <f t="shared" si="902"/>
        <v>7245.38</v>
      </c>
      <c r="F1877" s="106">
        <f t="shared" si="903"/>
        <v>45858</v>
      </c>
      <c r="G1877" s="107">
        <f t="shared" si="909"/>
        <v>5.6002542668107669E-3</v>
      </c>
      <c r="H1877" s="108">
        <f t="shared" si="922"/>
        <v>45922</v>
      </c>
      <c r="I1877" s="108">
        <f t="shared" si="910"/>
        <v>45922</v>
      </c>
      <c r="J1877" s="109">
        <f t="shared" si="918"/>
        <v>23</v>
      </c>
      <c r="K1877" s="109">
        <f t="shared" si="906"/>
        <v>8</v>
      </c>
      <c r="L1877" s="8">
        <f t="shared" si="919"/>
        <v>1.00194436</v>
      </c>
      <c r="M1877" s="110">
        <f t="shared" si="905"/>
        <v>1.0056002500000001</v>
      </c>
      <c r="N1877" s="110">
        <f t="shared" si="900"/>
        <v>1.7737911787091125</v>
      </c>
      <c r="O1877" s="103">
        <f t="shared" si="904"/>
        <v>1.77724006</v>
      </c>
      <c r="P1877" s="103">
        <f t="shared" si="911"/>
        <v>395.03492784999997</v>
      </c>
      <c r="Q1877" s="11">
        <f t="shared" si="925"/>
        <v>0</v>
      </c>
      <c r="R1877" s="30">
        <f t="shared" si="920"/>
        <v>0</v>
      </c>
      <c r="S1877" s="103">
        <f t="shared" si="912"/>
        <v>0</v>
      </c>
      <c r="T1877" s="113">
        <f t="shared" si="921"/>
        <v>8.5000000000000006E-2</v>
      </c>
      <c r="U1877" s="111">
        <f t="shared" si="901"/>
        <v>8</v>
      </c>
      <c r="V1877" s="111">
        <v>252</v>
      </c>
      <c r="W1877" s="110">
        <f t="shared" si="913"/>
        <v>1.0025931969999999</v>
      </c>
      <c r="X1877" s="103">
        <f t="shared" si="914"/>
        <v>1.0244033800000001</v>
      </c>
      <c r="Y1877" s="103">
        <f t="shared" si="915"/>
        <v>0</v>
      </c>
      <c r="Z1877" s="114" t="str">
        <f t="shared" si="923"/>
        <v>A+J=</v>
      </c>
      <c r="AA1877" s="108">
        <f t="shared" si="924"/>
        <v>45922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16"/>
        <v>45900</v>
      </c>
      <c r="B1878" s="103">
        <f t="shared" si="908"/>
        <v>396.05933123</v>
      </c>
      <c r="C1878" s="204">
        <f t="shared" si="907"/>
        <v>222.27437741598581</v>
      </c>
      <c r="D1878" s="104">
        <f t="shared" si="917"/>
        <v>7205.03</v>
      </c>
      <c r="E1878" s="105">
        <f t="shared" si="902"/>
        <v>7245.38</v>
      </c>
      <c r="F1878" s="106">
        <f t="shared" si="903"/>
        <v>45858</v>
      </c>
      <c r="G1878" s="107">
        <f t="shared" si="909"/>
        <v>5.6002542668107669E-3</v>
      </c>
      <c r="H1878" s="108">
        <f t="shared" si="922"/>
        <v>45922</v>
      </c>
      <c r="I1878" s="108">
        <f t="shared" si="910"/>
        <v>45922</v>
      </c>
      <c r="J1878" s="109">
        <f t="shared" si="918"/>
        <v>23</v>
      </c>
      <c r="K1878" s="109">
        <f t="shared" si="906"/>
        <v>8</v>
      </c>
      <c r="L1878" s="8">
        <f t="shared" si="919"/>
        <v>1.00194436</v>
      </c>
      <c r="M1878" s="110">
        <f t="shared" si="905"/>
        <v>1.0056002500000001</v>
      </c>
      <c r="N1878" s="110">
        <f t="shared" si="900"/>
        <v>1.7737911787091125</v>
      </c>
      <c r="O1878" s="103">
        <f t="shared" si="904"/>
        <v>1.77724006</v>
      </c>
      <c r="P1878" s="103">
        <f t="shared" si="911"/>
        <v>395.03492784999997</v>
      </c>
      <c r="Q1878" s="11">
        <f t="shared" si="925"/>
        <v>0</v>
      </c>
      <c r="R1878" s="30">
        <f t="shared" si="920"/>
        <v>0</v>
      </c>
      <c r="S1878" s="103">
        <f t="shared" si="912"/>
        <v>0</v>
      </c>
      <c r="T1878" s="113">
        <f t="shared" si="921"/>
        <v>8.5000000000000006E-2</v>
      </c>
      <c r="U1878" s="111">
        <f t="shared" si="901"/>
        <v>8</v>
      </c>
      <c r="V1878" s="111">
        <v>252</v>
      </c>
      <c r="W1878" s="110">
        <f t="shared" si="913"/>
        <v>1.0025931969999999</v>
      </c>
      <c r="X1878" s="103">
        <f t="shared" si="914"/>
        <v>1.0244033800000001</v>
      </c>
      <c r="Y1878" s="103">
        <f t="shared" si="915"/>
        <v>0</v>
      </c>
      <c r="Z1878" s="114" t="str">
        <f t="shared" si="923"/>
        <v>A+J=</v>
      </c>
      <c r="AA1878" s="108">
        <f t="shared" si="924"/>
        <v>45922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16"/>
        <v>45901</v>
      </c>
      <c r="B1879" s="103">
        <f t="shared" si="908"/>
        <v>396.05933123</v>
      </c>
      <c r="C1879" s="204">
        <f t="shared" si="907"/>
        <v>222.27437741598581</v>
      </c>
      <c r="D1879" s="104">
        <f t="shared" si="917"/>
        <v>7205.03</v>
      </c>
      <c r="E1879" s="105">
        <f t="shared" si="902"/>
        <v>7245.38</v>
      </c>
      <c r="F1879" s="106">
        <f t="shared" si="903"/>
        <v>45858</v>
      </c>
      <c r="G1879" s="107">
        <f t="shared" si="909"/>
        <v>5.6002542668107669E-3</v>
      </c>
      <c r="H1879" s="108">
        <f t="shared" si="922"/>
        <v>45922</v>
      </c>
      <c r="I1879" s="108">
        <f t="shared" si="910"/>
        <v>45922</v>
      </c>
      <c r="J1879" s="109">
        <f t="shared" si="918"/>
        <v>23</v>
      </c>
      <c r="K1879" s="109">
        <f t="shared" si="906"/>
        <v>8</v>
      </c>
      <c r="L1879" s="8">
        <f t="shared" si="919"/>
        <v>1.00194436</v>
      </c>
      <c r="M1879" s="110">
        <f t="shared" si="905"/>
        <v>1.0056002500000001</v>
      </c>
      <c r="N1879" s="110">
        <f t="shared" si="900"/>
        <v>1.7737911787091125</v>
      </c>
      <c r="O1879" s="103">
        <f t="shared" si="904"/>
        <v>1.77724006</v>
      </c>
      <c r="P1879" s="103">
        <f t="shared" si="911"/>
        <v>395.03492784999997</v>
      </c>
      <c r="Q1879" s="11">
        <f t="shared" si="925"/>
        <v>0</v>
      </c>
      <c r="R1879" s="30">
        <f t="shared" si="920"/>
        <v>0</v>
      </c>
      <c r="S1879" s="103">
        <f t="shared" si="912"/>
        <v>0</v>
      </c>
      <c r="T1879" s="113">
        <f t="shared" si="921"/>
        <v>8.5000000000000006E-2</v>
      </c>
      <c r="U1879" s="111">
        <f t="shared" si="901"/>
        <v>8</v>
      </c>
      <c r="V1879" s="111">
        <v>252</v>
      </c>
      <c r="W1879" s="110">
        <f t="shared" si="913"/>
        <v>1.0025931969999999</v>
      </c>
      <c r="X1879" s="103">
        <f t="shared" si="914"/>
        <v>1.0244033800000001</v>
      </c>
      <c r="Y1879" s="103">
        <f t="shared" si="915"/>
        <v>0</v>
      </c>
      <c r="Z1879" s="114" t="str">
        <f t="shared" si="923"/>
        <v>A+J=</v>
      </c>
      <c r="AA1879" s="108">
        <f t="shared" si="924"/>
        <v>45922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16"/>
        <v>45902</v>
      </c>
      <c r="B1880" s="103">
        <f t="shared" si="908"/>
        <v>396.28377735000004</v>
      </c>
      <c r="C1880" s="204">
        <f t="shared" si="907"/>
        <v>222.27437741598581</v>
      </c>
      <c r="D1880" s="104">
        <f t="shared" si="917"/>
        <v>7205.03</v>
      </c>
      <c r="E1880" s="105">
        <f t="shared" si="902"/>
        <v>7245.38</v>
      </c>
      <c r="F1880" s="106">
        <f t="shared" si="903"/>
        <v>45858</v>
      </c>
      <c r="G1880" s="107">
        <f t="shared" si="909"/>
        <v>5.6002542668107669E-3</v>
      </c>
      <c r="H1880" s="108">
        <f t="shared" si="922"/>
        <v>45922</v>
      </c>
      <c r="I1880" s="108">
        <f t="shared" si="910"/>
        <v>45922</v>
      </c>
      <c r="J1880" s="109">
        <f t="shared" si="918"/>
        <v>23</v>
      </c>
      <c r="K1880" s="109">
        <f t="shared" si="906"/>
        <v>9</v>
      </c>
      <c r="L1880" s="8">
        <f t="shared" si="919"/>
        <v>1.0021876700000001</v>
      </c>
      <c r="M1880" s="110">
        <f t="shared" si="905"/>
        <v>1.0056002500000001</v>
      </c>
      <c r="N1880" s="110">
        <f t="shared" si="900"/>
        <v>1.7737911787091125</v>
      </c>
      <c r="O1880" s="103">
        <f t="shared" si="904"/>
        <v>1.7776716400000001</v>
      </c>
      <c r="P1880" s="103">
        <f t="shared" si="911"/>
        <v>395.13085703000002</v>
      </c>
      <c r="Q1880" s="11">
        <f t="shared" si="925"/>
        <v>0</v>
      </c>
      <c r="R1880" s="30">
        <f t="shared" si="920"/>
        <v>0</v>
      </c>
      <c r="S1880" s="103">
        <f t="shared" si="912"/>
        <v>0</v>
      </c>
      <c r="T1880" s="113">
        <f t="shared" si="921"/>
        <v>8.5000000000000006E-2</v>
      </c>
      <c r="U1880" s="111">
        <f t="shared" si="901"/>
        <v>9</v>
      </c>
      <c r="V1880" s="111">
        <v>252</v>
      </c>
      <c r="W1880" s="110">
        <f t="shared" si="913"/>
        <v>1.0029178190000001</v>
      </c>
      <c r="X1880" s="103">
        <f t="shared" si="914"/>
        <v>1.15292032</v>
      </c>
      <c r="Y1880" s="103">
        <f t="shared" si="915"/>
        <v>0</v>
      </c>
      <c r="Z1880" s="114" t="str">
        <f t="shared" si="923"/>
        <v>A+J=</v>
      </c>
      <c r="AA1880" s="108">
        <f t="shared" si="924"/>
        <v>45922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16"/>
        <v>45903</v>
      </c>
      <c r="B1881" s="103">
        <f t="shared" si="908"/>
        <v>396.50835662000003</v>
      </c>
      <c r="C1881" s="204">
        <f t="shared" si="907"/>
        <v>222.27437741598581</v>
      </c>
      <c r="D1881" s="104">
        <f t="shared" si="917"/>
        <v>7205.03</v>
      </c>
      <c r="E1881" s="105">
        <f t="shared" si="902"/>
        <v>7245.38</v>
      </c>
      <c r="F1881" s="106">
        <f t="shared" si="903"/>
        <v>45858</v>
      </c>
      <c r="G1881" s="107">
        <f t="shared" si="909"/>
        <v>5.6002542668107669E-3</v>
      </c>
      <c r="H1881" s="108">
        <f t="shared" si="922"/>
        <v>45922</v>
      </c>
      <c r="I1881" s="108">
        <f t="shared" si="910"/>
        <v>45922</v>
      </c>
      <c r="J1881" s="109">
        <f t="shared" si="918"/>
        <v>23</v>
      </c>
      <c r="K1881" s="109">
        <f t="shared" si="906"/>
        <v>10</v>
      </c>
      <c r="L1881" s="8">
        <f t="shared" si="919"/>
        <v>1.00243105</v>
      </c>
      <c r="M1881" s="110">
        <f t="shared" si="905"/>
        <v>1.0056002500000001</v>
      </c>
      <c r="N1881" s="110">
        <f t="shared" si="900"/>
        <v>1.7737911787091125</v>
      </c>
      <c r="O1881" s="103">
        <f t="shared" si="904"/>
        <v>1.7781033500000001</v>
      </c>
      <c r="P1881" s="103">
        <f t="shared" si="911"/>
        <v>395.22681510000001</v>
      </c>
      <c r="Q1881" s="11">
        <f t="shared" si="925"/>
        <v>0</v>
      </c>
      <c r="R1881" s="30">
        <f t="shared" si="920"/>
        <v>0</v>
      </c>
      <c r="S1881" s="103">
        <f t="shared" si="912"/>
        <v>0</v>
      </c>
      <c r="T1881" s="113">
        <f t="shared" si="921"/>
        <v>8.5000000000000006E-2</v>
      </c>
      <c r="U1881" s="111">
        <f t="shared" si="901"/>
        <v>10</v>
      </c>
      <c r="V1881" s="111">
        <v>252</v>
      </c>
      <c r="W1881" s="110">
        <f t="shared" si="913"/>
        <v>1.0032425469999999</v>
      </c>
      <c r="X1881" s="103">
        <f t="shared" si="914"/>
        <v>1.28154152</v>
      </c>
      <c r="Y1881" s="103">
        <f t="shared" si="915"/>
        <v>0</v>
      </c>
      <c r="Z1881" s="114" t="str">
        <f t="shared" si="923"/>
        <v>A+J=</v>
      </c>
      <c r="AA1881" s="108">
        <f t="shared" si="924"/>
        <v>45922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16"/>
        <v>45904</v>
      </c>
      <c r="B1882" s="103">
        <f t="shared" si="908"/>
        <v>396.73305717</v>
      </c>
      <c r="C1882" s="204">
        <f t="shared" si="907"/>
        <v>222.27437741598581</v>
      </c>
      <c r="D1882" s="104">
        <f t="shared" si="917"/>
        <v>7205.03</v>
      </c>
      <c r="E1882" s="105">
        <f t="shared" si="902"/>
        <v>7245.38</v>
      </c>
      <c r="F1882" s="106">
        <f t="shared" si="903"/>
        <v>45858</v>
      </c>
      <c r="G1882" s="107">
        <f t="shared" si="909"/>
        <v>5.6002542668107669E-3</v>
      </c>
      <c r="H1882" s="108">
        <f t="shared" si="922"/>
        <v>45922</v>
      </c>
      <c r="I1882" s="108">
        <f t="shared" si="910"/>
        <v>45922</v>
      </c>
      <c r="J1882" s="109">
        <f t="shared" si="918"/>
        <v>23</v>
      </c>
      <c r="K1882" s="109">
        <f t="shared" si="906"/>
        <v>11</v>
      </c>
      <c r="L1882" s="8">
        <f t="shared" si="919"/>
        <v>1.00267448</v>
      </c>
      <c r="M1882" s="110">
        <f t="shared" si="905"/>
        <v>1.0056002500000001</v>
      </c>
      <c r="N1882" s="110">
        <f t="shared" si="900"/>
        <v>1.7737911787091125</v>
      </c>
      <c r="O1882" s="103">
        <f t="shared" si="904"/>
        <v>1.77853514</v>
      </c>
      <c r="P1882" s="103">
        <f t="shared" si="911"/>
        <v>395.32279095000001</v>
      </c>
      <c r="Q1882" s="11">
        <f t="shared" si="925"/>
        <v>0</v>
      </c>
      <c r="R1882" s="30">
        <f t="shared" si="920"/>
        <v>0</v>
      </c>
      <c r="S1882" s="103">
        <f t="shared" si="912"/>
        <v>0</v>
      </c>
      <c r="T1882" s="113">
        <f t="shared" si="921"/>
        <v>8.5000000000000006E-2</v>
      </c>
      <c r="U1882" s="111">
        <f t="shared" si="901"/>
        <v>11</v>
      </c>
      <c r="V1882" s="111">
        <v>252</v>
      </c>
      <c r="W1882" s="110">
        <f t="shared" si="913"/>
        <v>1.0035673789999999</v>
      </c>
      <c r="X1882" s="103">
        <f t="shared" si="914"/>
        <v>1.41026622</v>
      </c>
      <c r="Y1882" s="103">
        <f t="shared" si="915"/>
        <v>0</v>
      </c>
      <c r="Z1882" s="114" t="str">
        <f t="shared" si="923"/>
        <v>A+J=</v>
      </c>
      <c r="AA1882" s="108">
        <f t="shared" si="924"/>
        <v>45922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16"/>
        <v>45905</v>
      </c>
      <c r="B1883" s="103">
        <f t="shared" si="908"/>
        <v>396.95788430000005</v>
      </c>
      <c r="C1883" s="204">
        <f t="shared" si="907"/>
        <v>222.27437741598581</v>
      </c>
      <c r="D1883" s="104">
        <f t="shared" si="917"/>
        <v>7205.03</v>
      </c>
      <c r="E1883" s="105">
        <f t="shared" si="902"/>
        <v>7245.38</v>
      </c>
      <c r="F1883" s="106">
        <f t="shared" si="903"/>
        <v>45858</v>
      </c>
      <c r="G1883" s="107">
        <f t="shared" si="909"/>
        <v>5.6002542668107669E-3</v>
      </c>
      <c r="H1883" s="108">
        <f t="shared" si="922"/>
        <v>45922</v>
      </c>
      <c r="I1883" s="108">
        <f t="shared" si="910"/>
        <v>45922</v>
      </c>
      <c r="J1883" s="109">
        <f t="shared" si="918"/>
        <v>23</v>
      </c>
      <c r="K1883" s="109">
        <f t="shared" si="906"/>
        <v>12</v>
      </c>
      <c r="L1883" s="8">
        <f t="shared" si="919"/>
        <v>1.00291796</v>
      </c>
      <c r="M1883" s="110">
        <f t="shared" si="905"/>
        <v>1.0056002500000001</v>
      </c>
      <c r="N1883" s="110">
        <f t="shared" si="900"/>
        <v>1.7737911787091125</v>
      </c>
      <c r="O1883" s="103">
        <f t="shared" si="904"/>
        <v>1.77896703</v>
      </c>
      <c r="P1883" s="103">
        <f t="shared" si="911"/>
        <v>395.41878903000003</v>
      </c>
      <c r="Q1883" s="11">
        <f t="shared" si="925"/>
        <v>0</v>
      </c>
      <c r="R1883" s="30">
        <f t="shared" si="920"/>
        <v>0</v>
      </c>
      <c r="S1883" s="103">
        <f t="shared" si="912"/>
        <v>0</v>
      </c>
      <c r="T1883" s="113">
        <f t="shared" si="921"/>
        <v>8.5000000000000006E-2</v>
      </c>
      <c r="U1883" s="111">
        <f t="shared" si="901"/>
        <v>12</v>
      </c>
      <c r="V1883" s="111">
        <v>252</v>
      </c>
      <c r="W1883" s="110">
        <f t="shared" si="913"/>
        <v>1.003892317</v>
      </c>
      <c r="X1883" s="103">
        <f t="shared" si="914"/>
        <v>1.53909527</v>
      </c>
      <c r="Y1883" s="103">
        <f t="shared" si="915"/>
        <v>0</v>
      </c>
      <c r="Z1883" s="114" t="str">
        <f t="shared" si="923"/>
        <v>A+J=</v>
      </c>
      <c r="AA1883" s="108">
        <f t="shared" si="924"/>
        <v>45922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16"/>
        <v>45906</v>
      </c>
      <c r="B1884" s="103">
        <f t="shared" si="908"/>
        <v>397.18283951000001</v>
      </c>
      <c r="C1884" s="204">
        <f t="shared" si="907"/>
        <v>222.27437741598581</v>
      </c>
      <c r="D1884" s="104">
        <f t="shared" si="917"/>
        <v>7205.03</v>
      </c>
      <c r="E1884" s="105">
        <f t="shared" si="902"/>
        <v>7245.38</v>
      </c>
      <c r="F1884" s="106">
        <f t="shared" si="903"/>
        <v>45858</v>
      </c>
      <c r="G1884" s="107">
        <f t="shared" si="909"/>
        <v>5.6002542668107669E-3</v>
      </c>
      <c r="H1884" s="108">
        <f t="shared" si="922"/>
        <v>45922</v>
      </c>
      <c r="I1884" s="108">
        <f t="shared" si="910"/>
        <v>45922</v>
      </c>
      <c r="J1884" s="109">
        <f t="shared" si="918"/>
        <v>23</v>
      </c>
      <c r="K1884" s="109">
        <f t="shared" si="906"/>
        <v>13</v>
      </c>
      <c r="L1884" s="8">
        <f t="shared" si="919"/>
        <v>1.00316151</v>
      </c>
      <c r="M1884" s="110">
        <f t="shared" si="905"/>
        <v>1.0056002500000001</v>
      </c>
      <c r="N1884" s="110">
        <f t="shared" si="900"/>
        <v>1.7737911787091125</v>
      </c>
      <c r="O1884" s="103">
        <f t="shared" si="904"/>
        <v>1.77939903</v>
      </c>
      <c r="P1884" s="103">
        <f t="shared" si="911"/>
        <v>395.51481156</v>
      </c>
      <c r="Q1884" s="11">
        <f t="shared" si="925"/>
        <v>0</v>
      </c>
      <c r="R1884" s="30">
        <f t="shared" si="920"/>
        <v>0</v>
      </c>
      <c r="S1884" s="103">
        <f t="shared" si="912"/>
        <v>0</v>
      </c>
      <c r="T1884" s="113">
        <f t="shared" si="921"/>
        <v>8.5000000000000006E-2</v>
      </c>
      <c r="U1884" s="111">
        <f t="shared" si="901"/>
        <v>13</v>
      </c>
      <c r="V1884" s="111">
        <v>252</v>
      </c>
      <c r="W1884" s="110">
        <f t="shared" si="913"/>
        <v>1.0042173590000001</v>
      </c>
      <c r="X1884" s="103">
        <f t="shared" si="914"/>
        <v>1.6680279499999999</v>
      </c>
      <c r="Y1884" s="103">
        <f t="shared" si="915"/>
        <v>0</v>
      </c>
      <c r="Z1884" s="114" t="str">
        <f t="shared" si="923"/>
        <v>A+J=</v>
      </c>
      <c r="AA1884" s="108">
        <f t="shared" si="924"/>
        <v>45922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16"/>
        <v>45907</v>
      </c>
      <c r="B1885" s="103">
        <f t="shared" si="908"/>
        <v>397.18283951000001</v>
      </c>
      <c r="C1885" s="204">
        <f t="shared" si="907"/>
        <v>222.27437741598581</v>
      </c>
      <c r="D1885" s="104">
        <f t="shared" si="917"/>
        <v>7205.03</v>
      </c>
      <c r="E1885" s="105">
        <f t="shared" si="902"/>
        <v>7245.38</v>
      </c>
      <c r="F1885" s="106">
        <f t="shared" si="903"/>
        <v>45858</v>
      </c>
      <c r="G1885" s="107">
        <f t="shared" si="909"/>
        <v>5.6002542668107669E-3</v>
      </c>
      <c r="H1885" s="108">
        <f t="shared" si="922"/>
        <v>45922</v>
      </c>
      <c r="I1885" s="108">
        <f t="shared" si="910"/>
        <v>45922</v>
      </c>
      <c r="J1885" s="109">
        <f t="shared" si="918"/>
        <v>23</v>
      </c>
      <c r="K1885" s="109">
        <f t="shared" si="906"/>
        <v>13</v>
      </c>
      <c r="L1885" s="8">
        <f t="shared" si="919"/>
        <v>1.00316151</v>
      </c>
      <c r="M1885" s="110">
        <f t="shared" si="905"/>
        <v>1.0056002500000001</v>
      </c>
      <c r="N1885" s="110">
        <f t="shared" si="900"/>
        <v>1.7737911787091125</v>
      </c>
      <c r="O1885" s="103">
        <f t="shared" si="904"/>
        <v>1.77939903</v>
      </c>
      <c r="P1885" s="103">
        <f t="shared" si="911"/>
        <v>395.51481156</v>
      </c>
      <c r="Q1885" s="11">
        <f t="shared" si="925"/>
        <v>0</v>
      </c>
      <c r="R1885" s="30">
        <f t="shared" si="920"/>
        <v>0</v>
      </c>
      <c r="S1885" s="103">
        <f t="shared" si="912"/>
        <v>0</v>
      </c>
      <c r="T1885" s="113">
        <f t="shared" si="921"/>
        <v>8.5000000000000006E-2</v>
      </c>
      <c r="U1885" s="111">
        <f t="shared" si="901"/>
        <v>13</v>
      </c>
      <c r="V1885" s="111">
        <v>252</v>
      </c>
      <c r="W1885" s="110">
        <f t="shared" si="913"/>
        <v>1.0042173590000001</v>
      </c>
      <c r="X1885" s="103">
        <f t="shared" si="914"/>
        <v>1.6680279499999999</v>
      </c>
      <c r="Y1885" s="103">
        <f t="shared" si="915"/>
        <v>0</v>
      </c>
      <c r="Z1885" s="114" t="str">
        <f t="shared" si="923"/>
        <v>A+J=</v>
      </c>
      <c r="AA1885" s="108">
        <f t="shared" si="924"/>
        <v>45922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16"/>
        <v>45908</v>
      </c>
      <c r="B1886" s="103">
        <f t="shared" si="908"/>
        <v>397.18283951000001</v>
      </c>
      <c r="C1886" s="204">
        <f t="shared" si="907"/>
        <v>222.27437741598581</v>
      </c>
      <c r="D1886" s="104">
        <f t="shared" si="917"/>
        <v>7205.03</v>
      </c>
      <c r="E1886" s="105">
        <f t="shared" si="902"/>
        <v>7245.38</v>
      </c>
      <c r="F1886" s="106">
        <f t="shared" si="903"/>
        <v>45858</v>
      </c>
      <c r="G1886" s="107">
        <f t="shared" si="909"/>
        <v>5.6002542668107669E-3</v>
      </c>
      <c r="H1886" s="108">
        <f t="shared" si="922"/>
        <v>45922</v>
      </c>
      <c r="I1886" s="108">
        <f t="shared" si="910"/>
        <v>45922</v>
      </c>
      <c r="J1886" s="109">
        <f t="shared" si="918"/>
        <v>23</v>
      </c>
      <c r="K1886" s="109">
        <f t="shared" si="906"/>
        <v>13</v>
      </c>
      <c r="L1886" s="8">
        <f t="shared" si="919"/>
        <v>1.00316151</v>
      </c>
      <c r="M1886" s="110">
        <f t="shared" si="905"/>
        <v>1.0056002500000001</v>
      </c>
      <c r="N1886" s="110">
        <f t="shared" si="900"/>
        <v>1.7737911787091125</v>
      </c>
      <c r="O1886" s="103">
        <f t="shared" si="904"/>
        <v>1.77939903</v>
      </c>
      <c r="P1886" s="103">
        <f t="shared" si="911"/>
        <v>395.51481156</v>
      </c>
      <c r="Q1886" s="11">
        <f t="shared" si="925"/>
        <v>0</v>
      </c>
      <c r="R1886" s="30">
        <f t="shared" si="920"/>
        <v>0</v>
      </c>
      <c r="S1886" s="103">
        <f t="shared" si="912"/>
        <v>0</v>
      </c>
      <c r="T1886" s="113">
        <f t="shared" si="921"/>
        <v>8.5000000000000006E-2</v>
      </c>
      <c r="U1886" s="111">
        <f t="shared" si="901"/>
        <v>13</v>
      </c>
      <c r="V1886" s="111">
        <v>252</v>
      </c>
      <c r="W1886" s="110">
        <f t="shared" si="913"/>
        <v>1.0042173590000001</v>
      </c>
      <c r="X1886" s="103">
        <f t="shared" si="914"/>
        <v>1.6680279499999999</v>
      </c>
      <c r="Y1886" s="103">
        <f t="shared" si="915"/>
        <v>0</v>
      </c>
      <c r="Z1886" s="114" t="str">
        <f t="shared" si="923"/>
        <v>A+J=</v>
      </c>
      <c r="AA1886" s="108">
        <f t="shared" si="924"/>
        <v>45922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16"/>
        <v>45909</v>
      </c>
      <c r="B1887" s="103">
        <f t="shared" si="908"/>
        <v>397.40792626000001</v>
      </c>
      <c r="C1887" s="204">
        <f t="shared" si="907"/>
        <v>222.27437741598581</v>
      </c>
      <c r="D1887" s="104">
        <f t="shared" si="917"/>
        <v>7205.03</v>
      </c>
      <c r="E1887" s="105">
        <f t="shared" si="902"/>
        <v>7245.38</v>
      </c>
      <c r="F1887" s="106">
        <f t="shared" si="903"/>
        <v>45858</v>
      </c>
      <c r="G1887" s="107">
        <f t="shared" si="909"/>
        <v>5.6002542668107669E-3</v>
      </c>
      <c r="H1887" s="108">
        <f t="shared" si="922"/>
        <v>45922</v>
      </c>
      <c r="I1887" s="108">
        <f t="shared" si="910"/>
        <v>45922</v>
      </c>
      <c r="J1887" s="109">
        <f t="shared" si="918"/>
        <v>23</v>
      </c>
      <c r="K1887" s="109">
        <f t="shared" si="906"/>
        <v>14</v>
      </c>
      <c r="L1887" s="8">
        <f t="shared" si="919"/>
        <v>1.00340512</v>
      </c>
      <c r="M1887" s="110">
        <f t="shared" si="905"/>
        <v>1.0056002500000001</v>
      </c>
      <c r="N1887" s="110">
        <f t="shared" ref="N1887:N1950" si="926">IF(I1887&gt;I1886,N1886*M1887,N1886)</f>
        <v>1.7737911787091125</v>
      </c>
      <c r="O1887" s="103">
        <f t="shared" si="904"/>
        <v>1.7798311499999999</v>
      </c>
      <c r="P1887" s="103">
        <f t="shared" si="911"/>
        <v>395.61086076999999</v>
      </c>
      <c r="Q1887" s="11">
        <f t="shared" si="925"/>
        <v>0</v>
      </c>
      <c r="R1887" s="30">
        <f t="shared" si="920"/>
        <v>0</v>
      </c>
      <c r="S1887" s="103">
        <f t="shared" si="912"/>
        <v>0</v>
      </c>
      <c r="T1887" s="113">
        <f t="shared" si="921"/>
        <v>8.5000000000000006E-2</v>
      </c>
      <c r="U1887" s="111">
        <f t="shared" si="901"/>
        <v>14</v>
      </c>
      <c r="V1887" s="111">
        <v>252</v>
      </c>
      <c r="W1887" s="110">
        <f t="shared" si="913"/>
        <v>1.0045425079999999</v>
      </c>
      <c r="X1887" s="103">
        <f t="shared" si="914"/>
        <v>1.79706549</v>
      </c>
      <c r="Y1887" s="103">
        <f t="shared" si="915"/>
        <v>0</v>
      </c>
      <c r="Z1887" s="114" t="str">
        <f t="shared" si="923"/>
        <v>A+J=</v>
      </c>
      <c r="AA1887" s="108">
        <f t="shared" si="924"/>
        <v>45922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16"/>
        <v>45910</v>
      </c>
      <c r="B1888" s="103">
        <f t="shared" si="908"/>
        <v>397.63313897</v>
      </c>
      <c r="C1888" s="204">
        <f t="shared" si="907"/>
        <v>222.27437741598581</v>
      </c>
      <c r="D1888" s="104">
        <f t="shared" si="917"/>
        <v>7205.03</v>
      </c>
      <c r="E1888" s="105">
        <f t="shared" si="902"/>
        <v>7245.38</v>
      </c>
      <c r="F1888" s="106">
        <f t="shared" si="903"/>
        <v>45858</v>
      </c>
      <c r="G1888" s="107">
        <f t="shared" si="909"/>
        <v>5.6002542668107669E-3</v>
      </c>
      <c r="H1888" s="108">
        <f t="shared" si="922"/>
        <v>45922</v>
      </c>
      <c r="I1888" s="108">
        <f t="shared" si="910"/>
        <v>45922</v>
      </c>
      <c r="J1888" s="109">
        <f t="shared" si="918"/>
        <v>23</v>
      </c>
      <c r="K1888" s="109">
        <f t="shared" si="906"/>
        <v>15</v>
      </c>
      <c r="L1888" s="8">
        <f t="shared" si="919"/>
        <v>1.00364879</v>
      </c>
      <c r="M1888" s="110">
        <f t="shared" si="905"/>
        <v>1.0056002500000001</v>
      </c>
      <c r="N1888" s="110">
        <f t="shared" si="926"/>
        <v>1.7737911787091125</v>
      </c>
      <c r="O1888" s="103">
        <f t="shared" si="904"/>
        <v>1.7802633699999999</v>
      </c>
      <c r="P1888" s="103">
        <f t="shared" si="911"/>
        <v>395.70693219999998</v>
      </c>
      <c r="Q1888" s="11">
        <f t="shared" si="925"/>
        <v>0</v>
      </c>
      <c r="R1888" s="30">
        <f t="shared" si="920"/>
        <v>0</v>
      </c>
      <c r="S1888" s="103">
        <f t="shared" si="912"/>
        <v>0</v>
      </c>
      <c r="T1888" s="113">
        <f t="shared" si="921"/>
        <v>8.5000000000000006E-2</v>
      </c>
      <c r="U1888" s="111">
        <f t="shared" si="901"/>
        <v>15</v>
      </c>
      <c r="V1888" s="111">
        <v>252</v>
      </c>
      <c r="W1888" s="110">
        <f t="shared" si="913"/>
        <v>1.0048677610000001</v>
      </c>
      <c r="X1888" s="103">
        <f t="shared" si="914"/>
        <v>1.9262067700000001</v>
      </c>
      <c r="Y1888" s="103">
        <f t="shared" si="915"/>
        <v>0</v>
      </c>
      <c r="Z1888" s="114" t="str">
        <f t="shared" si="923"/>
        <v>A+J=</v>
      </c>
      <c r="AA1888" s="108">
        <f t="shared" si="924"/>
        <v>45922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16"/>
        <v>45911</v>
      </c>
      <c r="B1889" s="103">
        <f t="shared" si="908"/>
        <v>397.85847359999997</v>
      </c>
      <c r="C1889" s="204">
        <f t="shared" si="907"/>
        <v>222.27437741598581</v>
      </c>
      <c r="D1889" s="104">
        <f t="shared" si="917"/>
        <v>7205.03</v>
      </c>
      <c r="E1889" s="105">
        <f t="shared" si="902"/>
        <v>7245.38</v>
      </c>
      <c r="F1889" s="106">
        <f t="shared" si="903"/>
        <v>45858</v>
      </c>
      <c r="G1889" s="107">
        <f t="shared" si="909"/>
        <v>5.6002542668107669E-3</v>
      </c>
      <c r="H1889" s="108">
        <f t="shared" si="922"/>
        <v>45922</v>
      </c>
      <c r="I1889" s="108">
        <f t="shared" si="910"/>
        <v>45922</v>
      </c>
      <c r="J1889" s="109">
        <f t="shared" si="918"/>
        <v>23</v>
      </c>
      <c r="K1889" s="109">
        <f t="shared" si="906"/>
        <v>16</v>
      </c>
      <c r="L1889" s="8">
        <f t="shared" si="919"/>
        <v>1.00389251</v>
      </c>
      <c r="M1889" s="110">
        <f t="shared" si="905"/>
        <v>1.0056002500000001</v>
      </c>
      <c r="N1889" s="110">
        <f t="shared" si="926"/>
        <v>1.7737911787091125</v>
      </c>
      <c r="O1889" s="103">
        <f t="shared" si="904"/>
        <v>1.7806956700000001</v>
      </c>
      <c r="P1889" s="103">
        <f t="shared" si="911"/>
        <v>395.80302140999999</v>
      </c>
      <c r="Q1889" s="11">
        <f t="shared" si="925"/>
        <v>0</v>
      </c>
      <c r="R1889" s="30">
        <f t="shared" si="920"/>
        <v>0</v>
      </c>
      <c r="S1889" s="103">
        <f t="shared" si="912"/>
        <v>0</v>
      </c>
      <c r="T1889" s="113">
        <f t="shared" si="921"/>
        <v>8.5000000000000006E-2</v>
      </c>
      <c r="U1889" s="111">
        <f t="shared" si="901"/>
        <v>16</v>
      </c>
      <c r="V1889" s="111">
        <v>252</v>
      </c>
      <c r="W1889" s="110">
        <f t="shared" si="913"/>
        <v>1.0051931190000001</v>
      </c>
      <c r="X1889" s="103">
        <f t="shared" si="914"/>
        <v>2.05545219</v>
      </c>
      <c r="Y1889" s="103">
        <f t="shared" si="915"/>
        <v>0</v>
      </c>
      <c r="Z1889" s="114" t="str">
        <f t="shared" si="923"/>
        <v>A+J=</v>
      </c>
      <c r="AA1889" s="108">
        <f t="shared" si="924"/>
        <v>45922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16"/>
        <v>45912</v>
      </c>
      <c r="B1890" s="103">
        <f t="shared" si="908"/>
        <v>398.08394400999998</v>
      </c>
      <c r="C1890" s="204">
        <f t="shared" si="907"/>
        <v>222.27437741598581</v>
      </c>
      <c r="D1890" s="104">
        <f t="shared" si="917"/>
        <v>7205.03</v>
      </c>
      <c r="E1890" s="105">
        <f t="shared" si="902"/>
        <v>7245.38</v>
      </c>
      <c r="F1890" s="106">
        <f t="shared" si="903"/>
        <v>45858</v>
      </c>
      <c r="G1890" s="107">
        <f t="shared" si="909"/>
        <v>5.6002542668107669E-3</v>
      </c>
      <c r="H1890" s="108">
        <f t="shared" si="922"/>
        <v>45922</v>
      </c>
      <c r="I1890" s="108">
        <f t="shared" si="910"/>
        <v>45922</v>
      </c>
      <c r="J1890" s="109">
        <f t="shared" si="918"/>
        <v>23</v>
      </c>
      <c r="K1890" s="109">
        <f t="shared" si="906"/>
        <v>17</v>
      </c>
      <c r="L1890" s="8">
        <f t="shared" si="919"/>
        <v>1.0041363000000001</v>
      </c>
      <c r="M1890" s="110">
        <f t="shared" si="905"/>
        <v>1.0056002500000001</v>
      </c>
      <c r="N1890" s="110">
        <f t="shared" si="926"/>
        <v>1.7737911787091125</v>
      </c>
      <c r="O1890" s="103">
        <f t="shared" si="904"/>
        <v>1.78112811</v>
      </c>
      <c r="P1890" s="103">
        <f t="shared" si="911"/>
        <v>395.89914174</v>
      </c>
      <c r="Q1890" s="11">
        <f t="shared" si="925"/>
        <v>0</v>
      </c>
      <c r="R1890" s="30">
        <f t="shared" si="920"/>
        <v>0</v>
      </c>
      <c r="S1890" s="103">
        <f t="shared" si="912"/>
        <v>0</v>
      </c>
      <c r="T1890" s="113">
        <f t="shared" si="921"/>
        <v>8.5000000000000006E-2</v>
      </c>
      <c r="U1890" s="111">
        <f t="shared" si="901"/>
        <v>17</v>
      </c>
      <c r="V1890" s="111">
        <v>252</v>
      </c>
      <c r="W1890" s="110">
        <f t="shared" si="913"/>
        <v>1.005518583</v>
      </c>
      <c r="X1890" s="103">
        <f t="shared" si="914"/>
        <v>2.18480227</v>
      </c>
      <c r="Y1890" s="103">
        <f t="shared" si="915"/>
        <v>0</v>
      </c>
      <c r="Z1890" s="114" t="str">
        <f t="shared" si="923"/>
        <v>A+J=</v>
      </c>
      <c r="AA1890" s="108">
        <f t="shared" si="924"/>
        <v>45922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16"/>
        <v>45913</v>
      </c>
      <c r="B1891" s="103">
        <f t="shared" si="908"/>
        <v>398.30953685999998</v>
      </c>
      <c r="C1891" s="204">
        <f t="shared" si="907"/>
        <v>222.27437741598581</v>
      </c>
      <c r="D1891" s="104">
        <f t="shared" si="917"/>
        <v>7205.03</v>
      </c>
      <c r="E1891" s="105">
        <f t="shared" si="902"/>
        <v>7245.38</v>
      </c>
      <c r="F1891" s="106">
        <f t="shared" si="903"/>
        <v>45858</v>
      </c>
      <c r="G1891" s="107">
        <f t="shared" si="909"/>
        <v>5.6002542668107669E-3</v>
      </c>
      <c r="H1891" s="108">
        <f t="shared" si="922"/>
        <v>45922</v>
      </c>
      <c r="I1891" s="108">
        <f t="shared" si="910"/>
        <v>45922</v>
      </c>
      <c r="J1891" s="109">
        <f t="shared" si="918"/>
        <v>23</v>
      </c>
      <c r="K1891" s="109">
        <f t="shared" si="906"/>
        <v>18</v>
      </c>
      <c r="L1891" s="8">
        <f t="shared" si="919"/>
        <v>1.0043801400000001</v>
      </c>
      <c r="M1891" s="110">
        <f t="shared" si="905"/>
        <v>1.0056002500000001</v>
      </c>
      <c r="N1891" s="110">
        <f t="shared" si="926"/>
        <v>1.7737911787091125</v>
      </c>
      <c r="O1891" s="103">
        <f t="shared" si="904"/>
        <v>1.78156063</v>
      </c>
      <c r="P1891" s="103">
        <f t="shared" si="911"/>
        <v>395.99527985999998</v>
      </c>
      <c r="Q1891" s="11">
        <f t="shared" si="925"/>
        <v>0</v>
      </c>
      <c r="R1891" s="30">
        <f t="shared" si="920"/>
        <v>0</v>
      </c>
      <c r="S1891" s="103">
        <f t="shared" si="912"/>
        <v>0</v>
      </c>
      <c r="T1891" s="113">
        <f t="shared" si="921"/>
        <v>8.5000000000000006E-2</v>
      </c>
      <c r="U1891" s="111">
        <f t="shared" si="901"/>
        <v>18</v>
      </c>
      <c r="V1891" s="111">
        <v>252</v>
      </c>
      <c r="W1891" s="110">
        <f t="shared" si="913"/>
        <v>1.005844153</v>
      </c>
      <c r="X1891" s="103">
        <f t="shared" si="914"/>
        <v>2.314257</v>
      </c>
      <c r="Y1891" s="103">
        <f t="shared" si="915"/>
        <v>0</v>
      </c>
      <c r="Z1891" s="114" t="str">
        <f t="shared" si="923"/>
        <v>A+J=</v>
      </c>
      <c r="AA1891" s="108">
        <f t="shared" si="924"/>
        <v>45922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16"/>
        <v>45914</v>
      </c>
      <c r="B1892" s="103">
        <f t="shared" si="908"/>
        <v>398.30953685999998</v>
      </c>
      <c r="C1892" s="204">
        <f t="shared" si="907"/>
        <v>222.27437741598581</v>
      </c>
      <c r="D1892" s="104">
        <f t="shared" si="917"/>
        <v>7205.03</v>
      </c>
      <c r="E1892" s="105">
        <f t="shared" si="902"/>
        <v>7245.38</v>
      </c>
      <c r="F1892" s="106">
        <f t="shared" si="903"/>
        <v>45858</v>
      </c>
      <c r="G1892" s="107">
        <f t="shared" si="909"/>
        <v>5.6002542668107669E-3</v>
      </c>
      <c r="H1892" s="108">
        <f t="shared" si="922"/>
        <v>45922</v>
      </c>
      <c r="I1892" s="108">
        <f t="shared" si="910"/>
        <v>45922</v>
      </c>
      <c r="J1892" s="109">
        <f t="shared" si="918"/>
        <v>23</v>
      </c>
      <c r="K1892" s="109">
        <f t="shared" si="906"/>
        <v>18</v>
      </c>
      <c r="L1892" s="8">
        <f t="shared" si="919"/>
        <v>1.0043801400000001</v>
      </c>
      <c r="M1892" s="110">
        <f t="shared" si="905"/>
        <v>1.0056002500000001</v>
      </c>
      <c r="N1892" s="110">
        <f t="shared" si="926"/>
        <v>1.7737911787091125</v>
      </c>
      <c r="O1892" s="103">
        <f t="shared" si="904"/>
        <v>1.78156063</v>
      </c>
      <c r="P1892" s="103">
        <f t="shared" si="911"/>
        <v>395.99527985999998</v>
      </c>
      <c r="Q1892" s="11">
        <f t="shared" si="925"/>
        <v>0</v>
      </c>
      <c r="R1892" s="30">
        <f t="shared" si="920"/>
        <v>0</v>
      </c>
      <c r="S1892" s="103">
        <f t="shared" si="912"/>
        <v>0</v>
      </c>
      <c r="T1892" s="113">
        <f t="shared" si="921"/>
        <v>8.5000000000000006E-2</v>
      </c>
      <c r="U1892" s="111">
        <f t="shared" si="901"/>
        <v>18</v>
      </c>
      <c r="V1892" s="111">
        <v>252</v>
      </c>
      <c r="W1892" s="110">
        <f t="shared" si="913"/>
        <v>1.005844153</v>
      </c>
      <c r="X1892" s="103">
        <f t="shared" si="914"/>
        <v>2.314257</v>
      </c>
      <c r="Y1892" s="103">
        <f t="shared" si="915"/>
        <v>0</v>
      </c>
      <c r="Z1892" s="114" t="str">
        <f t="shared" si="923"/>
        <v>A+J=</v>
      </c>
      <c r="AA1892" s="108">
        <f t="shared" si="924"/>
        <v>45922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16"/>
        <v>45915</v>
      </c>
      <c r="B1893" s="103">
        <f t="shared" si="908"/>
        <v>398.30953685999998</v>
      </c>
      <c r="C1893" s="204">
        <f t="shared" si="907"/>
        <v>222.27437741598581</v>
      </c>
      <c r="D1893" s="104">
        <f t="shared" si="917"/>
        <v>7205.03</v>
      </c>
      <c r="E1893" s="105">
        <f t="shared" si="902"/>
        <v>7245.38</v>
      </c>
      <c r="F1893" s="106">
        <f t="shared" si="903"/>
        <v>45858</v>
      </c>
      <c r="G1893" s="107">
        <f t="shared" si="909"/>
        <v>5.6002542668107669E-3</v>
      </c>
      <c r="H1893" s="108">
        <f t="shared" si="922"/>
        <v>45922</v>
      </c>
      <c r="I1893" s="108">
        <f t="shared" si="910"/>
        <v>45922</v>
      </c>
      <c r="J1893" s="109">
        <f t="shared" si="918"/>
        <v>23</v>
      </c>
      <c r="K1893" s="109">
        <f t="shared" si="906"/>
        <v>18</v>
      </c>
      <c r="L1893" s="8">
        <f t="shared" si="919"/>
        <v>1.0043801400000001</v>
      </c>
      <c r="M1893" s="110">
        <f t="shared" si="905"/>
        <v>1.0056002500000001</v>
      </c>
      <c r="N1893" s="110">
        <f t="shared" si="926"/>
        <v>1.7737911787091125</v>
      </c>
      <c r="O1893" s="103">
        <f t="shared" si="904"/>
        <v>1.78156063</v>
      </c>
      <c r="P1893" s="103">
        <f t="shared" si="911"/>
        <v>395.99527985999998</v>
      </c>
      <c r="Q1893" s="11">
        <f t="shared" si="925"/>
        <v>0</v>
      </c>
      <c r="R1893" s="30">
        <f t="shared" si="920"/>
        <v>0</v>
      </c>
      <c r="S1893" s="103">
        <f t="shared" si="912"/>
        <v>0</v>
      </c>
      <c r="T1893" s="113">
        <f t="shared" si="921"/>
        <v>8.5000000000000006E-2</v>
      </c>
      <c r="U1893" s="111">
        <f t="shared" ref="U1893:U1956" si="927">IF(Q1892&gt;0,1,IF(K1893=K1892,U1892,U1892+1))</f>
        <v>18</v>
      </c>
      <c r="V1893" s="111">
        <v>252</v>
      </c>
      <c r="W1893" s="110">
        <f t="shared" si="913"/>
        <v>1.005844153</v>
      </c>
      <c r="X1893" s="103">
        <f t="shared" si="914"/>
        <v>2.314257</v>
      </c>
      <c r="Y1893" s="103">
        <f t="shared" si="915"/>
        <v>0</v>
      </c>
      <c r="Z1893" s="114" t="str">
        <f t="shared" si="923"/>
        <v>A+J=</v>
      </c>
      <c r="AA1893" s="108">
        <f t="shared" si="924"/>
        <v>45922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16"/>
        <v>45916</v>
      </c>
      <c r="B1894" s="103">
        <f t="shared" si="908"/>
        <v>398.53525809000001</v>
      </c>
      <c r="C1894" s="204">
        <f t="shared" si="907"/>
        <v>222.27437741598581</v>
      </c>
      <c r="D1894" s="104">
        <f t="shared" si="917"/>
        <v>7205.03</v>
      </c>
      <c r="E1894" s="105">
        <f t="shared" si="902"/>
        <v>7245.38</v>
      </c>
      <c r="F1894" s="106">
        <f t="shared" si="903"/>
        <v>45858</v>
      </c>
      <c r="G1894" s="107">
        <f t="shared" si="909"/>
        <v>5.6002542668107669E-3</v>
      </c>
      <c r="H1894" s="108">
        <f t="shared" si="922"/>
        <v>45922</v>
      </c>
      <c r="I1894" s="108">
        <f t="shared" si="910"/>
        <v>45922</v>
      </c>
      <c r="J1894" s="109">
        <f t="shared" si="918"/>
        <v>23</v>
      </c>
      <c r="K1894" s="109">
        <f t="shared" si="906"/>
        <v>19</v>
      </c>
      <c r="L1894" s="8">
        <f t="shared" si="919"/>
        <v>1.0046240399999999</v>
      </c>
      <c r="M1894" s="110">
        <f t="shared" si="905"/>
        <v>1.0056002500000001</v>
      </c>
      <c r="N1894" s="110">
        <f t="shared" si="926"/>
        <v>1.7737911787091125</v>
      </c>
      <c r="O1894" s="103">
        <f t="shared" si="904"/>
        <v>1.7819932599999999</v>
      </c>
      <c r="P1894" s="103">
        <f t="shared" si="911"/>
        <v>396.09144242000002</v>
      </c>
      <c r="Q1894" s="11">
        <f t="shared" si="925"/>
        <v>0</v>
      </c>
      <c r="R1894" s="30">
        <f t="shared" si="920"/>
        <v>0</v>
      </c>
      <c r="S1894" s="103">
        <f t="shared" si="912"/>
        <v>0</v>
      </c>
      <c r="T1894" s="113">
        <f t="shared" si="921"/>
        <v>8.5000000000000006E-2</v>
      </c>
      <c r="U1894" s="111">
        <f t="shared" si="927"/>
        <v>19</v>
      </c>
      <c r="V1894" s="111">
        <v>252</v>
      </c>
      <c r="W1894" s="110">
        <f t="shared" si="913"/>
        <v>1.0061698269999999</v>
      </c>
      <c r="X1894" s="103">
        <f t="shared" si="914"/>
        <v>2.4438156700000002</v>
      </c>
      <c r="Y1894" s="103">
        <f t="shared" si="915"/>
        <v>0</v>
      </c>
      <c r="Z1894" s="114" t="str">
        <f t="shared" si="923"/>
        <v>A+J=</v>
      </c>
      <c r="AA1894" s="108">
        <f t="shared" si="924"/>
        <v>45922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16"/>
        <v>45917</v>
      </c>
      <c r="B1895" s="103">
        <f t="shared" si="908"/>
        <v>398.76111120000002</v>
      </c>
      <c r="C1895" s="204">
        <f t="shared" si="907"/>
        <v>222.27437741598581</v>
      </c>
      <c r="D1895" s="104">
        <f t="shared" si="917"/>
        <v>7205.03</v>
      </c>
      <c r="E1895" s="105">
        <f t="shared" si="902"/>
        <v>7245.38</v>
      </c>
      <c r="F1895" s="106">
        <f t="shared" si="903"/>
        <v>45858</v>
      </c>
      <c r="G1895" s="107">
        <f t="shared" si="909"/>
        <v>5.6002542668107669E-3</v>
      </c>
      <c r="H1895" s="108">
        <f t="shared" si="922"/>
        <v>45922</v>
      </c>
      <c r="I1895" s="108">
        <f t="shared" si="910"/>
        <v>45922</v>
      </c>
      <c r="J1895" s="109">
        <f t="shared" si="918"/>
        <v>23</v>
      </c>
      <c r="K1895" s="109">
        <f t="shared" si="906"/>
        <v>20</v>
      </c>
      <c r="L1895" s="8">
        <f t="shared" si="919"/>
        <v>1.00486801</v>
      </c>
      <c r="M1895" s="110">
        <f t="shared" si="905"/>
        <v>1.0056002500000001</v>
      </c>
      <c r="N1895" s="110">
        <f t="shared" si="926"/>
        <v>1.7737911787091125</v>
      </c>
      <c r="O1895" s="103">
        <f t="shared" si="904"/>
        <v>1.78242601</v>
      </c>
      <c r="P1895" s="103">
        <f t="shared" si="911"/>
        <v>396.18763166000002</v>
      </c>
      <c r="Q1895" s="11">
        <f t="shared" si="925"/>
        <v>0</v>
      </c>
      <c r="R1895" s="30">
        <f t="shared" si="920"/>
        <v>0</v>
      </c>
      <c r="S1895" s="103">
        <f t="shared" si="912"/>
        <v>0</v>
      </c>
      <c r="T1895" s="113">
        <f t="shared" si="921"/>
        <v>8.5000000000000006E-2</v>
      </c>
      <c r="U1895" s="111">
        <f t="shared" si="927"/>
        <v>20</v>
      </c>
      <c r="V1895" s="111">
        <v>252</v>
      </c>
      <c r="W1895" s="110">
        <f t="shared" si="913"/>
        <v>1.006495608</v>
      </c>
      <c r="X1895" s="103">
        <f t="shared" si="914"/>
        <v>2.5734795400000001</v>
      </c>
      <c r="Y1895" s="103">
        <f t="shared" si="915"/>
        <v>0</v>
      </c>
      <c r="Z1895" s="114" t="str">
        <f t="shared" si="923"/>
        <v>A+J=</v>
      </c>
      <c r="AA1895" s="108">
        <f t="shared" si="924"/>
        <v>45922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16"/>
        <v>45918</v>
      </c>
      <c r="B1896" s="103">
        <f t="shared" si="908"/>
        <v>398.98708833999996</v>
      </c>
      <c r="C1896" s="204">
        <f t="shared" si="907"/>
        <v>222.27437741598581</v>
      </c>
      <c r="D1896" s="104">
        <f t="shared" si="917"/>
        <v>7205.03</v>
      </c>
      <c r="E1896" s="105">
        <f t="shared" ref="E1896:E1959" si="928">IF($K1896=1,VLOOKUP($A1895,$AO$10:$AS$165,4),E1895)</f>
        <v>7245.38</v>
      </c>
      <c r="F1896" s="106">
        <f t="shared" ref="F1896:F1959" si="929">IF($K1896=1,VLOOKUP($A1895,$AO$10:$AS$165,5),F1895)</f>
        <v>45858</v>
      </c>
      <c r="G1896" s="107">
        <f t="shared" si="909"/>
        <v>5.6002542668107669E-3</v>
      </c>
      <c r="H1896" s="108">
        <f t="shared" si="922"/>
        <v>45922</v>
      </c>
      <c r="I1896" s="108">
        <f t="shared" si="910"/>
        <v>45922</v>
      </c>
      <c r="J1896" s="109">
        <f t="shared" si="918"/>
        <v>23</v>
      </c>
      <c r="K1896" s="109">
        <f t="shared" si="906"/>
        <v>21</v>
      </c>
      <c r="L1896" s="8">
        <f t="shared" si="919"/>
        <v>1.00511203</v>
      </c>
      <c r="M1896" s="110">
        <f t="shared" si="905"/>
        <v>1.0056002500000001</v>
      </c>
      <c r="N1896" s="110">
        <f t="shared" si="926"/>
        <v>1.7737911787091125</v>
      </c>
      <c r="O1896" s="103">
        <f t="shared" si="904"/>
        <v>1.78285885</v>
      </c>
      <c r="P1896" s="103">
        <f t="shared" si="911"/>
        <v>396.28384089999997</v>
      </c>
      <c r="Q1896" s="11">
        <f t="shared" si="925"/>
        <v>0</v>
      </c>
      <c r="R1896" s="30">
        <f t="shared" si="920"/>
        <v>0</v>
      </c>
      <c r="S1896" s="103">
        <f t="shared" si="912"/>
        <v>0</v>
      </c>
      <c r="T1896" s="113">
        <f t="shared" si="921"/>
        <v>8.5000000000000006E-2</v>
      </c>
      <c r="U1896" s="111">
        <f t="shared" si="927"/>
        <v>21</v>
      </c>
      <c r="V1896" s="111">
        <v>252</v>
      </c>
      <c r="W1896" s="110">
        <f t="shared" si="913"/>
        <v>1.0068214929999999</v>
      </c>
      <c r="X1896" s="103">
        <f t="shared" si="914"/>
        <v>2.7032474400000002</v>
      </c>
      <c r="Y1896" s="103">
        <f t="shared" si="915"/>
        <v>0</v>
      </c>
      <c r="Z1896" s="114" t="str">
        <f t="shared" si="923"/>
        <v>A+J=</v>
      </c>
      <c r="AA1896" s="108">
        <f t="shared" si="924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16"/>
        <v>45919</v>
      </c>
      <c r="B1897" s="103">
        <f t="shared" si="908"/>
        <v>399.21319298999998</v>
      </c>
      <c r="C1897" s="204">
        <f t="shared" si="907"/>
        <v>222.27437741598581</v>
      </c>
      <c r="D1897" s="104">
        <f t="shared" si="917"/>
        <v>7205.03</v>
      </c>
      <c r="E1897" s="105">
        <f t="shared" si="928"/>
        <v>7245.38</v>
      </c>
      <c r="F1897" s="106">
        <f t="shared" si="929"/>
        <v>45858</v>
      </c>
      <c r="G1897" s="107">
        <f t="shared" si="909"/>
        <v>5.6002542668107669E-3</v>
      </c>
      <c r="H1897" s="108">
        <f t="shared" si="922"/>
        <v>45922</v>
      </c>
      <c r="I1897" s="108">
        <f t="shared" si="910"/>
        <v>45922</v>
      </c>
      <c r="J1897" s="109">
        <f t="shared" si="918"/>
        <v>23</v>
      </c>
      <c r="K1897" s="109">
        <f t="shared" si="906"/>
        <v>22</v>
      </c>
      <c r="L1897" s="8">
        <f t="shared" si="919"/>
        <v>1.0053561099999999</v>
      </c>
      <c r="M1897" s="110">
        <f t="shared" si="905"/>
        <v>1.0056002500000001</v>
      </c>
      <c r="N1897" s="110">
        <f t="shared" si="926"/>
        <v>1.7737911787091125</v>
      </c>
      <c r="O1897" s="103">
        <f t="shared" ref="O1897:O1960" si="930">TRUNC(TRUNC((L1897*N1897),15),8)</f>
        <v>1.78329179</v>
      </c>
      <c r="P1897" s="103">
        <f t="shared" si="911"/>
        <v>396.38007236999999</v>
      </c>
      <c r="Q1897" s="11">
        <f t="shared" si="925"/>
        <v>0</v>
      </c>
      <c r="R1897" s="30">
        <f t="shared" si="920"/>
        <v>0</v>
      </c>
      <c r="S1897" s="103">
        <f t="shared" si="912"/>
        <v>0</v>
      </c>
      <c r="T1897" s="113">
        <f t="shared" si="921"/>
        <v>8.5000000000000006E-2</v>
      </c>
      <c r="U1897" s="111">
        <f t="shared" si="927"/>
        <v>22</v>
      </c>
      <c r="V1897" s="111">
        <v>252</v>
      </c>
      <c r="W1897" s="110">
        <f t="shared" si="913"/>
        <v>1.007147485</v>
      </c>
      <c r="X1897" s="103">
        <f t="shared" si="914"/>
        <v>2.8331206199999999</v>
      </c>
      <c r="Y1897" s="103">
        <f t="shared" si="915"/>
        <v>0</v>
      </c>
      <c r="Z1897" s="114" t="str">
        <f t="shared" si="923"/>
        <v>A+J=</v>
      </c>
      <c r="AA1897" s="108">
        <f t="shared" si="924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16"/>
        <v>45920</v>
      </c>
      <c r="B1898" s="103">
        <f t="shared" si="908"/>
        <v>399.43942848</v>
      </c>
      <c r="C1898" s="204">
        <f t="shared" si="907"/>
        <v>222.27437741598581</v>
      </c>
      <c r="D1898" s="104">
        <f t="shared" si="917"/>
        <v>7205.03</v>
      </c>
      <c r="E1898" s="105">
        <f t="shared" si="928"/>
        <v>7245.38</v>
      </c>
      <c r="F1898" s="106">
        <f t="shared" si="929"/>
        <v>45858</v>
      </c>
      <c r="G1898" s="107">
        <f t="shared" si="909"/>
        <v>5.6002542668107669E-3</v>
      </c>
      <c r="H1898" s="108">
        <f t="shared" si="922"/>
        <v>45950</v>
      </c>
      <c r="I1898" s="108">
        <f t="shared" si="910"/>
        <v>45922</v>
      </c>
      <c r="J1898" s="109">
        <f t="shared" si="918"/>
        <v>23</v>
      </c>
      <c r="K1898" s="109">
        <f t="shared" si="906"/>
        <v>23</v>
      </c>
      <c r="L1898" s="8">
        <f t="shared" si="919"/>
        <v>1.0056002500000001</v>
      </c>
      <c r="M1898" s="110">
        <f t="shared" ref="M1898:M1961" si="931">IF(I1898&gt;I1897,L1897,M1897)</f>
        <v>1.0056002500000001</v>
      </c>
      <c r="N1898" s="110">
        <f t="shared" si="926"/>
        <v>1.7737911787091125</v>
      </c>
      <c r="O1898" s="103">
        <f t="shared" si="930"/>
        <v>1.78372485</v>
      </c>
      <c r="P1898" s="103">
        <f t="shared" si="911"/>
        <v>396.47633051000003</v>
      </c>
      <c r="Q1898" s="11">
        <f t="shared" si="925"/>
        <v>0</v>
      </c>
      <c r="R1898" s="30">
        <f t="shared" si="920"/>
        <v>0</v>
      </c>
      <c r="S1898" s="103">
        <f t="shared" si="912"/>
        <v>0</v>
      </c>
      <c r="T1898" s="113">
        <f t="shared" si="921"/>
        <v>8.5000000000000006E-2</v>
      </c>
      <c r="U1898" s="111">
        <f t="shared" si="927"/>
        <v>23</v>
      </c>
      <c r="V1898" s="111">
        <v>252</v>
      </c>
      <c r="W1898" s="110">
        <f t="shared" si="913"/>
        <v>1.007473581</v>
      </c>
      <c r="X1898" s="103">
        <f t="shared" si="914"/>
        <v>2.9630979700000002</v>
      </c>
      <c r="Y1898" s="103">
        <f t="shared" si="915"/>
        <v>0</v>
      </c>
      <c r="Z1898" s="114" t="str">
        <f t="shared" si="923"/>
        <v>A+J=</v>
      </c>
      <c r="AA1898" s="108">
        <f t="shared" si="924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16"/>
        <v>45921</v>
      </c>
      <c r="B1899" s="103">
        <f t="shared" si="908"/>
        <v>399.43942848</v>
      </c>
      <c r="C1899" s="204">
        <f t="shared" si="907"/>
        <v>222.27437741598581</v>
      </c>
      <c r="D1899" s="104">
        <f t="shared" si="917"/>
        <v>7205.03</v>
      </c>
      <c r="E1899" s="105">
        <f t="shared" si="928"/>
        <v>7245.38</v>
      </c>
      <c r="F1899" s="106">
        <f t="shared" si="929"/>
        <v>45858</v>
      </c>
      <c r="G1899" s="107">
        <f t="shared" si="909"/>
        <v>5.6002542668107669E-3</v>
      </c>
      <c r="H1899" s="108">
        <f t="shared" si="922"/>
        <v>45950</v>
      </c>
      <c r="I1899" s="108">
        <f t="shared" si="910"/>
        <v>45922</v>
      </c>
      <c r="J1899" s="109">
        <f t="shared" si="918"/>
        <v>23</v>
      </c>
      <c r="K1899" s="109">
        <f t="shared" si="906"/>
        <v>23</v>
      </c>
      <c r="L1899" s="8">
        <f t="shared" si="919"/>
        <v>1.0056002500000001</v>
      </c>
      <c r="M1899" s="110">
        <f t="shared" si="931"/>
        <v>1.0056002500000001</v>
      </c>
      <c r="N1899" s="110">
        <f t="shared" si="926"/>
        <v>1.7737911787091125</v>
      </c>
      <c r="O1899" s="103">
        <f t="shared" si="930"/>
        <v>1.78372485</v>
      </c>
      <c r="P1899" s="103">
        <f t="shared" si="911"/>
        <v>396.47633051000003</v>
      </c>
      <c r="Q1899" s="11">
        <f t="shared" si="925"/>
        <v>0</v>
      </c>
      <c r="R1899" s="30">
        <f t="shared" si="920"/>
        <v>0</v>
      </c>
      <c r="S1899" s="103">
        <f t="shared" si="912"/>
        <v>0</v>
      </c>
      <c r="T1899" s="113">
        <f t="shared" si="921"/>
        <v>8.5000000000000006E-2</v>
      </c>
      <c r="U1899" s="111">
        <f t="shared" si="927"/>
        <v>23</v>
      </c>
      <c r="V1899" s="111">
        <v>252</v>
      </c>
      <c r="W1899" s="110">
        <f t="shared" si="913"/>
        <v>1.007473581</v>
      </c>
      <c r="X1899" s="103">
        <f t="shared" si="914"/>
        <v>2.9630979700000002</v>
      </c>
      <c r="Y1899" s="103">
        <f t="shared" si="915"/>
        <v>0</v>
      </c>
      <c r="Z1899" s="114" t="str">
        <f t="shared" si="923"/>
        <v>A+J=</v>
      </c>
      <c r="AA1899" s="108">
        <f t="shared" si="924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16"/>
        <v>45922</v>
      </c>
      <c r="B1900" s="103">
        <f t="shared" si="908"/>
        <v>399.43942848</v>
      </c>
      <c r="C1900" s="204">
        <f t="shared" si="907"/>
        <v>222.27437741598581</v>
      </c>
      <c r="D1900" s="104">
        <f t="shared" si="917"/>
        <v>7205.03</v>
      </c>
      <c r="E1900" s="105">
        <f t="shared" si="928"/>
        <v>7245.38</v>
      </c>
      <c r="F1900" s="106">
        <f t="shared" si="929"/>
        <v>45858</v>
      </c>
      <c r="G1900" s="107">
        <f t="shared" si="909"/>
        <v>5.6002542668107669E-3</v>
      </c>
      <c r="H1900" s="108">
        <f t="shared" si="922"/>
        <v>45950</v>
      </c>
      <c r="I1900" s="108">
        <f t="shared" si="910"/>
        <v>45922</v>
      </c>
      <c r="J1900" s="109">
        <f t="shared" si="918"/>
        <v>23</v>
      </c>
      <c r="K1900" s="109">
        <f t="shared" ref="K1900:K1963" si="932">(J1900-(NETWORKDAYS(A1900,I1900,AD$171:AD$502)-1))</f>
        <v>23</v>
      </c>
      <c r="L1900" s="8">
        <f t="shared" si="919"/>
        <v>1.0056002500000001</v>
      </c>
      <c r="M1900" s="110">
        <f t="shared" si="931"/>
        <v>1.0056002500000001</v>
      </c>
      <c r="N1900" s="110">
        <f t="shared" si="926"/>
        <v>1.7737911787091125</v>
      </c>
      <c r="O1900" s="103">
        <f t="shared" si="930"/>
        <v>1.78372485</v>
      </c>
      <c r="P1900" s="103">
        <f t="shared" si="911"/>
        <v>396.47633051000003</v>
      </c>
      <c r="Q1900" s="11">
        <f t="shared" si="925"/>
        <v>62</v>
      </c>
      <c r="R1900" s="30">
        <f t="shared" si="920"/>
        <v>1.8248E-2</v>
      </c>
      <c r="S1900" s="103">
        <f t="shared" si="912"/>
        <v>7.2349000700000001</v>
      </c>
      <c r="T1900" s="113">
        <f t="shared" si="921"/>
        <v>8.5000000000000006E-2</v>
      </c>
      <c r="U1900" s="111">
        <f t="shared" si="927"/>
        <v>23</v>
      </c>
      <c r="V1900" s="111">
        <v>252</v>
      </c>
      <c r="W1900" s="110">
        <f t="shared" si="913"/>
        <v>1.007473581</v>
      </c>
      <c r="X1900" s="103">
        <f t="shared" si="914"/>
        <v>2.9630979700000002</v>
      </c>
      <c r="Y1900" s="103">
        <f t="shared" si="915"/>
        <v>10.19799804</v>
      </c>
      <c r="Z1900" s="114" t="str">
        <f t="shared" si="923"/>
        <v>A+J=</v>
      </c>
      <c r="AA1900" s="108">
        <f t="shared" si="924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16"/>
        <v>45923</v>
      </c>
      <c r="B1901" s="103">
        <f t="shared" si="908"/>
        <v>389.47619827</v>
      </c>
      <c r="C1901" s="204">
        <f t="shared" si="907"/>
        <v>218.21831458207956</v>
      </c>
      <c r="D1901" s="104">
        <f t="shared" si="917"/>
        <v>7205.03</v>
      </c>
      <c r="E1901" s="105">
        <f t="shared" si="928"/>
        <v>7245.38</v>
      </c>
      <c r="F1901" s="106">
        <f t="shared" si="929"/>
        <v>45891</v>
      </c>
      <c r="G1901" s="107">
        <f t="shared" si="909"/>
        <v>5.6002542668107669E-3</v>
      </c>
      <c r="H1901" s="108">
        <f t="shared" si="922"/>
        <v>45950</v>
      </c>
      <c r="I1901" s="108">
        <f t="shared" si="910"/>
        <v>45950</v>
      </c>
      <c r="J1901" s="109">
        <f t="shared" si="918"/>
        <v>20</v>
      </c>
      <c r="K1901" s="109">
        <f t="shared" si="932"/>
        <v>1</v>
      </c>
      <c r="L1901" s="8">
        <f t="shared" si="919"/>
        <v>1.0002792700000001</v>
      </c>
      <c r="M1901" s="110">
        <f t="shared" si="931"/>
        <v>1.0056002500000001</v>
      </c>
      <c r="N1901" s="110">
        <f t="shared" si="926"/>
        <v>1.7837248527576783</v>
      </c>
      <c r="O1901" s="103">
        <f t="shared" si="930"/>
        <v>1.78422299</v>
      </c>
      <c r="P1901" s="103">
        <f t="shared" si="911"/>
        <v>389.35013371000002</v>
      </c>
      <c r="Q1901" s="11">
        <f t="shared" si="925"/>
        <v>0</v>
      </c>
      <c r="R1901" s="30">
        <f t="shared" si="920"/>
        <v>0</v>
      </c>
      <c r="S1901" s="103">
        <f t="shared" si="912"/>
        <v>0</v>
      </c>
      <c r="T1901" s="113">
        <f t="shared" si="921"/>
        <v>8.5000000000000006E-2</v>
      </c>
      <c r="U1901" s="111">
        <f t="shared" si="927"/>
        <v>1</v>
      </c>
      <c r="V1901" s="111">
        <v>252</v>
      </c>
      <c r="W1901" s="110">
        <f t="shared" si="913"/>
        <v>1.0003237819999999</v>
      </c>
      <c r="X1901" s="103">
        <f t="shared" si="914"/>
        <v>0.12606455999999999</v>
      </c>
      <c r="Y1901" s="103">
        <f t="shared" si="915"/>
        <v>0</v>
      </c>
      <c r="Z1901" s="114" t="str">
        <f t="shared" si="923"/>
        <v>A+J=</v>
      </c>
      <c r="AA1901" s="108">
        <f t="shared" si="924"/>
        <v>45950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16"/>
        <v>45924</v>
      </c>
      <c r="B1902" s="103">
        <f t="shared" si="908"/>
        <v>389.71110398999997</v>
      </c>
      <c r="C1902" s="204">
        <f t="shared" si="907"/>
        <v>218.21831458207956</v>
      </c>
      <c r="D1902" s="104">
        <f t="shared" si="917"/>
        <v>7205.03</v>
      </c>
      <c r="E1902" s="105">
        <f t="shared" si="928"/>
        <v>7245.38</v>
      </c>
      <c r="F1902" s="106">
        <f t="shared" si="929"/>
        <v>45891</v>
      </c>
      <c r="G1902" s="107">
        <f t="shared" si="909"/>
        <v>5.6002542668107669E-3</v>
      </c>
      <c r="H1902" s="108">
        <f t="shared" si="922"/>
        <v>45950</v>
      </c>
      <c r="I1902" s="108">
        <f t="shared" si="910"/>
        <v>45950</v>
      </c>
      <c r="J1902" s="109">
        <f t="shared" si="918"/>
        <v>20</v>
      </c>
      <c r="K1902" s="109">
        <f t="shared" si="932"/>
        <v>2</v>
      </c>
      <c r="L1902" s="8">
        <f t="shared" si="919"/>
        <v>1.0005586099999999</v>
      </c>
      <c r="M1902" s="110">
        <f t="shared" si="931"/>
        <v>1.0056002500000001</v>
      </c>
      <c r="N1902" s="110">
        <f t="shared" si="926"/>
        <v>1.7837248527576783</v>
      </c>
      <c r="O1902" s="103">
        <f t="shared" si="930"/>
        <v>1.78472125</v>
      </c>
      <c r="P1902" s="103">
        <f t="shared" si="911"/>
        <v>389.45886316999997</v>
      </c>
      <c r="Q1902" s="11">
        <f t="shared" si="925"/>
        <v>0</v>
      </c>
      <c r="R1902" s="30">
        <f t="shared" si="920"/>
        <v>0</v>
      </c>
      <c r="S1902" s="103">
        <f t="shared" si="912"/>
        <v>0</v>
      </c>
      <c r="T1902" s="113">
        <f t="shared" si="921"/>
        <v>8.5000000000000006E-2</v>
      </c>
      <c r="U1902" s="111">
        <f t="shared" si="927"/>
        <v>2</v>
      </c>
      <c r="V1902" s="111">
        <v>252</v>
      </c>
      <c r="W1902" s="110">
        <f t="shared" si="913"/>
        <v>1.00064767</v>
      </c>
      <c r="X1902" s="103">
        <f t="shared" si="914"/>
        <v>0.25224081999999998</v>
      </c>
      <c r="Y1902" s="103">
        <f t="shared" si="915"/>
        <v>0</v>
      </c>
      <c r="Z1902" s="114" t="str">
        <f t="shared" si="923"/>
        <v>A+J=</v>
      </c>
      <c r="AA1902" s="108">
        <f t="shared" si="924"/>
        <v>45950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16"/>
        <v>45925</v>
      </c>
      <c r="B1903" s="103">
        <f t="shared" si="908"/>
        <v>389.94615778000002</v>
      </c>
      <c r="C1903" s="204">
        <f t="shared" si="907"/>
        <v>218.21831458207956</v>
      </c>
      <c r="D1903" s="104">
        <f t="shared" si="917"/>
        <v>7205.03</v>
      </c>
      <c r="E1903" s="105">
        <f t="shared" si="928"/>
        <v>7245.38</v>
      </c>
      <c r="F1903" s="106">
        <f t="shared" si="929"/>
        <v>45891</v>
      </c>
      <c r="G1903" s="107">
        <f t="shared" si="909"/>
        <v>5.6002542668107669E-3</v>
      </c>
      <c r="H1903" s="108">
        <f t="shared" si="922"/>
        <v>45950</v>
      </c>
      <c r="I1903" s="108">
        <f t="shared" si="910"/>
        <v>45950</v>
      </c>
      <c r="J1903" s="109">
        <f t="shared" si="918"/>
        <v>20</v>
      </c>
      <c r="K1903" s="109">
        <f t="shared" si="932"/>
        <v>3</v>
      </c>
      <c r="L1903" s="8">
        <f t="shared" si="919"/>
        <v>1.0008380400000001</v>
      </c>
      <c r="M1903" s="110">
        <f t="shared" si="931"/>
        <v>1.0056002500000001</v>
      </c>
      <c r="N1903" s="110">
        <f t="shared" si="926"/>
        <v>1.7837248527576783</v>
      </c>
      <c r="O1903" s="103">
        <f t="shared" si="930"/>
        <v>1.78521968</v>
      </c>
      <c r="P1903" s="103">
        <f t="shared" si="911"/>
        <v>389.56762972000001</v>
      </c>
      <c r="Q1903" s="11">
        <f t="shared" si="925"/>
        <v>0</v>
      </c>
      <c r="R1903" s="30">
        <f t="shared" si="920"/>
        <v>0</v>
      </c>
      <c r="S1903" s="103">
        <f t="shared" si="912"/>
        <v>0</v>
      </c>
      <c r="T1903" s="113">
        <f t="shared" si="921"/>
        <v>8.5000000000000006E-2</v>
      </c>
      <c r="U1903" s="111">
        <f t="shared" si="927"/>
        <v>3</v>
      </c>
      <c r="V1903" s="111">
        <v>252</v>
      </c>
      <c r="W1903" s="110">
        <f t="shared" si="913"/>
        <v>1.000971662</v>
      </c>
      <c r="X1903" s="103">
        <f t="shared" si="914"/>
        <v>0.37852806</v>
      </c>
      <c r="Y1903" s="103">
        <f t="shared" si="915"/>
        <v>0</v>
      </c>
      <c r="Z1903" s="114" t="str">
        <f t="shared" si="923"/>
        <v>A+J=</v>
      </c>
      <c r="AA1903" s="108">
        <f t="shared" si="924"/>
        <v>45950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16"/>
        <v>45926</v>
      </c>
      <c r="B1904" s="103">
        <f t="shared" si="908"/>
        <v>390.18135356000005</v>
      </c>
      <c r="C1904" s="204">
        <f t="shared" si="907"/>
        <v>218.21831458207956</v>
      </c>
      <c r="D1904" s="104">
        <f t="shared" si="917"/>
        <v>7205.03</v>
      </c>
      <c r="E1904" s="105">
        <f t="shared" si="928"/>
        <v>7245.38</v>
      </c>
      <c r="F1904" s="106">
        <f t="shared" si="929"/>
        <v>45891</v>
      </c>
      <c r="G1904" s="107">
        <f t="shared" si="909"/>
        <v>5.6002542668107669E-3</v>
      </c>
      <c r="H1904" s="108">
        <f t="shared" si="922"/>
        <v>45950</v>
      </c>
      <c r="I1904" s="108">
        <f t="shared" si="910"/>
        <v>45950</v>
      </c>
      <c r="J1904" s="109">
        <f t="shared" si="918"/>
        <v>20</v>
      </c>
      <c r="K1904" s="109">
        <f t="shared" si="932"/>
        <v>4</v>
      </c>
      <c r="L1904" s="8">
        <f t="shared" si="919"/>
        <v>1.00111755</v>
      </c>
      <c r="M1904" s="110">
        <f t="shared" si="931"/>
        <v>1.0056002500000001</v>
      </c>
      <c r="N1904" s="110">
        <f t="shared" si="926"/>
        <v>1.7837248527576783</v>
      </c>
      <c r="O1904" s="103">
        <f t="shared" si="930"/>
        <v>1.78571825</v>
      </c>
      <c r="P1904" s="103">
        <f t="shared" si="911"/>
        <v>389.67642683000003</v>
      </c>
      <c r="Q1904" s="11">
        <f t="shared" si="925"/>
        <v>0</v>
      </c>
      <c r="R1904" s="30">
        <f t="shared" si="920"/>
        <v>0</v>
      </c>
      <c r="S1904" s="103">
        <f t="shared" si="912"/>
        <v>0</v>
      </c>
      <c r="T1904" s="113">
        <f t="shared" si="921"/>
        <v>8.5000000000000006E-2</v>
      </c>
      <c r="U1904" s="111">
        <f t="shared" si="927"/>
        <v>4</v>
      </c>
      <c r="V1904" s="111">
        <v>252</v>
      </c>
      <c r="W1904" s="110">
        <f t="shared" si="913"/>
        <v>1.001295759</v>
      </c>
      <c r="X1904" s="103">
        <f t="shared" si="914"/>
        <v>0.50492672999999999</v>
      </c>
      <c r="Y1904" s="103">
        <f t="shared" si="915"/>
        <v>0</v>
      </c>
      <c r="Z1904" s="114" t="str">
        <f t="shared" si="923"/>
        <v>A+J=</v>
      </c>
      <c r="AA1904" s="108">
        <f t="shared" si="924"/>
        <v>45950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16"/>
        <v>45927</v>
      </c>
      <c r="B1905" s="103">
        <f t="shared" si="908"/>
        <v>390.41668701999998</v>
      </c>
      <c r="C1905" s="204">
        <f t="shared" si="907"/>
        <v>218.21831458207956</v>
      </c>
      <c r="D1905" s="104">
        <f t="shared" si="917"/>
        <v>7205.03</v>
      </c>
      <c r="E1905" s="105">
        <f t="shared" si="928"/>
        <v>7245.38</v>
      </c>
      <c r="F1905" s="106">
        <f t="shared" si="929"/>
        <v>45891</v>
      </c>
      <c r="G1905" s="107">
        <f t="shared" si="909"/>
        <v>5.6002542668107669E-3</v>
      </c>
      <c r="H1905" s="108">
        <f t="shared" si="922"/>
        <v>45950</v>
      </c>
      <c r="I1905" s="108">
        <f t="shared" si="910"/>
        <v>45950</v>
      </c>
      <c r="J1905" s="109">
        <f t="shared" si="918"/>
        <v>20</v>
      </c>
      <c r="K1905" s="109">
        <f t="shared" si="932"/>
        <v>5</v>
      </c>
      <c r="L1905" s="8">
        <f t="shared" si="919"/>
        <v>1.00139713</v>
      </c>
      <c r="M1905" s="110">
        <f t="shared" si="931"/>
        <v>1.0056002500000001</v>
      </c>
      <c r="N1905" s="110">
        <f t="shared" si="926"/>
        <v>1.7837248527576783</v>
      </c>
      <c r="O1905" s="103">
        <f t="shared" si="930"/>
        <v>1.7862169400000001</v>
      </c>
      <c r="P1905" s="103">
        <f t="shared" si="911"/>
        <v>389.78525012</v>
      </c>
      <c r="Q1905" s="11">
        <f t="shared" si="925"/>
        <v>0</v>
      </c>
      <c r="R1905" s="30">
        <f t="shared" si="920"/>
        <v>0</v>
      </c>
      <c r="S1905" s="103">
        <f t="shared" si="912"/>
        <v>0</v>
      </c>
      <c r="T1905" s="113">
        <f t="shared" si="921"/>
        <v>8.5000000000000006E-2</v>
      </c>
      <c r="U1905" s="111">
        <f t="shared" si="927"/>
        <v>5</v>
      </c>
      <c r="V1905" s="111">
        <v>252</v>
      </c>
      <c r="W1905" s="110">
        <f t="shared" si="913"/>
        <v>1.0016199610000001</v>
      </c>
      <c r="X1905" s="103">
        <f t="shared" si="914"/>
        <v>0.63143689999999997</v>
      </c>
      <c r="Y1905" s="103">
        <f t="shared" si="915"/>
        <v>0</v>
      </c>
      <c r="Z1905" s="114" t="str">
        <f t="shared" si="923"/>
        <v>A+J=</v>
      </c>
      <c r="AA1905" s="108">
        <f t="shared" si="924"/>
        <v>45950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16"/>
        <v>45928</v>
      </c>
      <c r="B1906" s="103">
        <f t="shared" si="908"/>
        <v>390.41668701999998</v>
      </c>
      <c r="C1906" s="204">
        <f t="shared" si="907"/>
        <v>218.21831458207956</v>
      </c>
      <c r="D1906" s="104">
        <f t="shared" si="917"/>
        <v>7205.03</v>
      </c>
      <c r="E1906" s="105">
        <f t="shared" si="928"/>
        <v>7245.38</v>
      </c>
      <c r="F1906" s="106">
        <f t="shared" si="929"/>
        <v>45891</v>
      </c>
      <c r="G1906" s="107">
        <f t="shared" si="909"/>
        <v>5.6002542668107669E-3</v>
      </c>
      <c r="H1906" s="108">
        <f t="shared" si="922"/>
        <v>45950</v>
      </c>
      <c r="I1906" s="108">
        <f t="shared" si="910"/>
        <v>45950</v>
      </c>
      <c r="J1906" s="109">
        <f t="shared" si="918"/>
        <v>20</v>
      </c>
      <c r="K1906" s="109">
        <f t="shared" si="932"/>
        <v>5</v>
      </c>
      <c r="L1906" s="8">
        <f t="shared" si="919"/>
        <v>1.00139713</v>
      </c>
      <c r="M1906" s="110">
        <f t="shared" si="931"/>
        <v>1.0056002500000001</v>
      </c>
      <c r="N1906" s="110">
        <f t="shared" si="926"/>
        <v>1.7837248527576783</v>
      </c>
      <c r="O1906" s="103">
        <f t="shared" si="930"/>
        <v>1.7862169400000001</v>
      </c>
      <c r="P1906" s="103">
        <f t="shared" si="911"/>
        <v>389.78525012</v>
      </c>
      <c r="Q1906" s="11">
        <f t="shared" si="925"/>
        <v>0</v>
      </c>
      <c r="R1906" s="30">
        <f t="shared" si="920"/>
        <v>0</v>
      </c>
      <c r="S1906" s="103">
        <f t="shared" si="912"/>
        <v>0</v>
      </c>
      <c r="T1906" s="113">
        <f t="shared" si="921"/>
        <v>8.5000000000000006E-2</v>
      </c>
      <c r="U1906" s="111">
        <f t="shared" si="927"/>
        <v>5</v>
      </c>
      <c r="V1906" s="111">
        <v>252</v>
      </c>
      <c r="W1906" s="110">
        <f t="shared" si="913"/>
        <v>1.0016199610000001</v>
      </c>
      <c r="X1906" s="103">
        <f t="shared" si="914"/>
        <v>0.63143689999999997</v>
      </c>
      <c r="Y1906" s="103">
        <f t="shared" si="915"/>
        <v>0</v>
      </c>
      <c r="Z1906" s="114" t="str">
        <f t="shared" si="923"/>
        <v>A+J=</v>
      </c>
      <c r="AA1906" s="108">
        <f t="shared" si="924"/>
        <v>45950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16"/>
        <v>45929</v>
      </c>
      <c r="B1907" s="103">
        <f t="shared" si="908"/>
        <v>390.41668701999998</v>
      </c>
      <c r="C1907" s="204">
        <f t="shared" si="907"/>
        <v>218.21831458207956</v>
      </c>
      <c r="D1907" s="104">
        <f t="shared" si="917"/>
        <v>7205.03</v>
      </c>
      <c r="E1907" s="105">
        <f t="shared" si="928"/>
        <v>7245.38</v>
      </c>
      <c r="F1907" s="106">
        <f t="shared" si="929"/>
        <v>45891</v>
      </c>
      <c r="G1907" s="107">
        <f t="shared" si="909"/>
        <v>5.6002542668107669E-3</v>
      </c>
      <c r="H1907" s="108">
        <f t="shared" si="922"/>
        <v>45950</v>
      </c>
      <c r="I1907" s="108">
        <f t="shared" si="910"/>
        <v>45950</v>
      </c>
      <c r="J1907" s="109">
        <f t="shared" si="918"/>
        <v>20</v>
      </c>
      <c r="K1907" s="109">
        <f t="shared" si="932"/>
        <v>5</v>
      </c>
      <c r="L1907" s="8">
        <f t="shared" si="919"/>
        <v>1.00139713</v>
      </c>
      <c r="M1907" s="110">
        <f t="shared" si="931"/>
        <v>1.0056002500000001</v>
      </c>
      <c r="N1907" s="110">
        <f t="shared" si="926"/>
        <v>1.7837248527576783</v>
      </c>
      <c r="O1907" s="103">
        <f t="shared" si="930"/>
        <v>1.7862169400000001</v>
      </c>
      <c r="P1907" s="103">
        <f t="shared" si="911"/>
        <v>389.78525012</v>
      </c>
      <c r="Q1907" s="11">
        <f t="shared" si="925"/>
        <v>0</v>
      </c>
      <c r="R1907" s="30">
        <f t="shared" si="920"/>
        <v>0</v>
      </c>
      <c r="S1907" s="103">
        <f t="shared" si="912"/>
        <v>0</v>
      </c>
      <c r="T1907" s="113">
        <f t="shared" si="921"/>
        <v>8.5000000000000006E-2</v>
      </c>
      <c r="U1907" s="111">
        <f t="shared" si="927"/>
        <v>5</v>
      </c>
      <c r="V1907" s="111">
        <v>252</v>
      </c>
      <c r="W1907" s="110">
        <f t="shared" si="913"/>
        <v>1.0016199610000001</v>
      </c>
      <c r="X1907" s="103">
        <f t="shared" si="914"/>
        <v>0.63143689999999997</v>
      </c>
      <c r="Y1907" s="103">
        <f t="shared" si="915"/>
        <v>0</v>
      </c>
      <c r="Z1907" s="114" t="str">
        <f t="shared" si="923"/>
        <v>A+J=</v>
      </c>
      <c r="AA1907" s="108">
        <f t="shared" si="924"/>
        <v>45950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16"/>
        <v>45930</v>
      </c>
      <c r="B1908" s="103">
        <f t="shared" si="908"/>
        <v>390.65216477000001</v>
      </c>
      <c r="C1908" s="204">
        <f t="shared" si="907"/>
        <v>218.21831458207956</v>
      </c>
      <c r="D1908" s="104">
        <f t="shared" si="917"/>
        <v>7205.03</v>
      </c>
      <c r="E1908" s="105">
        <f t="shared" si="928"/>
        <v>7245.38</v>
      </c>
      <c r="F1908" s="106">
        <f t="shared" si="929"/>
        <v>45891</v>
      </c>
      <c r="G1908" s="107">
        <f t="shared" si="909"/>
        <v>5.6002542668107669E-3</v>
      </c>
      <c r="H1908" s="108">
        <f t="shared" si="922"/>
        <v>45950</v>
      </c>
      <c r="I1908" s="108">
        <f t="shared" si="910"/>
        <v>45950</v>
      </c>
      <c r="J1908" s="109">
        <f t="shared" si="918"/>
        <v>20</v>
      </c>
      <c r="K1908" s="109">
        <f t="shared" si="932"/>
        <v>6</v>
      </c>
      <c r="L1908" s="8">
        <f t="shared" si="919"/>
        <v>1.0016767900000001</v>
      </c>
      <c r="M1908" s="110">
        <f t="shared" si="931"/>
        <v>1.0056002500000001</v>
      </c>
      <c r="N1908" s="110">
        <f t="shared" si="926"/>
        <v>1.7837248527576783</v>
      </c>
      <c r="O1908" s="103">
        <f t="shared" si="930"/>
        <v>1.78671578</v>
      </c>
      <c r="P1908" s="103">
        <f t="shared" si="911"/>
        <v>389.89410614000002</v>
      </c>
      <c r="Q1908" s="11">
        <f t="shared" si="925"/>
        <v>0</v>
      </c>
      <c r="R1908" s="30">
        <f t="shared" si="920"/>
        <v>0</v>
      </c>
      <c r="S1908" s="103">
        <f t="shared" si="912"/>
        <v>0</v>
      </c>
      <c r="T1908" s="113">
        <f t="shared" si="921"/>
        <v>8.5000000000000006E-2</v>
      </c>
      <c r="U1908" s="111">
        <f t="shared" si="927"/>
        <v>6</v>
      </c>
      <c r="V1908" s="111">
        <v>252</v>
      </c>
      <c r="W1908" s="110">
        <f t="shared" si="913"/>
        <v>1.0019442679999999</v>
      </c>
      <c r="X1908" s="103">
        <f t="shared" si="914"/>
        <v>0.75805862999999996</v>
      </c>
      <c r="Y1908" s="103">
        <f t="shared" si="915"/>
        <v>0</v>
      </c>
      <c r="Z1908" s="114" t="str">
        <f t="shared" si="923"/>
        <v>A+J=</v>
      </c>
      <c r="AA1908" s="108">
        <f t="shared" si="924"/>
        <v>45950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16"/>
        <v>45931</v>
      </c>
      <c r="B1909" s="103">
        <f t="shared" si="908"/>
        <v>390.8877847</v>
      </c>
      <c r="C1909" s="204">
        <f t="shared" si="907"/>
        <v>218.21831458207956</v>
      </c>
      <c r="D1909" s="104">
        <f t="shared" si="917"/>
        <v>7205.03</v>
      </c>
      <c r="E1909" s="105">
        <f t="shared" si="928"/>
        <v>7245.38</v>
      </c>
      <c r="F1909" s="106">
        <f t="shared" si="929"/>
        <v>45891</v>
      </c>
      <c r="G1909" s="107">
        <f t="shared" si="909"/>
        <v>5.6002542668107669E-3</v>
      </c>
      <c r="H1909" s="108">
        <f t="shared" si="922"/>
        <v>45950</v>
      </c>
      <c r="I1909" s="108">
        <f t="shared" si="910"/>
        <v>45950</v>
      </c>
      <c r="J1909" s="109">
        <f t="shared" si="918"/>
        <v>20</v>
      </c>
      <c r="K1909" s="109">
        <f t="shared" si="932"/>
        <v>7</v>
      </c>
      <c r="L1909" s="8">
        <f t="shared" si="919"/>
        <v>1.00195653</v>
      </c>
      <c r="M1909" s="110">
        <f t="shared" si="931"/>
        <v>1.0056002500000001</v>
      </c>
      <c r="N1909" s="110">
        <f t="shared" si="926"/>
        <v>1.7837248527576783</v>
      </c>
      <c r="O1909" s="103">
        <f t="shared" si="930"/>
        <v>1.7872147599999999</v>
      </c>
      <c r="P1909" s="103">
        <f t="shared" si="911"/>
        <v>390.00299272000001</v>
      </c>
      <c r="Q1909" s="11">
        <f t="shared" si="925"/>
        <v>0</v>
      </c>
      <c r="R1909" s="30">
        <f t="shared" si="920"/>
        <v>0</v>
      </c>
      <c r="S1909" s="103">
        <f t="shared" si="912"/>
        <v>0</v>
      </c>
      <c r="T1909" s="113">
        <f t="shared" si="921"/>
        <v>8.5000000000000006E-2</v>
      </c>
      <c r="U1909" s="111">
        <f t="shared" si="927"/>
        <v>7</v>
      </c>
      <c r="V1909" s="111">
        <v>252</v>
      </c>
      <c r="W1909" s="110">
        <f t="shared" si="913"/>
        <v>1.00226868</v>
      </c>
      <c r="X1909" s="103">
        <f t="shared" si="914"/>
        <v>0.88479198000000003</v>
      </c>
      <c r="Y1909" s="103">
        <f t="shared" si="915"/>
        <v>0</v>
      </c>
      <c r="Z1909" s="114" t="str">
        <f t="shared" si="923"/>
        <v>A+J=</v>
      </c>
      <c r="AA1909" s="108">
        <f t="shared" si="924"/>
        <v>45950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16"/>
        <v>45932</v>
      </c>
      <c r="B1910" s="103">
        <f t="shared" si="908"/>
        <v>391.12354250000004</v>
      </c>
      <c r="C1910" s="204">
        <f t="shared" si="907"/>
        <v>218.21831458207956</v>
      </c>
      <c r="D1910" s="104">
        <f t="shared" si="917"/>
        <v>7205.03</v>
      </c>
      <c r="E1910" s="105">
        <f t="shared" si="928"/>
        <v>7245.38</v>
      </c>
      <c r="F1910" s="106">
        <f t="shared" si="929"/>
        <v>45891</v>
      </c>
      <c r="G1910" s="107">
        <f t="shared" si="909"/>
        <v>5.6002542668107669E-3</v>
      </c>
      <c r="H1910" s="108">
        <f t="shared" si="922"/>
        <v>45950</v>
      </c>
      <c r="I1910" s="108">
        <f t="shared" si="910"/>
        <v>45950</v>
      </c>
      <c r="J1910" s="109">
        <f t="shared" si="918"/>
        <v>20</v>
      </c>
      <c r="K1910" s="109">
        <f t="shared" si="932"/>
        <v>8</v>
      </c>
      <c r="L1910" s="8">
        <f t="shared" si="919"/>
        <v>1.0022363400000001</v>
      </c>
      <c r="M1910" s="110">
        <f t="shared" si="931"/>
        <v>1.0056002500000001</v>
      </c>
      <c r="N1910" s="110">
        <f t="shared" si="926"/>
        <v>1.7837248527576783</v>
      </c>
      <c r="O1910" s="103">
        <f t="shared" si="930"/>
        <v>1.78771386</v>
      </c>
      <c r="P1910" s="103">
        <f t="shared" si="911"/>
        <v>390.11190548000002</v>
      </c>
      <c r="Q1910" s="11">
        <f t="shared" si="925"/>
        <v>0</v>
      </c>
      <c r="R1910" s="30">
        <f t="shared" si="920"/>
        <v>0</v>
      </c>
      <c r="S1910" s="103">
        <f t="shared" si="912"/>
        <v>0</v>
      </c>
      <c r="T1910" s="113">
        <f t="shared" si="921"/>
        <v>8.5000000000000006E-2</v>
      </c>
      <c r="U1910" s="111">
        <f t="shared" si="927"/>
        <v>8</v>
      </c>
      <c r="V1910" s="111">
        <v>252</v>
      </c>
      <c r="W1910" s="110">
        <f t="shared" si="913"/>
        <v>1.0025931969999999</v>
      </c>
      <c r="X1910" s="103">
        <f t="shared" si="914"/>
        <v>1.01163702</v>
      </c>
      <c r="Y1910" s="103">
        <f t="shared" si="915"/>
        <v>0</v>
      </c>
      <c r="Z1910" s="114" t="str">
        <f t="shared" si="923"/>
        <v>A+J=</v>
      </c>
      <c r="AA1910" s="108">
        <f t="shared" si="924"/>
        <v>45950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16"/>
        <v>45933</v>
      </c>
      <c r="B1911" s="103">
        <f t="shared" si="908"/>
        <v>391.35944916</v>
      </c>
      <c r="C1911" s="204">
        <f t="shared" si="907"/>
        <v>218.21831458207956</v>
      </c>
      <c r="D1911" s="104">
        <f t="shared" si="917"/>
        <v>7205.03</v>
      </c>
      <c r="E1911" s="105">
        <f t="shared" si="928"/>
        <v>7245.38</v>
      </c>
      <c r="F1911" s="106">
        <f t="shared" si="929"/>
        <v>45891</v>
      </c>
      <c r="G1911" s="107">
        <f t="shared" si="909"/>
        <v>5.6002542668107669E-3</v>
      </c>
      <c r="H1911" s="108">
        <f t="shared" si="922"/>
        <v>45950</v>
      </c>
      <c r="I1911" s="108">
        <f t="shared" si="910"/>
        <v>45950</v>
      </c>
      <c r="J1911" s="109">
        <f t="shared" si="918"/>
        <v>20</v>
      </c>
      <c r="K1911" s="109">
        <f t="shared" si="932"/>
        <v>9</v>
      </c>
      <c r="L1911" s="8">
        <f t="shared" si="919"/>
        <v>1.0025162400000001</v>
      </c>
      <c r="M1911" s="110">
        <f t="shared" si="931"/>
        <v>1.0056002500000001</v>
      </c>
      <c r="N1911" s="110">
        <f t="shared" si="926"/>
        <v>1.7837248527576783</v>
      </c>
      <c r="O1911" s="103">
        <f t="shared" si="930"/>
        <v>1.7882131299999999</v>
      </c>
      <c r="P1911" s="103">
        <f t="shared" si="911"/>
        <v>390.22085534000001</v>
      </c>
      <c r="Q1911" s="11">
        <f t="shared" si="925"/>
        <v>0</v>
      </c>
      <c r="R1911" s="30">
        <f t="shared" si="920"/>
        <v>0</v>
      </c>
      <c r="S1911" s="103">
        <f t="shared" si="912"/>
        <v>0</v>
      </c>
      <c r="T1911" s="113">
        <f t="shared" si="921"/>
        <v>8.5000000000000006E-2</v>
      </c>
      <c r="U1911" s="111">
        <f t="shared" si="927"/>
        <v>9</v>
      </c>
      <c r="V1911" s="111">
        <v>252</v>
      </c>
      <c r="W1911" s="110">
        <f t="shared" si="913"/>
        <v>1.0029178190000001</v>
      </c>
      <c r="X1911" s="103">
        <f t="shared" si="914"/>
        <v>1.1385938200000001</v>
      </c>
      <c r="Y1911" s="103">
        <f t="shared" si="915"/>
        <v>0</v>
      </c>
      <c r="Z1911" s="114" t="str">
        <f t="shared" si="923"/>
        <v>A+J=</v>
      </c>
      <c r="AA1911" s="108">
        <f t="shared" si="924"/>
        <v>45950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16"/>
        <v>45934</v>
      </c>
      <c r="B1912" s="103">
        <f t="shared" si="908"/>
        <v>391.59549419999996</v>
      </c>
      <c r="C1912" s="204">
        <f t="shared" si="907"/>
        <v>218.21831458207956</v>
      </c>
      <c r="D1912" s="104">
        <f t="shared" si="917"/>
        <v>7205.03</v>
      </c>
      <c r="E1912" s="105">
        <f t="shared" si="928"/>
        <v>7245.38</v>
      </c>
      <c r="F1912" s="106">
        <f t="shared" si="929"/>
        <v>45891</v>
      </c>
      <c r="G1912" s="107">
        <f t="shared" si="909"/>
        <v>5.6002542668107669E-3</v>
      </c>
      <c r="H1912" s="108">
        <f t="shared" si="922"/>
        <v>45950</v>
      </c>
      <c r="I1912" s="108">
        <f t="shared" si="910"/>
        <v>45950</v>
      </c>
      <c r="J1912" s="109">
        <f t="shared" si="918"/>
        <v>20</v>
      </c>
      <c r="K1912" s="109">
        <f t="shared" si="932"/>
        <v>10</v>
      </c>
      <c r="L1912" s="8">
        <f t="shared" si="919"/>
        <v>1.0027962100000001</v>
      </c>
      <c r="M1912" s="110">
        <f t="shared" si="931"/>
        <v>1.0056002500000001</v>
      </c>
      <c r="N1912" s="110">
        <f t="shared" si="926"/>
        <v>1.7837248527576783</v>
      </c>
      <c r="O1912" s="103">
        <f t="shared" si="930"/>
        <v>1.78871252</v>
      </c>
      <c r="P1912" s="103">
        <f t="shared" si="911"/>
        <v>390.32983137999997</v>
      </c>
      <c r="Q1912" s="11">
        <f t="shared" si="925"/>
        <v>0</v>
      </c>
      <c r="R1912" s="30">
        <f t="shared" si="920"/>
        <v>0</v>
      </c>
      <c r="S1912" s="103">
        <f t="shared" si="912"/>
        <v>0</v>
      </c>
      <c r="T1912" s="113">
        <f t="shared" si="921"/>
        <v>8.5000000000000006E-2</v>
      </c>
      <c r="U1912" s="111">
        <f t="shared" si="927"/>
        <v>10</v>
      </c>
      <c r="V1912" s="111">
        <v>252</v>
      </c>
      <c r="W1912" s="110">
        <f t="shared" si="913"/>
        <v>1.0032425469999999</v>
      </c>
      <c r="X1912" s="103">
        <f t="shared" si="914"/>
        <v>1.26566282</v>
      </c>
      <c r="Y1912" s="103">
        <f t="shared" si="915"/>
        <v>0</v>
      </c>
      <c r="Z1912" s="114" t="str">
        <f t="shared" si="923"/>
        <v>A+J=</v>
      </c>
      <c r="AA1912" s="108">
        <f t="shared" si="924"/>
        <v>45950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16"/>
        <v>45935</v>
      </c>
      <c r="B1913" s="103">
        <f t="shared" si="908"/>
        <v>391.59549419999996</v>
      </c>
      <c r="C1913" s="204">
        <f t="shared" si="907"/>
        <v>218.21831458207956</v>
      </c>
      <c r="D1913" s="104">
        <f t="shared" si="917"/>
        <v>7205.03</v>
      </c>
      <c r="E1913" s="105">
        <f t="shared" si="928"/>
        <v>7245.38</v>
      </c>
      <c r="F1913" s="106">
        <f t="shared" si="929"/>
        <v>45891</v>
      </c>
      <c r="G1913" s="107">
        <f t="shared" si="909"/>
        <v>5.6002542668107669E-3</v>
      </c>
      <c r="H1913" s="108">
        <f t="shared" si="922"/>
        <v>45950</v>
      </c>
      <c r="I1913" s="108">
        <f t="shared" si="910"/>
        <v>45950</v>
      </c>
      <c r="J1913" s="109">
        <f t="shared" si="918"/>
        <v>20</v>
      </c>
      <c r="K1913" s="109">
        <f t="shared" si="932"/>
        <v>10</v>
      </c>
      <c r="L1913" s="8">
        <f t="shared" si="919"/>
        <v>1.0027962100000001</v>
      </c>
      <c r="M1913" s="110">
        <f t="shared" si="931"/>
        <v>1.0056002500000001</v>
      </c>
      <c r="N1913" s="110">
        <f t="shared" si="926"/>
        <v>1.7837248527576783</v>
      </c>
      <c r="O1913" s="103">
        <f t="shared" si="930"/>
        <v>1.78871252</v>
      </c>
      <c r="P1913" s="103">
        <f t="shared" si="911"/>
        <v>390.32983137999997</v>
      </c>
      <c r="Q1913" s="11">
        <f t="shared" si="925"/>
        <v>0</v>
      </c>
      <c r="R1913" s="30">
        <f t="shared" si="920"/>
        <v>0</v>
      </c>
      <c r="S1913" s="103">
        <f t="shared" si="912"/>
        <v>0</v>
      </c>
      <c r="T1913" s="113">
        <f t="shared" si="921"/>
        <v>8.5000000000000006E-2</v>
      </c>
      <c r="U1913" s="111">
        <f t="shared" si="927"/>
        <v>10</v>
      </c>
      <c r="V1913" s="111">
        <v>252</v>
      </c>
      <c r="W1913" s="110">
        <f t="shared" si="913"/>
        <v>1.0032425469999999</v>
      </c>
      <c r="X1913" s="103">
        <f t="shared" si="914"/>
        <v>1.26566282</v>
      </c>
      <c r="Y1913" s="103">
        <f t="shared" si="915"/>
        <v>0</v>
      </c>
      <c r="Z1913" s="114" t="str">
        <f t="shared" si="923"/>
        <v>A+J=</v>
      </c>
      <c r="AA1913" s="108">
        <f t="shared" si="924"/>
        <v>45950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16"/>
        <v>45936</v>
      </c>
      <c r="B1914" s="103">
        <f t="shared" si="908"/>
        <v>391.59549419999996</v>
      </c>
      <c r="C1914" s="204">
        <f t="shared" si="907"/>
        <v>218.21831458207956</v>
      </c>
      <c r="D1914" s="104">
        <f t="shared" si="917"/>
        <v>7205.03</v>
      </c>
      <c r="E1914" s="105">
        <f t="shared" si="928"/>
        <v>7245.38</v>
      </c>
      <c r="F1914" s="106">
        <f t="shared" si="929"/>
        <v>45891</v>
      </c>
      <c r="G1914" s="107">
        <f t="shared" si="909"/>
        <v>5.6002542668107669E-3</v>
      </c>
      <c r="H1914" s="108">
        <f t="shared" si="922"/>
        <v>45950</v>
      </c>
      <c r="I1914" s="108">
        <f t="shared" si="910"/>
        <v>45950</v>
      </c>
      <c r="J1914" s="109">
        <f t="shared" si="918"/>
        <v>20</v>
      </c>
      <c r="K1914" s="109">
        <f t="shared" si="932"/>
        <v>10</v>
      </c>
      <c r="L1914" s="8">
        <f t="shared" si="919"/>
        <v>1.0027962100000001</v>
      </c>
      <c r="M1914" s="110">
        <f t="shared" si="931"/>
        <v>1.0056002500000001</v>
      </c>
      <c r="N1914" s="110">
        <f t="shared" si="926"/>
        <v>1.7837248527576783</v>
      </c>
      <c r="O1914" s="103">
        <f t="shared" si="930"/>
        <v>1.78871252</v>
      </c>
      <c r="P1914" s="103">
        <f t="shared" si="911"/>
        <v>390.32983137999997</v>
      </c>
      <c r="Q1914" s="11">
        <f t="shared" si="925"/>
        <v>0</v>
      </c>
      <c r="R1914" s="30">
        <f t="shared" si="920"/>
        <v>0</v>
      </c>
      <c r="S1914" s="103">
        <f t="shared" si="912"/>
        <v>0</v>
      </c>
      <c r="T1914" s="113">
        <f t="shared" si="921"/>
        <v>8.5000000000000006E-2</v>
      </c>
      <c r="U1914" s="111">
        <f t="shared" si="927"/>
        <v>10</v>
      </c>
      <c r="V1914" s="111">
        <v>252</v>
      </c>
      <c r="W1914" s="110">
        <f t="shared" si="913"/>
        <v>1.0032425469999999</v>
      </c>
      <c r="X1914" s="103">
        <f t="shared" si="914"/>
        <v>1.26566282</v>
      </c>
      <c r="Y1914" s="103">
        <f t="shared" si="915"/>
        <v>0</v>
      </c>
      <c r="Z1914" s="114" t="str">
        <f t="shared" si="923"/>
        <v>A+J=</v>
      </c>
      <c r="AA1914" s="108">
        <f t="shared" si="924"/>
        <v>45950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16"/>
        <v>45937</v>
      </c>
      <c r="B1915" s="103">
        <f t="shared" si="908"/>
        <v>391.83168129000001</v>
      </c>
      <c r="C1915" s="204">
        <f t="shared" si="907"/>
        <v>218.21831458207956</v>
      </c>
      <c r="D1915" s="104">
        <f t="shared" si="917"/>
        <v>7205.03</v>
      </c>
      <c r="E1915" s="105">
        <f t="shared" si="928"/>
        <v>7245.38</v>
      </c>
      <c r="F1915" s="106">
        <f t="shared" si="929"/>
        <v>45891</v>
      </c>
      <c r="G1915" s="107">
        <f t="shared" si="909"/>
        <v>5.6002542668107669E-3</v>
      </c>
      <c r="H1915" s="108">
        <f t="shared" si="922"/>
        <v>45950</v>
      </c>
      <c r="I1915" s="108">
        <f t="shared" si="910"/>
        <v>45950</v>
      </c>
      <c r="J1915" s="109">
        <f t="shared" si="918"/>
        <v>20</v>
      </c>
      <c r="K1915" s="109">
        <f t="shared" si="932"/>
        <v>11</v>
      </c>
      <c r="L1915" s="8">
        <f t="shared" si="919"/>
        <v>1.0030762600000001</v>
      </c>
      <c r="M1915" s="110">
        <f t="shared" si="931"/>
        <v>1.0056002500000001</v>
      </c>
      <c r="N1915" s="110">
        <f t="shared" si="926"/>
        <v>1.7837248527576783</v>
      </c>
      <c r="O1915" s="103">
        <f t="shared" si="930"/>
        <v>1.7892120499999999</v>
      </c>
      <c r="P1915" s="103">
        <f t="shared" si="911"/>
        <v>390.43883798000002</v>
      </c>
      <c r="Q1915" s="11">
        <f t="shared" si="925"/>
        <v>0</v>
      </c>
      <c r="R1915" s="30">
        <f t="shared" si="920"/>
        <v>0</v>
      </c>
      <c r="S1915" s="103">
        <f t="shared" si="912"/>
        <v>0</v>
      </c>
      <c r="T1915" s="113">
        <f t="shared" si="921"/>
        <v>8.5000000000000006E-2</v>
      </c>
      <c r="U1915" s="111">
        <f t="shared" si="927"/>
        <v>11</v>
      </c>
      <c r="V1915" s="111">
        <v>252</v>
      </c>
      <c r="W1915" s="110">
        <f t="shared" si="913"/>
        <v>1.0035673789999999</v>
      </c>
      <c r="X1915" s="103">
        <f t="shared" si="914"/>
        <v>1.3928433099999999</v>
      </c>
      <c r="Y1915" s="103">
        <f t="shared" si="915"/>
        <v>0</v>
      </c>
      <c r="Z1915" s="114" t="str">
        <f t="shared" si="923"/>
        <v>A+J=</v>
      </c>
      <c r="AA1915" s="108">
        <f t="shared" si="924"/>
        <v>45950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16"/>
        <v>45938</v>
      </c>
      <c r="B1916" s="103">
        <f t="shared" si="908"/>
        <v>392.06801125000004</v>
      </c>
      <c r="C1916" s="204">
        <f t="shared" si="907"/>
        <v>218.21831458207956</v>
      </c>
      <c r="D1916" s="104">
        <f t="shared" si="917"/>
        <v>7205.03</v>
      </c>
      <c r="E1916" s="105">
        <f t="shared" si="928"/>
        <v>7245.38</v>
      </c>
      <c r="F1916" s="106">
        <f t="shared" si="929"/>
        <v>45891</v>
      </c>
      <c r="G1916" s="107">
        <f t="shared" si="909"/>
        <v>5.6002542668107669E-3</v>
      </c>
      <c r="H1916" s="108">
        <f t="shared" si="922"/>
        <v>45950</v>
      </c>
      <c r="I1916" s="108">
        <f t="shared" si="910"/>
        <v>45950</v>
      </c>
      <c r="J1916" s="109">
        <f t="shared" si="918"/>
        <v>20</v>
      </c>
      <c r="K1916" s="109">
        <f t="shared" si="932"/>
        <v>12</v>
      </c>
      <c r="L1916" s="8">
        <f t="shared" si="919"/>
        <v>1.00335639</v>
      </c>
      <c r="M1916" s="110">
        <f t="shared" si="931"/>
        <v>1.0056002500000001</v>
      </c>
      <c r="N1916" s="110">
        <f t="shared" si="926"/>
        <v>1.7837248527576783</v>
      </c>
      <c r="O1916" s="103">
        <f t="shared" si="930"/>
        <v>1.7897117199999999</v>
      </c>
      <c r="P1916" s="103">
        <f t="shared" si="911"/>
        <v>390.54787512000001</v>
      </c>
      <c r="Q1916" s="11">
        <f t="shared" si="925"/>
        <v>0</v>
      </c>
      <c r="R1916" s="30">
        <f t="shared" si="920"/>
        <v>0</v>
      </c>
      <c r="S1916" s="103">
        <f t="shared" si="912"/>
        <v>0</v>
      </c>
      <c r="T1916" s="113">
        <f t="shared" si="921"/>
        <v>8.5000000000000006E-2</v>
      </c>
      <c r="U1916" s="111">
        <f t="shared" si="927"/>
        <v>12</v>
      </c>
      <c r="V1916" s="111">
        <v>252</v>
      </c>
      <c r="W1916" s="110">
        <f t="shared" si="913"/>
        <v>1.003892317</v>
      </c>
      <c r="X1916" s="103">
        <f t="shared" si="914"/>
        <v>1.52013613</v>
      </c>
      <c r="Y1916" s="103">
        <f t="shared" si="915"/>
        <v>0</v>
      </c>
      <c r="Z1916" s="114" t="str">
        <f t="shared" si="923"/>
        <v>A+J=</v>
      </c>
      <c r="AA1916" s="108">
        <f t="shared" si="924"/>
        <v>45950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16"/>
        <v>45939</v>
      </c>
      <c r="B1917" s="103">
        <f t="shared" si="908"/>
        <v>392.30448558000001</v>
      </c>
      <c r="C1917" s="204">
        <f t="shared" si="907"/>
        <v>218.21831458207956</v>
      </c>
      <c r="D1917" s="104">
        <f t="shared" si="917"/>
        <v>7205.03</v>
      </c>
      <c r="E1917" s="105">
        <f t="shared" si="928"/>
        <v>7245.38</v>
      </c>
      <c r="F1917" s="106">
        <f t="shared" si="929"/>
        <v>45891</v>
      </c>
      <c r="G1917" s="107">
        <f t="shared" si="909"/>
        <v>5.6002542668107669E-3</v>
      </c>
      <c r="H1917" s="108">
        <f t="shared" si="922"/>
        <v>45950</v>
      </c>
      <c r="I1917" s="108">
        <f t="shared" si="910"/>
        <v>45950</v>
      </c>
      <c r="J1917" s="109">
        <f t="shared" si="918"/>
        <v>20</v>
      </c>
      <c r="K1917" s="109">
        <f t="shared" si="932"/>
        <v>13</v>
      </c>
      <c r="L1917" s="8">
        <f t="shared" si="919"/>
        <v>1.0036366000000001</v>
      </c>
      <c r="M1917" s="110">
        <f t="shared" si="931"/>
        <v>1.0056002500000001</v>
      </c>
      <c r="N1917" s="110">
        <f t="shared" si="926"/>
        <v>1.7837248527576783</v>
      </c>
      <c r="O1917" s="103">
        <f t="shared" si="930"/>
        <v>1.79021154</v>
      </c>
      <c r="P1917" s="103">
        <f t="shared" si="911"/>
        <v>390.65694500000001</v>
      </c>
      <c r="Q1917" s="11">
        <f t="shared" si="925"/>
        <v>0</v>
      </c>
      <c r="R1917" s="30">
        <f t="shared" si="920"/>
        <v>0</v>
      </c>
      <c r="S1917" s="103">
        <f t="shared" si="912"/>
        <v>0</v>
      </c>
      <c r="T1917" s="113">
        <f t="shared" si="921"/>
        <v>8.5000000000000006E-2</v>
      </c>
      <c r="U1917" s="111">
        <f t="shared" si="927"/>
        <v>13</v>
      </c>
      <c r="V1917" s="111">
        <v>252</v>
      </c>
      <c r="W1917" s="110">
        <f t="shared" si="913"/>
        <v>1.0042173590000001</v>
      </c>
      <c r="X1917" s="103">
        <f t="shared" si="914"/>
        <v>1.64754058</v>
      </c>
      <c r="Y1917" s="103">
        <f t="shared" si="915"/>
        <v>0</v>
      </c>
      <c r="Z1917" s="114" t="str">
        <f t="shared" si="923"/>
        <v>A+J=</v>
      </c>
      <c r="AA1917" s="108">
        <f t="shared" si="924"/>
        <v>45950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16"/>
        <v>45940</v>
      </c>
      <c r="B1918" s="103">
        <f t="shared" si="908"/>
        <v>392.54110331000004</v>
      </c>
      <c r="C1918" s="204">
        <f t="shared" si="907"/>
        <v>218.21831458207956</v>
      </c>
      <c r="D1918" s="104">
        <f t="shared" si="917"/>
        <v>7205.03</v>
      </c>
      <c r="E1918" s="105">
        <f t="shared" si="928"/>
        <v>7245.38</v>
      </c>
      <c r="F1918" s="106">
        <f t="shared" si="929"/>
        <v>45891</v>
      </c>
      <c r="G1918" s="107">
        <f t="shared" si="909"/>
        <v>5.6002542668107669E-3</v>
      </c>
      <c r="H1918" s="108">
        <f t="shared" si="922"/>
        <v>45950</v>
      </c>
      <c r="I1918" s="108">
        <f t="shared" si="910"/>
        <v>45950</v>
      </c>
      <c r="J1918" s="109">
        <f t="shared" si="918"/>
        <v>20</v>
      </c>
      <c r="K1918" s="109">
        <f t="shared" si="932"/>
        <v>14</v>
      </c>
      <c r="L1918" s="8">
        <f t="shared" si="919"/>
        <v>1.00391689</v>
      </c>
      <c r="M1918" s="110">
        <f t="shared" si="931"/>
        <v>1.0056002500000001</v>
      </c>
      <c r="N1918" s="110">
        <f t="shared" si="926"/>
        <v>1.7837248527576783</v>
      </c>
      <c r="O1918" s="103">
        <f t="shared" si="930"/>
        <v>1.7907115</v>
      </c>
      <c r="P1918" s="103">
        <f t="shared" si="911"/>
        <v>390.76604543000002</v>
      </c>
      <c r="Q1918" s="11">
        <f t="shared" si="925"/>
        <v>0</v>
      </c>
      <c r="R1918" s="30">
        <f t="shared" si="920"/>
        <v>0</v>
      </c>
      <c r="S1918" s="103">
        <f t="shared" si="912"/>
        <v>0</v>
      </c>
      <c r="T1918" s="113">
        <f t="shared" si="921"/>
        <v>8.5000000000000006E-2</v>
      </c>
      <c r="U1918" s="111">
        <f t="shared" si="927"/>
        <v>14</v>
      </c>
      <c r="V1918" s="111">
        <v>252</v>
      </c>
      <c r="W1918" s="110">
        <f t="shared" si="913"/>
        <v>1.0045425079999999</v>
      </c>
      <c r="X1918" s="103">
        <f t="shared" si="914"/>
        <v>1.7750578800000001</v>
      </c>
      <c r="Y1918" s="103">
        <f t="shared" si="915"/>
        <v>0</v>
      </c>
      <c r="Z1918" s="114" t="str">
        <f t="shared" si="923"/>
        <v>A+J=</v>
      </c>
      <c r="AA1918" s="108">
        <f t="shared" si="924"/>
        <v>45950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16"/>
        <v>45941</v>
      </c>
      <c r="B1919" s="103">
        <f t="shared" si="908"/>
        <v>392.77786114000003</v>
      </c>
      <c r="C1919" s="204">
        <f t="shared" si="907"/>
        <v>218.21831458207956</v>
      </c>
      <c r="D1919" s="104">
        <f t="shared" si="917"/>
        <v>7205.03</v>
      </c>
      <c r="E1919" s="105">
        <f t="shared" si="928"/>
        <v>7245.38</v>
      </c>
      <c r="F1919" s="106">
        <f t="shared" si="929"/>
        <v>45891</v>
      </c>
      <c r="G1919" s="107">
        <f t="shared" si="909"/>
        <v>5.6002542668107669E-3</v>
      </c>
      <c r="H1919" s="108">
        <f t="shared" si="922"/>
        <v>45950</v>
      </c>
      <c r="I1919" s="108">
        <f t="shared" si="910"/>
        <v>45950</v>
      </c>
      <c r="J1919" s="109">
        <f t="shared" si="918"/>
        <v>20</v>
      </c>
      <c r="K1919" s="109">
        <f t="shared" si="932"/>
        <v>15</v>
      </c>
      <c r="L1919" s="8">
        <f t="shared" si="919"/>
        <v>1.00419725</v>
      </c>
      <c r="M1919" s="110">
        <f t="shared" si="931"/>
        <v>1.0056002500000001</v>
      </c>
      <c r="N1919" s="110">
        <f t="shared" si="926"/>
        <v>1.7837248527576783</v>
      </c>
      <c r="O1919" s="103">
        <f t="shared" si="930"/>
        <v>1.7912115900000001</v>
      </c>
      <c r="P1919" s="103">
        <f t="shared" si="911"/>
        <v>390.87517422000002</v>
      </c>
      <c r="Q1919" s="11">
        <f t="shared" si="925"/>
        <v>0</v>
      </c>
      <c r="R1919" s="30">
        <f t="shared" si="920"/>
        <v>0</v>
      </c>
      <c r="S1919" s="103">
        <f t="shared" si="912"/>
        <v>0</v>
      </c>
      <c r="T1919" s="113">
        <f t="shared" si="921"/>
        <v>8.5000000000000006E-2</v>
      </c>
      <c r="U1919" s="111">
        <f t="shared" si="927"/>
        <v>15</v>
      </c>
      <c r="V1919" s="111">
        <v>252</v>
      </c>
      <c r="W1919" s="110">
        <f t="shared" si="913"/>
        <v>1.0048677610000001</v>
      </c>
      <c r="X1919" s="103">
        <f t="shared" si="914"/>
        <v>1.9026869200000001</v>
      </c>
      <c r="Y1919" s="103">
        <f t="shared" si="915"/>
        <v>0</v>
      </c>
      <c r="Z1919" s="114" t="str">
        <f t="shared" si="923"/>
        <v>A+J=</v>
      </c>
      <c r="AA1919" s="108">
        <f t="shared" si="924"/>
        <v>45950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16"/>
        <v>45942</v>
      </c>
      <c r="B1920" s="103">
        <f t="shared" si="908"/>
        <v>392.77786114000003</v>
      </c>
      <c r="C1920" s="204">
        <f t="shared" si="907"/>
        <v>218.21831458207956</v>
      </c>
      <c r="D1920" s="104">
        <f t="shared" si="917"/>
        <v>7205.03</v>
      </c>
      <c r="E1920" s="105">
        <f t="shared" si="928"/>
        <v>7245.38</v>
      </c>
      <c r="F1920" s="106">
        <f t="shared" si="929"/>
        <v>45891</v>
      </c>
      <c r="G1920" s="107">
        <f t="shared" si="909"/>
        <v>5.6002542668107669E-3</v>
      </c>
      <c r="H1920" s="108">
        <f t="shared" si="922"/>
        <v>45950</v>
      </c>
      <c r="I1920" s="108">
        <f t="shared" si="910"/>
        <v>45950</v>
      </c>
      <c r="J1920" s="109">
        <f t="shared" si="918"/>
        <v>20</v>
      </c>
      <c r="K1920" s="109">
        <f t="shared" si="932"/>
        <v>15</v>
      </c>
      <c r="L1920" s="8">
        <f t="shared" si="919"/>
        <v>1.00419725</v>
      </c>
      <c r="M1920" s="110">
        <f t="shared" si="931"/>
        <v>1.0056002500000001</v>
      </c>
      <c r="N1920" s="110">
        <f t="shared" si="926"/>
        <v>1.7837248527576783</v>
      </c>
      <c r="O1920" s="103">
        <f t="shared" si="930"/>
        <v>1.7912115900000001</v>
      </c>
      <c r="P1920" s="103">
        <f t="shared" si="911"/>
        <v>390.87517422000002</v>
      </c>
      <c r="Q1920" s="11">
        <f t="shared" si="925"/>
        <v>0</v>
      </c>
      <c r="R1920" s="30">
        <f t="shared" si="920"/>
        <v>0</v>
      </c>
      <c r="S1920" s="103">
        <f t="shared" si="912"/>
        <v>0</v>
      </c>
      <c r="T1920" s="113">
        <f t="shared" si="921"/>
        <v>8.5000000000000006E-2</v>
      </c>
      <c r="U1920" s="111">
        <f t="shared" si="927"/>
        <v>15</v>
      </c>
      <c r="V1920" s="111">
        <v>252</v>
      </c>
      <c r="W1920" s="110">
        <f t="shared" si="913"/>
        <v>1.0048677610000001</v>
      </c>
      <c r="X1920" s="103">
        <f t="shared" si="914"/>
        <v>1.9026869200000001</v>
      </c>
      <c r="Y1920" s="103">
        <f t="shared" si="915"/>
        <v>0</v>
      </c>
      <c r="Z1920" s="114" t="str">
        <f t="shared" si="923"/>
        <v>A+J=</v>
      </c>
      <c r="AA1920" s="108">
        <f t="shared" si="924"/>
        <v>45950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16"/>
        <v>45943</v>
      </c>
      <c r="B1921" s="103">
        <f t="shared" si="908"/>
        <v>392.77786114000003</v>
      </c>
      <c r="C1921" s="204">
        <f t="shared" si="907"/>
        <v>218.21831458207956</v>
      </c>
      <c r="D1921" s="104">
        <f t="shared" si="917"/>
        <v>7205.03</v>
      </c>
      <c r="E1921" s="105">
        <f t="shared" si="928"/>
        <v>7245.38</v>
      </c>
      <c r="F1921" s="106">
        <f t="shared" si="929"/>
        <v>45891</v>
      </c>
      <c r="G1921" s="107">
        <f t="shared" si="909"/>
        <v>5.6002542668107669E-3</v>
      </c>
      <c r="H1921" s="108">
        <f t="shared" si="922"/>
        <v>45950</v>
      </c>
      <c r="I1921" s="108">
        <f t="shared" si="910"/>
        <v>45950</v>
      </c>
      <c r="J1921" s="109">
        <f t="shared" si="918"/>
        <v>20</v>
      </c>
      <c r="K1921" s="109">
        <f t="shared" si="932"/>
        <v>15</v>
      </c>
      <c r="L1921" s="8">
        <f t="shared" si="919"/>
        <v>1.00419725</v>
      </c>
      <c r="M1921" s="110">
        <f t="shared" si="931"/>
        <v>1.0056002500000001</v>
      </c>
      <c r="N1921" s="110">
        <f t="shared" si="926"/>
        <v>1.7837248527576783</v>
      </c>
      <c r="O1921" s="103">
        <f t="shared" si="930"/>
        <v>1.7912115900000001</v>
      </c>
      <c r="P1921" s="103">
        <f t="shared" si="911"/>
        <v>390.87517422000002</v>
      </c>
      <c r="Q1921" s="11">
        <f t="shared" si="925"/>
        <v>0</v>
      </c>
      <c r="R1921" s="30">
        <f t="shared" si="920"/>
        <v>0</v>
      </c>
      <c r="S1921" s="103">
        <f t="shared" si="912"/>
        <v>0</v>
      </c>
      <c r="T1921" s="113">
        <f t="shared" si="921"/>
        <v>8.5000000000000006E-2</v>
      </c>
      <c r="U1921" s="111">
        <f t="shared" si="927"/>
        <v>15</v>
      </c>
      <c r="V1921" s="111">
        <v>252</v>
      </c>
      <c r="W1921" s="110">
        <f t="shared" si="913"/>
        <v>1.0048677610000001</v>
      </c>
      <c r="X1921" s="103">
        <f t="shared" si="914"/>
        <v>1.9026869200000001</v>
      </c>
      <c r="Y1921" s="103">
        <f t="shared" si="915"/>
        <v>0</v>
      </c>
      <c r="Z1921" s="114" t="str">
        <f t="shared" si="923"/>
        <v>A+J=</v>
      </c>
      <c r="AA1921" s="108">
        <f t="shared" si="924"/>
        <v>45950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16"/>
        <v>45944</v>
      </c>
      <c r="B1922" s="103">
        <f t="shared" si="908"/>
        <v>393.01475955000001</v>
      </c>
      <c r="C1922" s="204">
        <f t="shared" si="907"/>
        <v>218.21831458207956</v>
      </c>
      <c r="D1922" s="104">
        <f t="shared" si="917"/>
        <v>7205.03</v>
      </c>
      <c r="E1922" s="105">
        <f t="shared" si="928"/>
        <v>7245.38</v>
      </c>
      <c r="F1922" s="106">
        <f t="shared" si="929"/>
        <v>45891</v>
      </c>
      <c r="G1922" s="107">
        <f t="shared" si="909"/>
        <v>5.6002542668107669E-3</v>
      </c>
      <c r="H1922" s="108">
        <f t="shared" si="922"/>
        <v>45950</v>
      </c>
      <c r="I1922" s="108">
        <f t="shared" si="910"/>
        <v>45950</v>
      </c>
      <c r="J1922" s="109">
        <f t="shared" si="918"/>
        <v>20</v>
      </c>
      <c r="K1922" s="109">
        <f t="shared" si="932"/>
        <v>16</v>
      </c>
      <c r="L1922" s="8">
        <f t="shared" si="919"/>
        <v>1.0044776900000001</v>
      </c>
      <c r="M1922" s="110">
        <f t="shared" si="931"/>
        <v>1.0056002500000001</v>
      </c>
      <c r="N1922" s="110">
        <f t="shared" si="926"/>
        <v>1.7837248527576783</v>
      </c>
      <c r="O1922" s="103">
        <f t="shared" si="930"/>
        <v>1.79171181</v>
      </c>
      <c r="P1922" s="103">
        <f t="shared" si="911"/>
        <v>390.98433139000002</v>
      </c>
      <c r="Q1922" s="11">
        <f t="shared" si="925"/>
        <v>0</v>
      </c>
      <c r="R1922" s="30">
        <f t="shared" si="920"/>
        <v>0</v>
      </c>
      <c r="S1922" s="103">
        <f t="shared" si="912"/>
        <v>0</v>
      </c>
      <c r="T1922" s="113">
        <f t="shared" si="921"/>
        <v>8.5000000000000006E-2</v>
      </c>
      <c r="U1922" s="111">
        <f t="shared" si="927"/>
        <v>16</v>
      </c>
      <c r="V1922" s="111">
        <v>252</v>
      </c>
      <c r="W1922" s="110">
        <f t="shared" si="913"/>
        <v>1.0051931190000001</v>
      </c>
      <c r="X1922" s="103">
        <f t="shared" si="914"/>
        <v>2.03042816</v>
      </c>
      <c r="Y1922" s="103">
        <f t="shared" si="915"/>
        <v>0</v>
      </c>
      <c r="Z1922" s="114" t="str">
        <f t="shared" si="923"/>
        <v>A+J=</v>
      </c>
      <c r="AA1922" s="108">
        <f t="shared" si="924"/>
        <v>45950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16"/>
        <v>45945</v>
      </c>
      <c r="B1923" s="103">
        <f t="shared" si="908"/>
        <v>393.25180773</v>
      </c>
      <c r="C1923" s="204">
        <f t="shared" si="907"/>
        <v>218.21831458207956</v>
      </c>
      <c r="D1923" s="104">
        <f t="shared" si="917"/>
        <v>7205.03</v>
      </c>
      <c r="E1923" s="105">
        <f t="shared" si="928"/>
        <v>7245.38</v>
      </c>
      <c r="F1923" s="106">
        <f t="shared" si="929"/>
        <v>45891</v>
      </c>
      <c r="G1923" s="107">
        <f t="shared" si="909"/>
        <v>5.6002542668107669E-3</v>
      </c>
      <c r="H1923" s="108">
        <f t="shared" si="922"/>
        <v>45950</v>
      </c>
      <c r="I1923" s="108">
        <f t="shared" si="910"/>
        <v>45950</v>
      </c>
      <c r="J1923" s="109">
        <f t="shared" si="918"/>
        <v>20</v>
      </c>
      <c r="K1923" s="109">
        <f t="shared" si="932"/>
        <v>17</v>
      </c>
      <c r="L1923" s="8">
        <f t="shared" si="919"/>
        <v>1.00475822</v>
      </c>
      <c r="M1923" s="110">
        <f t="shared" si="931"/>
        <v>1.0056002500000001</v>
      </c>
      <c r="N1923" s="110">
        <f t="shared" si="926"/>
        <v>1.7837248527576783</v>
      </c>
      <c r="O1923" s="103">
        <f t="shared" si="930"/>
        <v>1.7922122</v>
      </c>
      <c r="P1923" s="103">
        <f t="shared" si="911"/>
        <v>391.09352565</v>
      </c>
      <c r="Q1923" s="11">
        <f t="shared" si="925"/>
        <v>0</v>
      </c>
      <c r="R1923" s="30">
        <f t="shared" si="920"/>
        <v>0</v>
      </c>
      <c r="S1923" s="103">
        <f t="shared" si="912"/>
        <v>0</v>
      </c>
      <c r="T1923" s="113">
        <f t="shared" si="921"/>
        <v>8.5000000000000006E-2</v>
      </c>
      <c r="U1923" s="111">
        <f t="shared" si="927"/>
        <v>17</v>
      </c>
      <c r="V1923" s="111">
        <v>252</v>
      </c>
      <c r="W1923" s="110">
        <f t="shared" si="913"/>
        <v>1.005518583</v>
      </c>
      <c r="X1923" s="103">
        <f t="shared" si="914"/>
        <v>2.1582820800000002</v>
      </c>
      <c r="Y1923" s="103">
        <f t="shared" si="915"/>
        <v>0</v>
      </c>
      <c r="Z1923" s="114" t="str">
        <f t="shared" si="923"/>
        <v>A+J=</v>
      </c>
      <c r="AA1923" s="108">
        <f t="shared" si="924"/>
        <v>45950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16"/>
        <v>45946</v>
      </c>
      <c r="B1924" s="103">
        <f t="shared" si="908"/>
        <v>393.48899698999998</v>
      </c>
      <c r="C1924" s="204">
        <f t="shared" si="907"/>
        <v>218.21831458207956</v>
      </c>
      <c r="D1924" s="104">
        <f t="shared" si="917"/>
        <v>7205.03</v>
      </c>
      <c r="E1924" s="105">
        <f t="shared" si="928"/>
        <v>7245.38</v>
      </c>
      <c r="F1924" s="106">
        <f t="shared" si="929"/>
        <v>45891</v>
      </c>
      <c r="G1924" s="107">
        <f t="shared" si="909"/>
        <v>5.6002542668107669E-3</v>
      </c>
      <c r="H1924" s="108">
        <f t="shared" si="922"/>
        <v>45950</v>
      </c>
      <c r="I1924" s="108">
        <f t="shared" si="910"/>
        <v>45950</v>
      </c>
      <c r="J1924" s="109">
        <f t="shared" si="918"/>
        <v>20</v>
      </c>
      <c r="K1924" s="109">
        <f t="shared" si="932"/>
        <v>18</v>
      </c>
      <c r="L1924" s="8">
        <f t="shared" si="919"/>
        <v>1.00503882</v>
      </c>
      <c r="M1924" s="110">
        <f t="shared" si="931"/>
        <v>1.0056002500000001</v>
      </c>
      <c r="N1924" s="110">
        <f t="shared" si="926"/>
        <v>1.7837248527576783</v>
      </c>
      <c r="O1924" s="103">
        <f t="shared" si="930"/>
        <v>1.7927127199999999</v>
      </c>
      <c r="P1924" s="103">
        <f t="shared" si="911"/>
        <v>391.20274827999998</v>
      </c>
      <c r="Q1924" s="11">
        <f t="shared" si="925"/>
        <v>0</v>
      </c>
      <c r="R1924" s="30">
        <f t="shared" si="920"/>
        <v>0</v>
      </c>
      <c r="S1924" s="103">
        <f t="shared" si="912"/>
        <v>0</v>
      </c>
      <c r="T1924" s="113">
        <f t="shared" si="921"/>
        <v>8.5000000000000006E-2</v>
      </c>
      <c r="U1924" s="111">
        <f t="shared" si="927"/>
        <v>18</v>
      </c>
      <c r="V1924" s="111">
        <v>252</v>
      </c>
      <c r="W1924" s="110">
        <f t="shared" si="913"/>
        <v>1.005844153</v>
      </c>
      <c r="X1924" s="103">
        <f t="shared" si="914"/>
        <v>2.2862487100000002</v>
      </c>
      <c r="Y1924" s="103">
        <f t="shared" si="915"/>
        <v>0</v>
      </c>
      <c r="Z1924" s="114" t="str">
        <f t="shared" si="923"/>
        <v>A+J=</v>
      </c>
      <c r="AA1924" s="108">
        <f t="shared" si="924"/>
        <v>45950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16"/>
        <v>45947</v>
      </c>
      <c r="B1925" s="103">
        <f t="shared" si="908"/>
        <v>393.72632222999999</v>
      </c>
      <c r="C1925" s="204">
        <f t="shared" si="907"/>
        <v>218.21831458207956</v>
      </c>
      <c r="D1925" s="104">
        <f t="shared" si="917"/>
        <v>7205.03</v>
      </c>
      <c r="E1925" s="105">
        <f t="shared" si="928"/>
        <v>7245.38</v>
      </c>
      <c r="F1925" s="106">
        <f t="shared" si="929"/>
        <v>45891</v>
      </c>
      <c r="G1925" s="107">
        <f t="shared" si="909"/>
        <v>5.6002542668107669E-3</v>
      </c>
      <c r="H1925" s="108">
        <f t="shared" si="922"/>
        <v>45950</v>
      </c>
      <c r="I1925" s="108">
        <f t="shared" si="910"/>
        <v>45950</v>
      </c>
      <c r="J1925" s="109">
        <f t="shared" si="918"/>
        <v>20</v>
      </c>
      <c r="K1925" s="109">
        <f t="shared" si="932"/>
        <v>19</v>
      </c>
      <c r="L1925" s="8">
        <f t="shared" si="919"/>
        <v>1.00531949</v>
      </c>
      <c r="M1925" s="110">
        <f t="shared" si="931"/>
        <v>1.0056002500000001</v>
      </c>
      <c r="N1925" s="110">
        <f t="shared" si="926"/>
        <v>1.7837248527576783</v>
      </c>
      <c r="O1925" s="103">
        <f t="shared" si="930"/>
        <v>1.79321335</v>
      </c>
      <c r="P1925" s="103">
        <f t="shared" si="911"/>
        <v>391.31199492000002</v>
      </c>
      <c r="Q1925" s="11">
        <f t="shared" si="925"/>
        <v>0</v>
      </c>
      <c r="R1925" s="30">
        <f t="shared" si="920"/>
        <v>0</v>
      </c>
      <c r="S1925" s="103">
        <f t="shared" si="912"/>
        <v>0</v>
      </c>
      <c r="T1925" s="113">
        <f t="shared" si="921"/>
        <v>8.5000000000000006E-2</v>
      </c>
      <c r="U1925" s="111">
        <f t="shared" si="927"/>
        <v>19</v>
      </c>
      <c r="V1925" s="111">
        <v>252</v>
      </c>
      <c r="W1925" s="110">
        <f t="shared" si="913"/>
        <v>1.0061698269999999</v>
      </c>
      <c r="X1925" s="103">
        <f t="shared" si="914"/>
        <v>2.41432731</v>
      </c>
      <c r="Y1925" s="103">
        <f t="shared" si="915"/>
        <v>0</v>
      </c>
      <c r="Z1925" s="114" t="str">
        <f t="shared" si="923"/>
        <v>A+J=</v>
      </c>
      <c r="AA1925" s="108">
        <f t="shared" si="924"/>
        <v>45950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16"/>
        <v>45948</v>
      </c>
      <c r="B1926" s="103">
        <f t="shared" si="908"/>
        <v>393.96379782999998</v>
      </c>
      <c r="C1926" s="204">
        <f t="shared" ref="C1926:C1989" si="933">(C1925-(S1925/O1925))</f>
        <v>218.21831458207956</v>
      </c>
      <c r="D1926" s="104">
        <f t="shared" si="917"/>
        <v>7205.03</v>
      </c>
      <c r="E1926" s="105">
        <f t="shared" si="928"/>
        <v>7245.38</v>
      </c>
      <c r="F1926" s="106">
        <f t="shared" si="929"/>
        <v>45891</v>
      </c>
      <c r="G1926" s="107">
        <f t="shared" si="909"/>
        <v>5.6002542668107669E-3</v>
      </c>
      <c r="H1926" s="108">
        <f t="shared" si="922"/>
        <v>45950</v>
      </c>
      <c r="I1926" s="108">
        <f t="shared" si="910"/>
        <v>45950</v>
      </c>
      <c r="J1926" s="109">
        <f t="shared" si="918"/>
        <v>20</v>
      </c>
      <c r="K1926" s="109">
        <f t="shared" si="932"/>
        <v>20</v>
      </c>
      <c r="L1926" s="8">
        <f t="shared" si="919"/>
        <v>1.0056002500000001</v>
      </c>
      <c r="M1926" s="110">
        <f t="shared" si="931"/>
        <v>1.0056002500000001</v>
      </c>
      <c r="N1926" s="110">
        <f t="shared" si="926"/>
        <v>1.7837248527576783</v>
      </c>
      <c r="O1926" s="103">
        <f t="shared" si="930"/>
        <v>1.79371415</v>
      </c>
      <c r="P1926" s="103">
        <f t="shared" si="911"/>
        <v>391.42127864999998</v>
      </c>
      <c r="Q1926" s="11">
        <f t="shared" si="925"/>
        <v>0</v>
      </c>
      <c r="R1926" s="30">
        <f t="shared" si="920"/>
        <v>0</v>
      </c>
      <c r="S1926" s="103">
        <f t="shared" si="912"/>
        <v>0</v>
      </c>
      <c r="T1926" s="113">
        <f t="shared" si="921"/>
        <v>8.5000000000000006E-2</v>
      </c>
      <c r="U1926" s="111">
        <f t="shared" si="927"/>
        <v>20</v>
      </c>
      <c r="V1926" s="111">
        <v>252</v>
      </c>
      <c r="W1926" s="110">
        <f t="shared" si="913"/>
        <v>1.006495608</v>
      </c>
      <c r="X1926" s="103">
        <f t="shared" si="914"/>
        <v>2.5425191800000002</v>
      </c>
      <c r="Y1926" s="103">
        <f t="shared" si="915"/>
        <v>0</v>
      </c>
      <c r="Z1926" s="114" t="str">
        <f t="shared" si="923"/>
        <v>A+J=</v>
      </c>
      <c r="AA1926" s="108">
        <f t="shared" si="924"/>
        <v>45950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16"/>
        <v>45949</v>
      </c>
      <c r="B1927" s="103">
        <f t="shared" si="908"/>
        <v>393.96379782999998</v>
      </c>
      <c r="C1927" s="204">
        <f t="shared" si="933"/>
        <v>218.21831458207956</v>
      </c>
      <c r="D1927" s="104">
        <f t="shared" si="917"/>
        <v>7205.03</v>
      </c>
      <c r="E1927" s="105">
        <f t="shared" si="928"/>
        <v>7245.38</v>
      </c>
      <c r="F1927" s="106">
        <f t="shared" si="929"/>
        <v>45891</v>
      </c>
      <c r="G1927" s="107">
        <f t="shared" si="909"/>
        <v>5.6002542668107669E-3</v>
      </c>
      <c r="H1927" s="108">
        <f t="shared" si="922"/>
        <v>45950</v>
      </c>
      <c r="I1927" s="108">
        <f t="shared" si="910"/>
        <v>45950</v>
      </c>
      <c r="J1927" s="109">
        <f t="shared" si="918"/>
        <v>20</v>
      </c>
      <c r="K1927" s="109">
        <f t="shared" si="932"/>
        <v>20</v>
      </c>
      <c r="L1927" s="8">
        <f t="shared" si="919"/>
        <v>1.0056002500000001</v>
      </c>
      <c r="M1927" s="110">
        <f t="shared" si="931"/>
        <v>1.0056002500000001</v>
      </c>
      <c r="N1927" s="110">
        <f t="shared" si="926"/>
        <v>1.7837248527576783</v>
      </c>
      <c r="O1927" s="103">
        <f t="shared" si="930"/>
        <v>1.79371415</v>
      </c>
      <c r="P1927" s="103">
        <f t="shared" si="911"/>
        <v>391.42127864999998</v>
      </c>
      <c r="Q1927" s="11">
        <f t="shared" si="925"/>
        <v>0</v>
      </c>
      <c r="R1927" s="30">
        <f t="shared" si="920"/>
        <v>0</v>
      </c>
      <c r="S1927" s="103">
        <f t="shared" si="912"/>
        <v>0</v>
      </c>
      <c r="T1927" s="113">
        <f t="shared" si="921"/>
        <v>8.5000000000000006E-2</v>
      </c>
      <c r="U1927" s="111">
        <f t="shared" si="927"/>
        <v>20</v>
      </c>
      <c r="V1927" s="111">
        <v>252</v>
      </c>
      <c r="W1927" s="110">
        <f t="shared" si="913"/>
        <v>1.006495608</v>
      </c>
      <c r="X1927" s="103">
        <f t="shared" si="914"/>
        <v>2.5425191800000002</v>
      </c>
      <c r="Y1927" s="103">
        <f t="shared" si="915"/>
        <v>0</v>
      </c>
      <c r="Z1927" s="114" t="str">
        <f t="shared" si="923"/>
        <v>A+J=</v>
      </c>
      <c r="AA1927" s="108">
        <f t="shared" si="924"/>
        <v>45950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16"/>
        <v>45950</v>
      </c>
      <c r="B1928" s="103">
        <f t="shared" si="908"/>
        <v>393.96379782999998</v>
      </c>
      <c r="C1928" s="204">
        <f t="shared" si="933"/>
        <v>218.21831458207956</v>
      </c>
      <c r="D1928" s="104">
        <f t="shared" si="917"/>
        <v>7205.03</v>
      </c>
      <c r="E1928" s="105">
        <f t="shared" si="928"/>
        <v>7245.38</v>
      </c>
      <c r="F1928" s="106">
        <f t="shared" si="929"/>
        <v>45891</v>
      </c>
      <c r="G1928" s="107">
        <f t="shared" si="909"/>
        <v>5.6002542668107669E-3</v>
      </c>
      <c r="H1928" s="108">
        <f t="shared" si="922"/>
        <v>45982</v>
      </c>
      <c r="I1928" s="108">
        <f t="shared" si="910"/>
        <v>45950</v>
      </c>
      <c r="J1928" s="109">
        <f t="shared" si="918"/>
        <v>20</v>
      </c>
      <c r="K1928" s="109">
        <f t="shared" si="932"/>
        <v>20</v>
      </c>
      <c r="L1928" s="8">
        <f t="shared" si="919"/>
        <v>1.0056002500000001</v>
      </c>
      <c r="M1928" s="110">
        <f t="shared" si="931"/>
        <v>1.0056002500000001</v>
      </c>
      <c r="N1928" s="110">
        <f t="shared" si="926"/>
        <v>1.7837248527576783</v>
      </c>
      <c r="O1928" s="103">
        <f t="shared" si="930"/>
        <v>1.79371415</v>
      </c>
      <c r="P1928" s="103">
        <f t="shared" si="911"/>
        <v>391.42127864999998</v>
      </c>
      <c r="Q1928" s="11">
        <f t="shared" si="925"/>
        <v>63</v>
      </c>
      <c r="R1928" s="30">
        <f t="shared" si="920"/>
        <v>2.0050999999999999E-2</v>
      </c>
      <c r="S1928" s="103">
        <f t="shared" si="912"/>
        <v>7.8483880499999996</v>
      </c>
      <c r="T1928" s="113">
        <f t="shared" si="921"/>
        <v>8.5000000000000006E-2</v>
      </c>
      <c r="U1928" s="111">
        <f t="shared" si="927"/>
        <v>20</v>
      </c>
      <c r="V1928" s="111">
        <v>252</v>
      </c>
      <c r="W1928" s="110">
        <f t="shared" si="913"/>
        <v>1.006495608</v>
      </c>
      <c r="X1928" s="103">
        <f t="shared" si="914"/>
        <v>2.5425191800000002</v>
      </c>
      <c r="Y1928" s="103">
        <f t="shared" si="915"/>
        <v>10.39090723</v>
      </c>
      <c r="Z1928" s="114" t="str">
        <f t="shared" si="923"/>
        <v>A+J=</v>
      </c>
      <c r="AA1928" s="108">
        <f t="shared" si="924"/>
        <v>45950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16"/>
        <v>45951</v>
      </c>
      <c r="B1929" s="103">
        <f t="shared" si="908"/>
        <v>383.79025826999998</v>
      </c>
      <c r="C1929" s="204">
        <f t="shared" si="933"/>
        <v>213.84281916102822</v>
      </c>
      <c r="D1929" s="104">
        <f t="shared" si="917"/>
        <v>7205.03</v>
      </c>
      <c r="E1929" s="105">
        <f t="shared" si="928"/>
        <v>7245.38</v>
      </c>
      <c r="F1929" s="106">
        <f t="shared" si="929"/>
        <v>45920</v>
      </c>
      <c r="G1929" s="107">
        <f t="shared" si="909"/>
        <v>5.6002542668107669E-3</v>
      </c>
      <c r="H1929" s="108">
        <f t="shared" si="922"/>
        <v>45982</v>
      </c>
      <c r="I1929" s="108">
        <f t="shared" si="910"/>
        <v>45982</v>
      </c>
      <c r="J1929" s="109">
        <f t="shared" si="918"/>
        <v>23</v>
      </c>
      <c r="K1929" s="109">
        <f t="shared" si="932"/>
        <v>1</v>
      </c>
      <c r="L1929" s="8">
        <f t="shared" si="919"/>
        <v>1.0002428299999999</v>
      </c>
      <c r="M1929" s="110">
        <f t="shared" si="931"/>
        <v>1.0056002500000001</v>
      </c>
      <c r="N1929" s="110">
        <f t="shared" si="926"/>
        <v>1.7937141578643347</v>
      </c>
      <c r="O1929" s="103">
        <f t="shared" si="930"/>
        <v>1.7941497200000001</v>
      </c>
      <c r="P1929" s="103">
        <f t="shared" si="911"/>
        <v>383.66603412000001</v>
      </c>
      <c r="Q1929" s="11">
        <f t="shared" si="925"/>
        <v>0</v>
      </c>
      <c r="R1929" s="30">
        <f t="shared" si="920"/>
        <v>0</v>
      </c>
      <c r="S1929" s="103">
        <f t="shared" si="912"/>
        <v>0</v>
      </c>
      <c r="T1929" s="113">
        <f t="shared" si="921"/>
        <v>8.5000000000000006E-2</v>
      </c>
      <c r="U1929" s="111">
        <f t="shared" si="927"/>
        <v>1</v>
      </c>
      <c r="V1929" s="111">
        <v>252</v>
      </c>
      <c r="W1929" s="110">
        <f t="shared" si="913"/>
        <v>1.0003237819999999</v>
      </c>
      <c r="X1929" s="103">
        <f t="shared" si="914"/>
        <v>0.12422415000000001</v>
      </c>
      <c r="Y1929" s="103">
        <f t="shared" si="915"/>
        <v>0</v>
      </c>
      <c r="Z1929" s="114" t="str">
        <f t="shared" si="923"/>
        <v>A+J=</v>
      </c>
      <c r="AA1929" s="108">
        <f t="shared" si="924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16"/>
        <v>45952</v>
      </c>
      <c r="B1930" s="103">
        <f t="shared" ref="B1930:B1993" si="934">(P1930+X1930)</f>
        <v>384.00775261000001</v>
      </c>
      <c r="C1930" s="204">
        <f t="shared" si="933"/>
        <v>213.84281916102822</v>
      </c>
      <c r="D1930" s="104">
        <f t="shared" si="917"/>
        <v>7205.03</v>
      </c>
      <c r="E1930" s="105">
        <f t="shared" si="928"/>
        <v>7245.38</v>
      </c>
      <c r="F1930" s="106">
        <f t="shared" si="929"/>
        <v>45920</v>
      </c>
      <c r="G1930" s="107">
        <f t="shared" ref="G1930:G1993" si="935">(E1930/D1930)-1</f>
        <v>5.6002542668107669E-3</v>
      </c>
      <c r="H1930" s="108">
        <f t="shared" si="922"/>
        <v>45982</v>
      </c>
      <c r="I1930" s="108">
        <f t="shared" ref="I1930:I1993" si="936">IF(A1930&gt;I1929,H1930,I1929)</f>
        <v>45982</v>
      </c>
      <c r="J1930" s="109">
        <f t="shared" si="918"/>
        <v>23</v>
      </c>
      <c r="K1930" s="109">
        <f t="shared" si="932"/>
        <v>2</v>
      </c>
      <c r="L1930" s="8">
        <f t="shared" si="919"/>
        <v>1.0004857300000001</v>
      </c>
      <c r="M1930" s="110">
        <f t="shared" si="931"/>
        <v>1.0056002500000001</v>
      </c>
      <c r="N1930" s="110">
        <f t="shared" si="926"/>
        <v>1.7937141578643347</v>
      </c>
      <c r="O1930" s="103">
        <f t="shared" si="930"/>
        <v>1.79458541</v>
      </c>
      <c r="P1930" s="103">
        <f t="shared" ref="P1930:P1993" si="937">TRUNC(C1930*O1930,8)</f>
        <v>383.75920329000002</v>
      </c>
      <c r="Q1930" s="11">
        <f t="shared" si="925"/>
        <v>0</v>
      </c>
      <c r="R1930" s="30">
        <f t="shared" si="920"/>
        <v>0</v>
      </c>
      <c r="S1930" s="103">
        <f t="shared" ref="S1930:S1993" si="938">IF(R1930&gt;0,TRUNC(R1930*P1930,8),0)</f>
        <v>0</v>
      </c>
      <c r="T1930" s="113">
        <f t="shared" si="921"/>
        <v>8.5000000000000006E-2</v>
      </c>
      <c r="U1930" s="111">
        <f t="shared" si="927"/>
        <v>2</v>
      </c>
      <c r="V1930" s="111">
        <v>252</v>
      </c>
      <c r="W1930" s="110">
        <f t="shared" ref="W1930:W1993" si="939">ROUND((1+T1930)^TRUNC((U1930/V1930),9),9)</f>
        <v>1.00064767</v>
      </c>
      <c r="X1930" s="103">
        <f t="shared" ref="X1930:X1993" si="940">TRUNC((P1930*(W1930-1)),8)</f>
        <v>0.24854931999999999</v>
      </c>
      <c r="Y1930" s="103">
        <f t="shared" ref="Y1930:Y1993" si="941">IF(Q1930&gt;0,S1930+X1930,0)</f>
        <v>0</v>
      </c>
      <c r="Z1930" s="114" t="str">
        <f t="shared" si="923"/>
        <v>A+J=</v>
      </c>
      <c r="AA1930" s="108">
        <f t="shared" si="924"/>
        <v>45982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42">(A1930+1)</f>
        <v>45953</v>
      </c>
      <c r="B1931" s="103">
        <f t="shared" si="934"/>
        <v>384.22537077999999</v>
      </c>
      <c r="C1931" s="204">
        <f t="shared" si="933"/>
        <v>213.84281916102822</v>
      </c>
      <c r="D1931" s="104">
        <f t="shared" ref="D1931:D1994" si="943">IF(E1931=E1930,D1930,E1930)</f>
        <v>7205.03</v>
      </c>
      <c r="E1931" s="105">
        <f t="shared" si="928"/>
        <v>7245.38</v>
      </c>
      <c r="F1931" s="106">
        <f t="shared" si="929"/>
        <v>45920</v>
      </c>
      <c r="G1931" s="107">
        <f t="shared" si="935"/>
        <v>5.6002542668107669E-3</v>
      </c>
      <c r="H1931" s="108">
        <f t="shared" si="922"/>
        <v>45982</v>
      </c>
      <c r="I1931" s="108">
        <f t="shared" si="936"/>
        <v>45982</v>
      </c>
      <c r="J1931" s="109">
        <f t="shared" ref="J1931:J1994" si="944">IF(I1931=I1930,J1930,NETWORKDAYS(I1930,I1931,$AD$171:$AD$502)-1)</f>
        <v>23</v>
      </c>
      <c r="K1931" s="109">
        <f t="shared" si="932"/>
        <v>3</v>
      </c>
      <c r="L1931" s="8">
        <f t="shared" ref="L1931:L1994" si="945">IF(E1931&lt;D1931,1,TRUNC((E1931/D1931)^TRUNC((K1931/J1931),9),8))</f>
        <v>1.0007286900000001</v>
      </c>
      <c r="M1931" s="110">
        <f t="shared" si="931"/>
        <v>1.0056002500000001</v>
      </c>
      <c r="N1931" s="110">
        <f t="shared" si="926"/>
        <v>1.7937141578643347</v>
      </c>
      <c r="O1931" s="103">
        <f t="shared" si="930"/>
        <v>1.79502121</v>
      </c>
      <c r="P1931" s="103">
        <f t="shared" si="937"/>
        <v>383.852396</v>
      </c>
      <c r="Q1931" s="11">
        <f t="shared" si="925"/>
        <v>0</v>
      </c>
      <c r="R1931" s="30">
        <f t="shared" ref="R1931:R1994" si="946">IF(Q1931&gt;0,VLOOKUP($A1931,$AD$10:$AI$165,6),0)</f>
        <v>0</v>
      </c>
      <c r="S1931" s="103">
        <f t="shared" si="938"/>
        <v>0</v>
      </c>
      <c r="T1931" s="113">
        <f t="shared" ref="T1931:T1994" si="947">(T1930)</f>
        <v>8.5000000000000006E-2</v>
      </c>
      <c r="U1931" s="111">
        <f t="shared" si="927"/>
        <v>3</v>
      </c>
      <c r="V1931" s="111">
        <v>252</v>
      </c>
      <c r="W1931" s="110">
        <f t="shared" si="939"/>
        <v>1.000971662</v>
      </c>
      <c r="X1931" s="103">
        <f t="shared" si="940"/>
        <v>0.37297478000000001</v>
      </c>
      <c r="Y1931" s="103">
        <f t="shared" si="941"/>
        <v>0</v>
      </c>
      <c r="Z1931" s="114" t="str">
        <f t="shared" si="923"/>
        <v>A+J=</v>
      </c>
      <c r="AA1931" s="108">
        <f t="shared" si="924"/>
        <v>45982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42"/>
        <v>45954</v>
      </c>
      <c r="B1932" s="103">
        <f t="shared" si="934"/>
        <v>384.44311319999997</v>
      </c>
      <c r="C1932" s="204">
        <f t="shared" si="933"/>
        <v>213.84281916102822</v>
      </c>
      <c r="D1932" s="104">
        <f t="shared" si="943"/>
        <v>7205.03</v>
      </c>
      <c r="E1932" s="105">
        <f t="shared" si="928"/>
        <v>7245.38</v>
      </c>
      <c r="F1932" s="106">
        <f t="shared" si="929"/>
        <v>45920</v>
      </c>
      <c r="G1932" s="107">
        <f t="shared" si="935"/>
        <v>5.6002542668107669E-3</v>
      </c>
      <c r="H1932" s="108">
        <f t="shared" ref="H1932:H1995" si="948">IF(DAY(A1932)=H$9,VLOOKUP(A1932,AH$118:AN$450,4),H1931)</f>
        <v>45982</v>
      </c>
      <c r="I1932" s="108">
        <f t="shared" si="936"/>
        <v>45982</v>
      </c>
      <c r="J1932" s="109">
        <f t="shared" si="944"/>
        <v>23</v>
      </c>
      <c r="K1932" s="109">
        <f t="shared" si="932"/>
        <v>4</v>
      </c>
      <c r="L1932" s="8">
        <f t="shared" si="945"/>
        <v>1.00097171</v>
      </c>
      <c r="M1932" s="110">
        <f t="shared" si="931"/>
        <v>1.0056002500000001</v>
      </c>
      <c r="N1932" s="110">
        <f t="shared" si="926"/>
        <v>1.7937141578643347</v>
      </c>
      <c r="O1932" s="103">
        <f t="shared" si="930"/>
        <v>1.79545712</v>
      </c>
      <c r="P1932" s="103">
        <f t="shared" si="937"/>
        <v>383.94561221999999</v>
      </c>
      <c r="Q1932" s="11">
        <f t="shared" si="925"/>
        <v>0</v>
      </c>
      <c r="R1932" s="30">
        <f t="shared" si="946"/>
        <v>0</v>
      </c>
      <c r="S1932" s="103">
        <f t="shared" si="938"/>
        <v>0</v>
      </c>
      <c r="T1932" s="113">
        <f t="shared" si="947"/>
        <v>8.5000000000000006E-2</v>
      </c>
      <c r="U1932" s="111">
        <f t="shared" si="927"/>
        <v>4</v>
      </c>
      <c r="V1932" s="111">
        <v>252</v>
      </c>
      <c r="W1932" s="110">
        <f t="shared" si="939"/>
        <v>1.001295759</v>
      </c>
      <c r="X1932" s="103">
        <f t="shared" si="940"/>
        <v>0.49750097999999998</v>
      </c>
      <c r="Y1932" s="103">
        <f t="shared" si="941"/>
        <v>0</v>
      </c>
      <c r="Z1932" s="114" t="str">
        <f t="shared" ref="Z1932:Z1995" si="949">IF($Q1931&gt;0,VLOOKUP($A1931,$AD$10:$AM$165,9),Z1931)</f>
        <v>A+J=</v>
      </c>
      <c r="AA1932" s="108">
        <f t="shared" ref="AA1932:AA1995" si="950">IF($Q1931&gt;0,VLOOKUP($A1931,$AD$10:$AM$165,10),AA1931)</f>
        <v>45982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42"/>
        <v>45955</v>
      </c>
      <c r="B1933" s="103">
        <f t="shared" si="934"/>
        <v>384.66097564</v>
      </c>
      <c r="C1933" s="204">
        <f t="shared" si="933"/>
        <v>213.84281916102822</v>
      </c>
      <c r="D1933" s="104">
        <f t="shared" si="943"/>
        <v>7205.03</v>
      </c>
      <c r="E1933" s="105">
        <f t="shared" si="928"/>
        <v>7245.38</v>
      </c>
      <c r="F1933" s="106">
        <f t="shared" si="929"/>
        <v>45920</v>
      </c>
      <c r="G1933" s="107">
        <f t="shared" si="935"/>
        <v>5.6002542668107669E-3</v>
      </c>
      <c r="H1933" s="108">
        <f t="shared" si="948"/>
        <v>45982</v>
      </c>
      <c r="I1933" s="108">
        <f t="shared" si="936"/>
        <v>45982</v>
      </c>
      <c r="J1933" s="109">
        <f t="shared" si="944"/>
        <v>23</v>
      </c>
      <c r="K1933" s="109">
        <f t="shared" si="932"/>
        <v>5</v>
      </c>
      <c r="L1933" s="8">
        <f t="shared" si="945"/>
        <v>1.00121478</v>
      </c>
      <c r="M1933" s="110">
        <f t="shared" si="931"/>
        <v>1.0056002500000001</v>
      </c>
      <c r="N1933" s="110">
        <f t="shared" si="926"/>
        <v>1.7937141578643347</v>
      </c>
      <c r="O1933" s="103">
        <f t="shared" si="930"/>
        <v>1.7958931199999999</v>
      </c>
      <c r="P1933" s="103">
        <f t="shared" si="937"/>
        <v>384.03884769000001</v>
      </c>
      <c r="Q1933" s="11">
        <f t="shared" ref="Q1933:Q1996" si="951">IF(VLOOKUP(A1933,AD$10:AK$165,8)=VLOOKUP(A1932,AD$10:AK$165,8),0,VLOOKUP(A1933,AD$10:AK$165,8))</f>
        <v>0</v>
      </c>
      <c r="R1933" s="30">
        <f t="shared" si="946"/>
        <v>0</v>
      </c>
      <c r="S1933" s="103">
        <f t="shared" si="938"/>
        <v>0</v>
      </c>
      <c r="T1933" s="113">
        <f t="shared" si="947"/>
        <v>8.5000000000000006E-2</v>
      </c>
      <c r="U1933" s="111">
        <f t="shared" si="927"/>
        <v>5</v>
      </c>
      <c r="V1933" s="111">
        <v>252</v>
      </c>
      <c r="W1933" s="110">
        <f t="shared" si="939"/>
        <v>1.0016199610000001</v>
      </c>
      <c r="X1933" s="103">
        <f t="shared" si="940"/>
        <v>0.62212794999999999</v>
      </c>
      <c r="Y1933" s="103">
        <f t="shared" si="941"/>
        <v>0</v>
      </c>
      <c r="Z1933" s="114" t="str">
        <f t="shared" si="949"/>
        <v>A+J=</v>
      </c>
      <c r="AA1933" s="108">
        <f t="shared" si="950"/>
        <v>45982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42"/>
        <v>45956</v>
      </c>
      <c r="B1934" s="103">
        <f t="shared" si="934"/>
        <v>384.66097564</v>
      </c>
      <c r="C1934" s="204">
        <f t="shared" si="933"/>
        <v>213.84281916102822</v>
      </c>
      <c r="D1934" s="104">
        <f t="shared" si="943"/>
        <v>7205.03</v>
      </c>
      <c r="E1934" s="105">
        <f t="shared" si="928"/>
        <v>7245.38</v>
      </c>
      <c r="F1934" s="106">
        <f t="shared" si="929"/>
        <v>45920</v>
      </c>
      <c r="G1934" s="107">
        <f t="shared" si="935"/>
        <v>5.6002542668107669E-3</v>
      </c>
      <c r="H1934" s="108">
        <f t="shared" si="948"/>
        <v>45982</v>
      </c>
      <c r="I1934" s="108">
        <f t="shared" si="936"/>
        <v>45982</v>
      </c>
      <c r="J1934" s="109">
        <f t="shared" si="944"/>
        <v>23</v>
      </c>
      <c r="K1934" s="109">
        <f t="shared" si="932"/>
        <v>5</v>
      </c>
      <c r="L1934" s="8">
        <f t="shared" si="945"/>
        <v>1.00121478</v>
      </c>
      <c r="M1934" s="110">
        <f t="shared" si="931"/>
        <v>1.0056002500000001</v>
      </c>
      <c r="N1934" s="110">
        <f t="shared" si="926"/>
        <v>1.7937141578643347</v>
      </c>
      <c r="O1934" s="103">
        <f t="shared" si="930"/>
        <v>1.7958931199999999</v>
      </c>
      <c r="P1934" s="103">
        <f t="shared" si="937"/>
        <v>384.03884769000001</v>
      </c>
      <c r="Q1934" s="11">
        <f t="shared" si="951"/>
        <v>0</v>
      </c>
      <c r="R1934" s="30">
        <f t="shared" si="946"/>
        <v>0</v>
      </c>
      <c r="S1934" s="103">
        <f t="shared" si="938"/>
        <v>0</v>
      </c>
      <c r="T1934" s="113">
        <f t="shared" si="947"/>
        <v>8.5000000000000006E-2</v>
      </c>
      <c r="U1934" s="111">
        <f t="shared" si="927"/>
        <v>5</v>
      </c>
      <c r="V1934" s="111">
        <v>252</v>
      </c>
      <c r="W1934" s="110">
        <f t="shared" si="939"/>
        <v>1.0016199610000001</v>
      </c>
      <c r="X1934" s="103">
        <f t="shared" si="940"/>
        <v>0.62212794999999999</v>
      </c>
      <c r="Y1934" s="103">
        <f t="shared" si="941"/>
        <v>0</v>
      </c>
      <c r="Z1934" s="114" t="str">
        <f t="shared" si="949"/>
        <v>A+J=</v>
      </c>
      <c r="AA1934" s="108">
        <f t="shared" si="950"/>
        <v>45982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42"/>
        <v>45957</v>
      </c>
      <c r="B1935" s="103">
        <f t="shared" si="934"/>
        <v>384.66097564</v>
      </c>
      <c r="C1935" s="204">
        <f t="shared" si="933"/>
        <v>213.84281916102822</v>
      </c>
      <c r="D1935" s="104">
        <f t="shared" si="943"/>
        <v>7205.03</v>
      </c>
      <c r="E1935" s="105">
        <f t="shared" si="928"/>
        <v>7245.38</v>
      </c>
      <c r="F1935" s="106">
        <f t="shared" si="929"/>
        <v>45920</v>
      </c>
      <c r="G1935" s="107">
        <f t="shared" si="935"/>
        <v>5.6002542668107669E-3</v>
      </c>
      <c r="H1935" s="108">
        <f t="shared" si="948"/>
        <v>45982</v>
      </c>
      <c r="I1935" s="108">
        <f t="shared" si="936"/>
        <v>45982</v>
      </c>
      <c r="J1935" s="109">
        <f t="shared" si="944"/>
        <v>23</v>
      </c>
      <c r="K1935" s="109">
        <f t="shared" si="932"/>
        <v>5</v>
      </c>
      <c r="L1935" s="8">
        <f t="shared" si="945"/>
        <v>1.00121478</v>
      </c>
      <c r="M1935" s="110">
        <f t="shared" si="931"/>
        <v>1.0056002500000001</v>
      </c>
      <c r="N1935" s="110">
        <f t="shared" si="926"/>
        <v>1.7937141578643347</v>
      </c>
      <c r="O1935" s="103">
        <f t="shared" si="930"/>
        <v>1.7958931199999999</v>
      </c>
      <c r="P1935" s="103">
        <f t="shared" si="937"/>
        <v>384.03884769000001</v>
      </c>
      <c r="Q1935" s="11">
        <f t="shared" si="951"/>
        <v>0</v>
      </c>
      <c r="R1935" s="30">
        <f t="shared" si="946"/>
        <v>0</v>
      </c>
      <c r="S1935" s="103">
        <f t="shared" si="938"/>
        <v>0</v>
      </c>
      <c r="T1935" s="113">
        <f t="shared" si="947"/>
        <v>8.5000000000000006E-2</v>
      </c>
      <c r="U1935" s="111">
        <f t="shared" si="927"/>
        <v>5</v>
      </c>
      <c r="V1935" s="111">
        <v>252</v>
      </c>
      <c r="W1935" s="110">
        <f t="shared" si="939"/>
        <v>1.0016199610000001</v>
      </c>
      <c r="X1935" s="103">
        <f t="shared" si="940"/>
        <v>0.62212794999999999</v>
      </c>
      <c r="Y1935" s="103">
        <f t="shared" si="941"/>
        <v>0</v>
      </c>
      <c r="Z1935" s="114" t="str">
        <f t="shared" si="949"/>
        <v>A+J=</v>
      </c>
      <c r="AA1935" s="108">
        <f t="shared" si="950"/>
        <v>45982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42"/>
        <v>45958</v>
      </c>
      <c r="B1936" s="103">
        <f t="shared" si="934"/>
        <v>384.87896458</v>
      </c>
      <c r="C1936" s="204">
        <f t="shared" si="933"/>
        <v>213.84281916102822</v>
      </c>
      <c r="D1936" s="104">
        <f t="shared" si="943"/>
        <v>7205.03</v>
      </c>
      <c r="E1936" s="105">
        <f t="shared" si="928"/>
        <v>7245.38</v>
      </c>
      <c r="F1936" s="106">
        <f t="shared" si="929"/>
        <v>45920</v>
      </c>
      <c r="G1936" s="107">
        <f t="shared" si="935"/>
        <v>5.6002542668107669E-3</v>
      </c>
      <c r="H1936" s="108">
        <f t="shared" si="948"/>
        <v>45982</v>
      </c>
      <c r="I1936" s="108">
        <f t="shared" si="936"/>
        <v>45982</v>
      </c>
      <c r="J1936" s="109">
        <f t="shared" si="944"/>
        <v>23</v>
      </c>
      <c r="K1936" s="109">
        <f t="shared" si="932"/>
        <v>6</v>
      </c>
      <c r="L1936" s="8">
        <f t="shared" si="945"/>
        <v>1.00145792</v>
      </c>
      <c r="M1936" s="110">
        <f t="shared" si="931"/>
        <v>1.0056002500000001</v>
      </c>
      <c r="N1936" s="110">
        <f t="shared" si="926"/>
        <v>1.7937141578643347</v>
      </c>
      <c r="O1936" s="103">
        <f t="shared" si="930"/>
        <v>1.7963292399999999</v>
      </c>
      <c r="P1936" s="103">
        <f t="shared" si="937"/>
        <v>384.13210881999998</v>
      </c>
      <c r="Q1936" s="11">
        <f t="shared" si="951"/>
        <v>0</v>
      </c>
      <c r="R1936" s="30">
        <f t="shared" si="946"/>
        <v>0</v>
      </c>
      <c r="S1936" s="103">
        <f t="shared" si="938"/>
        <v>0</v>
      </c>
      <c r="T1936" s="113">
        <f t="shared" si="947"/>
        <v>8.5000000000000006E-2</v>
      </c>
      <c r="U1936" s="111">
        <f t="shared" si="927"/>
        <v>6</v>
      </c>
      <c r="V1936" s="111">
        <v>252</v>
      </c>
      <c r="W1936" s="110">
        <f t="shared" si="939"/>
        <v>1.0019442679999999</v>
      </c>
      <c r="X1936" s="103">
        <f t="shared" si="940"/>
        <v>0.74685575999999998</v>
      </c>
      <c r="Y1936" s="103">
        <f t="shared" si="941"/>
        <v>0</v>
      </c>
      <c r="Z1936" s="114" t="str">
        <f t="shared" si="949"/>
        <v>A+J=</v>
      </c>
      <c r="AA1936" s="108">
        <f t="shared" si="950"/>
        <v>45982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42"/>
        <v>45959</v>
      </c>
      <c r="B1937" s="103">
        <f t="shared" si="934"/>
        <v>385.09707578999996</v>
      </c>
      <c r="C1937" s="204">
        <f t="shared" si="933"/>
        <v>213.84281916102822</v>
      </c>
      <c r="D1937" s="104">
        <f t="shared" si="943"/>
        <v>7205.03</v>
      </c>
      <c r="E1937" s="105">
        <f t="shared" si="928"/>
        <v>7245.38</v>
      </c>
      <c r="F1937" s="106">
        <f t="shared" si="929"/>
        <v>45920</v>
      </c>
      <c r="G1937" s="107">
        <f t="shared" si="935"/>
        <v>5.6002542668107669E-3</v>
      </c>
      <c r="H1937" s="108">
        <f t="shared" si="948"/>
        <v>45982</v>
      </c>
      <c r="I1937" s="108">
        <f t="shared" si="936"/>
        <v>45982</v>
      </c>
      <c r="J1937" s="109">
        <f t="shared" si="944"/>
        <v>23</v>
      </c>
      <c r="K1937" s="109">
        <f t="shared" si="932"/>
        <v>7</v>
      </c>
      <c r="L1937" s="8">
        <f t="shared" si="945"/>
        <v>1.00170111</v>
      </c>
      <c r="M1937" s="110">
        <f t="shared" si="931"/>
        <v>1.0056002500000001</v>
      </c>
      <c r="N1937" s="110">
        <f t="shared" si="926"/>
        <v>1.7937141578643347</v>
      </c>
      <c r="O1937" s="103">
        <f t="shared" si="930"/>
        <v>1.79676546</v>
      </c>
      <c r="P1937" s="103">
        <f t="shared" si="937"/>
        <v>384.22539132999998</v>
      </c>
      <c r="Q1937" s="11">
        <f t="shared" si="951"/>
        <v>0</v>
      </c>
      <c r="R1937" s="30">
        <f t="shared" si="946"/>
        <v>0</v>
      </c>
      <c r="S1937" s="103">
        <f t="shared" si="938"/>
        <v>0</v>
      </c>
      <c r="T1937" s="113">
        <f t="shared" si="947"/>
        <v>8.5000000000000006E-2</v>
      </c>
      <c r="U1937" s="111">
        <f t="shared" si="927"/>
        <v>7</v>
      </c>
      <c r="V1937" s="111">
        <v>252</v>
      </c>
      <c r="W1937" s="110">
        <f t="shared" si="939"/>
        <v>1.00226868</v>
      </c>
      <c r="X1937" s="103">
        <f t="shared" si="940"/>
        <v>0.87168445999999999</v>
      </c>
      <c r="Y1937" s="103">
        <f t="shared" si="941"/>
        <v>0</v>
      </c>
      <c r="Z1937" s="114" t="str">
        <f t="shared" si="949"/>
        <v>A+J=</v>
      </c>
      <c r="AA1937" s="108">
        <f t="shared" si="950"/>
        <v>45982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42"/>
        <v>45960</v>
      </c>
      <c r="B1938" s="103">
        <f t="shared" si="934"/>
        <v>385.31530930999998</v>
      </c>
      <c r="C1938" s="204">
        <f t="shared" si="933"/>
        <v>213.84281916102822</v>
      </c>
      <c r="D1938" s="104">
        <f t="shared" si="943"/>
        <v>7205.03</v>
      </c>
      <c r="E1938" s="105">
        <f t="shared" si="928"/>
        <v>7245.38</v>
      </c>
      <c r="F1938" s="106">
        <f t="shared" si="929"/>
        <v>45920</v>
      </c>
      <c r="G1938" s="107">
        <f t="shared" si="935"/>
        <v>5.6002542668107669E-3</v>
      </c>
      <c r="H1938" s="108">
        <f t="shared" si="948"/>
        <v>45982</v>
      </c>
      <c r="I1938" s="108">
        <f t="shared" si="936"/>
        <v>45982</v>
      </c>
      <c r="J1938" s="109">
        <f t="shared" si="944"/>
        <v>23</v>
      </c>
      <c r="K1938" s="109">
        <f t="shared" si="932"/>
        <v>8</v>
      </c>
      <c r="L1938" s="8">
        <f t="shared" si="945"/>
        <v>1.00194436</v>
      </c>
      <c r="M1938" s="110">
        <f t="shared" si="931"/>
        <v>1.0056002500000001</v>
      </c>
      <c r="N1938" s="110">
        <f t="shared" si="926"/>
        <v>1.7937141578643347</v>
      </c>
      <c r="O1938" s="103">
        <f t="shared" si="930"/>
        <v>1.79720178</v>
      </c>
      <c r="P1938" s="103">
        <f t="shared" si="937"/>
        <v>384.31869523</v>
      </c>
      <c r="Q1938" s="11">
        <f t="shared" si="951"/>
        <v>0</v>
      </c>
      <c r="R1938" s="30">
        <f t="shared" si="946"/>
        <v>0</v>
      </c>
      <c r="S1938" s="103">
        <f t="shared" si="938"/>
        <v>0</v>
      </c>
      <c r="T1938" s="113">
        <f t="shared" si="947"/>
        <v>8.5000000000000006E-2</v>
      </c>
      <c r="U1938" s="111">
        <f t="shared" si="927"/>
        <v>8</v>
      </c>
      <c r="V1938" s="111">
        <v>252</v>
      </c>
      <c r="W1938" s="110">
        <f t="shared" si="939"/>
        <v>1.0025931969999999</v>
      </c>
      <c r="X1938" s="103">
        <f t="shared" si="940"/>
        <v>0.99661407999999996</v>
      </c>
      <c r="Y1938" s="103">
        <f t="shared" si="941"/>
        <v>0</v>
      </c>
      <c r="Z1938" s="114" t="str">
        <f t="shared" si="949"/>
        <v>A+J=</v>
      </c>
      <c r="AA1938" s="108">
        <f t="shared" si="950"/>
        <v>45982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42"/>
        <v>45961</v>
      </c>
      <c r="B1939" s="103">
        <f t="shared" si="934"/>
        <v>385.53366734999997</v>
      </c>
      <c r="C1939" s="204">
        <f t="shared" si="933"/>
        <v>213.84281916102822</v>
      </c>
      <c r="D1939" s="104">
        <f t="shared" si="943"/>
        <v>7205.03</v>
      </c>
      <c r="E1939" s="105">
        <f t="shared" si="928"/>
        <v>7245.38</v>
      </c>
      <c r="F1939" s="106">
        <f t="shared" si="929"/>
        <v>45920</v>
      </c>
      <c r="G1939" s="107">
        <f t="shared" si="935"/>
        <v>5.6002542668107669E-3</v>
      </c>
      <c r="H1939" s="108">
        <f t="shared" si="948"/>
        <v>45982</v>
      </c>
      <c r="I1939" s="108">
        <f t="shared" si="936"/>
        <v>45982</v>
      </c>
      <c r="J1939" s="109">
        <f t="shared" si="944"/>
        <v>23</v>
      </c>
      <c r="K1939" s="109">
        <f t="shared" si="932"/>
        <v>9</v>
      </c>
      <c r="L1939" s="8">
        <f t="shared" si="945"/>
        <v>1.0021876700000001</v>
      </c>
      <c r="M1939" s="110">
        <f t="shared" si="931"/>
        <v>1.0056002500000001</v>
      </c>
      <c r="N1939" s="110">
        <f t="shared" si="926"/>
        <v>1.7937141578643347</v>
      </c>
      <c r="O1939" s="103">
        <f t="shared" si="930"/>
        <v>1.7976382099999999</v>
      </c>
      <c r="P1939" s="103">
        <f t="shared" si="937"/>
        <v>384.41202264999998</v>
      </c>
      <c r="Q1939" s="11">
        <f t="shared" si="951"/>
        <v>0</v>
      </c>
      <c r="R1939" s="30">
        <f t="shared" si="946"/>
        <v>0</v>
      </c>
      <c r="S1939" s="103">
        <f t="shared" si="938"/>
        <v>0</v>
      </c>
      <c r="T1939" s="113">
        <f t="shared" si="947"/>
        <v>8.5000000000000006E-2</v>
      </c>
      <c r="U1939" s="111">
        <f t="shared" si="927"/>
        <v>9</v>
      </c>
      <c r="V1939" s="111">
        <v>252</v>
      </c>
      <c r="W1939" s="110">
        <f t="shared" si="939"/>
        <v>1.0029178190000001</v>
      </c>
      <c r="X1939" s="103">
        <f t="shared" si="940"/>
        <v>1.1216447000000001</v>
      </c>
      <c r="Y1939" s="103">
        <f t="shared" si="941"/>
        <v>0</v>
      </c>
      <c r="Z1939" s="114" t="str">
        <f t="shared" si="949"/>
        <v>A+J=</v>
      </c>
      <c r="AA1939" s="108">
        <f t="shared" si="950"/>
        <v>45982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42"/>
        <v>45962</v>
      </c>
      <c r="B1940" s="103">
        <f t="shared" si="934"/>
        <v>385.75215248999996</v>
      </c>
      <c r="C1940" s="204">
        <f t="shared" si="933"/>
        <v>213.84281916102822</v>
      </c>
      <c r="D1940" s="104">
        <f t="shared" si="943"/>
        <v>7205.03</v>
      </c>
      <c r="E1940" s="105">
        <f t="shared" si="928"/>
        <v>7245.38</v>
      </c>
      <c r="F1940" s="106">
        <f t="shared" si="929"/>
        <v>45920</v>
      </c>
      <c r="G1940" s="107">
        <f t="shared" si="935"/>
        <v>5.6002542668107669E-3</v>
      </c>
      <c r="H1940" s="108">
        <f t="shared" si="948"/>
        <v>45982</v>
      </c>
      <c r="I1940" s="108">
        <f t="shared" si="936"/>
        <v>45982</v>
      </c>
      <c r="J1940" s="109">
        <f t="shared" si="944"/>
        <v>23</v>
      </c>
      <c r="K1940" s="109">
        <f t="shared" si="932"/>
        <v>10</v>
      </c>
      <c r="L1940" s="8">
        <f t="shared" si="945"/>
        <v>1.00243105</v>
      </c>
      <c r="M1940" s="110">
        <f t="shared" si="931"/>
        <v>1.0056002500000001</v>
      </c>
      <c r="N1940" s="110">
        <f t="shared" si="926"/>
        <v>1.7937141578643347</v>
      </c>
      <c r="O1940" s="103">
        <f t="shared" si="930"/>
        <v>1.79807476</v>
      </c>
      <c r="P1940" s="103">
        <f t="shared" si="937"/>
        <v>384.50537573999998</v>
      </c>
      <c r="Q1940" s="11">
        <f t="shared" si="951"/>
        <v>0</v>
      </c>
      <c r="R1940" s="30">
        <f t="shared" si="946"/>
        <v>0</v>
      </c>
      <c r="S1940" s="103">
        <f t="shared" si="938"/>
        <v>0</v>
      </c>
      <c r="T1940" s="113">
        <f t="shared" si="947"/>
        <v>8.5000000000000006E-2</v>
      </c>
      <c r="U1940" s="111">
        <f t="shared" si="927"/>
        <v>10</v>
      </c>
      <c r="V1940" s="111">
        <v>252</v>
      </c>
      <c r="W1940" s="110">
        <f t="shared" si="939"/>
        <v>1.0032425469999999</v>
      </c>
      <c r="X1940" s="103">
        <f t="shared" si="940"/>
        <v>1.24677675</v>
      </c>
      <c r="Y1940" s="103">
        <f t="shared" si="941"/>
        <v>0</v>
      </c>
      <c r="Z1940" s="114" t="str">
        <f t="shared" si="949"/>
        <v>A+J=</v>
      </c>
      <c r="AA1940" s="108">
        <f t="shared" si="950"/>
        <v>45982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42"/>
        <v>45963</v>
      </c>
      <c r="B1941" s="103">
        <f t="shared" si="934"/>
        <v>385.75215248999996</v>
      </c>
      <c r="C1941" s="204">
        <f t="shared" si="933"/>
        <v>213.84281916102822</v>
      </c>
      <c r="D1941" s="104">
        <f t="shared" si="943"/>
        <v>7205.03</v>
      </c>
      <c r="E1941" s="105">
        <f t="shared" si="928"/>
        <v>7245.38</v>
      </c>
      <c r="F1941" s="106">
        <f t="shared" si="929"/>
        <v>45920</v>
      </c>
      <c r="G1941" s="107">
        <f t="shared" si="935"/>
        <v>5.6002542668107669E-3</v>
      </c>
      <c r="H1941" s="108">
        <f t="shared" si="948"/>
        <v>45982</v>
      </c>
      <c r="I1941" s="108">
        <f t="shared" si="936"/>
        <v>45982</v>
      </c>
      <c r="J1941" s="109">
        <f t="shared" si="944"/>
        <v>23</v>
      </c>
      <c r="K1941" s="109">
        <f t="shared" si="932"/>
        <v>10</v>
      </c>
      <c r="L1941" s="8">
        <f t="shared" si="945"/>
        <v>1.00243105</v>
      </c>
      <c r="M1941" s="110">
        <f t="shared" si="931"/>
        <v>1.0056002500000001</v>
      </c>
      <c r="N1941" s="110">
        <f t="shared" si="926"/>
        <v>1.7937141578643347</v>
      </c>
      <c r="O1941" s="103">
        <f t="shared" si="930"/>
        <v>1.79807476</v>
      </c>
      <c r="P1941" s="103">
        <f t="shared" si="937"/>
        <v>384.50537573999998</v>
      </c>
      <c r="Q1941" s="11">
        <f t="shared" si="951"/>
        <v>0</v>
      </c>
      <c r="R1941" s="30">
        <f t="shared" si="946"/>
        <v>0</v>
      </c>
      <c r="S1941" s="103">
        <f t="shared" si="938"/>
        <v>0</v>
      </c>
      <c r="T1941" s="113">
        <f t="shared" si="947"/>
        <v>8.5000000000000006E-2</v>
      </c>
      <c r="U1941" s="111">
        <f t="shared" si="927"/>
        <v>10</v>
      </c>
      <c r="V1941" s="111">
        <v>252</v>
      </c>
      <c r="W1941" s="110">
        <f t="shared" si="939"/>
        <v>1.0032425469999999</v>
      </c>
      <c r="X1941" s="103">
        <f t="shared" si="940"/>
        <v>1.24677675</v>
      </c>
      <c r="Y1941" s="103">
        <f t="shared" si="941"/>
        <v>0</v>
      </c>
      <c r="Z1941" s="114" t="str">
        <f t="shared" si="949"/>
        <v>A+J=</v>
      </c>
      <c r="AA1941" s="108">
        <f t="shared" si="950"/>
        <v>45982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42"/>
        <v>45964</v>
      </c>
      <c r="B1942" s="103">
        <f t="shared" si="934"/>
        <v>385.75215248999996</v>
      </c>
      <c r="C1942" s="204">
        <f t="shared" si="933"/>
        <v>213.84281916102822</v>
      </c>
      <c r="D1942" s="104">
        <f t="shared" si="943"/>
        <v>7205.03</v>
      </c>
      <c r="E1942" s="105">
        <f t="shared" si="928"/>
        <v>7245.38</v>
      </c>
      <c r="F1942" s="106">
        <f t="shared" si="929"/>
        <v>45920</v>
      </c>
      <c r="G1942" s="107">
        <f t="shared" si="935"/>
        <v>5.6002542668107669E-3</v>
      </c>
      <c r="H1942" s="108">
        <f t="shared" si="948"/>
        <v>45982</v>
      </c>
      <c r="I1942" s="108">
        <f t="shared" si="936"/>
        <v>45982</v>
      </c>
      <c r="J1942" s="109">
        <f t="shared" si="944"/>
        <v>23</v>
      </c>
      <c r="K1942" s="109">
        <f t="shared" si="932"/>
        <v>10</v>
      </c>
      <c r="L1942" s="8">
        <f t="shared" si="945"/>
        <v>1.00243105</v>
      </c>
      <c r="M1942" s="110">
        <f t="shared" si="931"/>
        <v>1.0056002500000001</v>
      </c>
      <c r="N1942" s="110">
        <f t="shared" si="926"/>
        <v>1.7937141578643347</v>
      </c>
      <c r="O1942" s="103">
        <f t="shared" si="930"/>
        <v>1.79807476</v>
      </c>
      <c r="P1942" s="103">
        <f t="shared" si="937"/>
        <v>384.50537573999998</v>
      </c>
      <c r="Q1942" s="11">
        <f t="shared" si="951"/>
        <v>0</v>
      </c>
      <c r="R1942" s="30">
        <f t="shared" si="946"/>
        <v>0</v>
      </c>
      <c r="S1942" s="103">
        <f t="shared" si="938"/>
        <v>0</v>
      </c>
      <c r="T1942" s="113">
        <f t="shared" si="947"/>
        <v>8.5000000000000006E-2</v>
      </c>
      <c r="U1942" s="111">
        <f t="shared" si="927"/>
        <v>10</v>
      </c>
      <c r="V1942" s="111">
        <v>252</v>
      </c>
      <c r="W1942" s="110">
        <f t="shared" si="939"/>
        <v>1.0032425469999999</v>
      </c>
      <c r="X1942" s="103">
        <f t="shared" si="940"/>
        <v>1.24677675</v>
      </c>
      <c r="Y1942" s="103">
        <f t="shared" si="941"/>
        <v>0</v>
      </c>
      <c r="Z1942" s="114" t="str">
        <f t="shared" si="949"/>
        <v>A+J=</v>
      </c>
      <c r="AA1942" s="108">
        <f t="shared" si="950"/>
        <v>45982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42"/>
        <v>45965</v>
      </c>
      <c r="B1943" s="103">
        <f t="shared" si="934"/>
        <v>385.97075969999997</v>
      </c>
      <c r="C1943" s="204">
        <f t="shared" si="933"/>
        <v>213.84281916102822</v>
      </c>
      <c r="D1943" s="104">
        <f t="shared" si="943"/>
        <v>7205.03</v>
      </c>
      <c r="E1943" s="105">
        <f t="shared" si="928"/>
        <v>7245.38</v>
      </c>
      <c r="F1943" s="106">
        <f t="shared" si="929"/>
        <v>45920</v>
      </c>
      <c r="G1943" s="107">
        <f t="shared" si="935"/>
        <v>5.6002542668107669E-3</v>
      </c>
      <c r="H1943" s="108">
        <f t="shared" si="948"/>
        <v>45982</v>
      </c>
      <c r="I1943" s="108">
        <f t="shared" si="936"/>
        <v>45982</v>
      </c>
      <c r="J1943" s="109">
        <f t="shared" si="944"/>
        <v>23</v>
      </c>
      <c r="K1943" s="109">
        <f t="shared" si="932"/>
        <v>11</v>
      </c>
      <c r="L1943" s="8">
        <f t="shared" si="945"/>
        <v>1.00267448</v>
      </c>
      <c r="M1943" s="110">
        <f t="shared" si="931"/>
        <v>1.0056002500000001</v>
      </c>
      <c r="N1943" s="110">
        <f t="shared" si="926"/>
        <v>1.7937141578643347</v>
      </c>
      <c r="O1943" s="103">
        <f t="shared" si="930"/>
        <v>1.7985114099999999</v>
      </c>
      <c r="P1943" s="103">
        <f t="shared" si="937"/>
        <v>384.59875019999998</v>
      </c>
      <c r="Q1943" s="11">
        <f t="shared" si="951"/>
        <v>0</v>
      </c>
      <c r="R1943" s="30">
        <f t="shared" si="946"/>
        <v>0</v>
      </c>
      <c r="S1943" s="103">
        <f t="shared" si="938"/>
        <v>0</v>
      </c>
      <c r="T1943" s="113">
        <f t="shared" si="947"/>
        <v>8.5000000000000006E-2</v>
      </c>
      <c r="U1943" s="111">
        <f t="shared" si="927"/>
        <v>11</v>
      </c>
      <c r="V1943" s="111">
        <v>252</v>
      </c>
      <c r="W1943" s="110">
        <f t="shared" si="939"/>
        <v>1.0035673789999999</v>
      </c>
      <c r="X1943" s="103">
        <f t="shared" si="940"/>
        <v>1.3720095000000001</v>
      </c>
      <c r="Y1943" s="103">
        <f t="shared" si="941"/>
        <v>0</v>
      </c>
      <c r="Z1943" s="114" t="str">
        <f t="shared" si="949"/>
        <v>A+J=</v>
      </c>
      <c r="AA1943" s="108">
        <f t="shared" si="950"/>
        <v>45982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42"/>
        <v>45966</v>
      </c>
      <c r="B1944" s="103">
        <f t="shared" si="934"/>
        <v>386.18948553999996</v>
      </c>
      <c r="C1944" s="204">
        <f t="shared" si="933"/>
        <v>213.84281916102822</v>
      </c>
      <c r="D1944" s="104">
        <f t="shared" si="943"/>
        <v>7205.03</v>
      </c>
      <c r="E1944" s="105">
        <f t="shared" si="928"/>
        <v>7245.38</v>
      </c>
      <c r="F1944" s="106">
        <f t="shared" si="929"/>
        <v>45920</v>
      </c>
      <c r="G1944" s="107">
        <f t="shared" si="935"/>
        <v>5.6002542668107669E-3</v>
      </c>
      <c r="H1944" s="108">
        <f t="shared" si="948"/>
        <v>45982</v>
      </c>
      <c r="I1944" s="108">
        <f t="shared" si="936"/>
        <v>45982</v>
      </c>
      <c r="J1944" s="109">
        <f t="shared" si="944"/>
        <v>23</v>
      </c>
      <c r="K1944" s="109">
        <f t="shared" si="932"/>
        <v>12</v>
      </c>
      <c r="L1944" s="8">
        <f t="shared" si="945"/>
        <v>1.00291796</v>
      </c>
      <c r="M1944" s="110">
        <f t="shared" si="931"/>
        <v>1.0056002500000001</v>
      </c>
      <c r="N1944" s="110">
        <f t="shared" si="926"/>
        <v>1.7937141578643347</v>
      </c>
      <c r="O1944" s="103">
        <f t="shared" si="930"/>
        <v>1.79894814</v>
      </c>
      <c r="P1944" s="103">
        <f t="shared" si="937"/>
        <v>384.69214177999999</v>
      </c>
      <c r="Q1944" s="11">
        <f t="shared" si="951"/>
        <v>0</v>
      </c>
      <c r="R1944" s="30">
        <f t="shared" si="946"/>
        <v>0</v>
      </c>
      <c r="S1944" s="103">
        <f t="shared" si="938"/>
        <v>0</v>
      </c>
      <c r="T1944" s="113">
        <f t="shared" si="947"/>
        <v>8.5000000000000006E-2</v>
      </c>
      <c r="U1944" s="111">
        <f t="shared" si="927"/>
        <v>12</v>
      </c>
      <c r="V1944" s="111">
        <v>252</v>
      </c>
      <c r="W1944" s="110">
        <f t="shared" si="939"/>
        <v>1.003892317</v>
      </c>
      <c r="X1944" s="103">
        <f t="shared" si="940"/>
        <v>1.4973437599999999</v>
      </c>
      <c r="Y1944" s="103">
        <f t="shared" si="941"/>
        <v>0</v>
      </c>
      <c r="Z1944" s="114" t="str">
        <f t="shared" si="949"/>
        <v>A+J=</v>
      </c>
      <c r="AA1944" s="108">
        <f t="shared" si="950"/>
        <v>45982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42"/>
        <v>45967</v>
      </c>
      <c r="B1945" s="103">
        <f t="shared" si="934"/>
        <v>386.40833999</v>
      </c>
      <c r="C1945" s="204">
        <f t="shared" si="933"/>
        <v>213.84281916102822</v>
      </c>
      <c r="D1945" s="104">
        <f t="shared" si="943"/>
        <v>7205.03</v>
      </c>
      <c r="E1945" s="105">
        <f t="shared" si="928"/>
        <v>7245.38</v>
      </c>
      <c r="F1945" s="106">
        <f t="shared" si="929"/>
        <v>45920</v>
      </c>
      <c r="G1945" s="107">
        <f t="shared" si="935"/>
        <v>5.6002542668107669E-3</v>
      </c>
      <c r="H1945" s="108">
        <f t="shared" si="948"/>
        <v>45982</v>
      </c>
      <c r="I1945" s="108">
        <f t="shared" si="936"/>
        <v>45982</v>
      </c>
      <c r="J1945" s="109">
        <f t="shared" si="944"/>
        <v>23</v>
      </c>
      <c r="K1945" s="109">
        <f t="shared" si="932"/>
        <v>13</v>
      </c>
      <c r="L1945" s="8">
        <f t="shared" si="945"/>
        <v>1.00316151</v>
      </c>
      <c r="M1945" s="110">
        <f t="shared" si="931"/>
        <v>1.0056002500000001</v>
      </c>
      <c r="N1945" s="110">
        <f t="shared" si="926"/>
        <v>1.7937141578643347</v>
      </c>
      <c r="O1945" s="103">
        <f t="shared" si="930"/>
        <v>1.799385</v>
      </c>
      <c r="P1945" s="103">
        <f t="shared" si="937"/>
        <v>384.78556114999998</v>
      </c>
      <c r="Q1945" s="11">
        <f t="shared" si="951"/>
        <v>0</v>
      </c>
      <c r="R1945" s="30">
        <f t="shared" si="946"/>
        <v>0</v>
      </c>
      <c r="S1945" s="103">
        <f t="shared" si="938"/>
        <v>0</v>
      </c>
      <c r="T1945" s="113">
        <f t="shared" si="947"/>
        <v>8.5000000000000006E-2</v>
      </c>
      <c r="U1945" s="111">
        <f t="shared" si="927"/>
        <v>13</v>
      </c>
      <c r="V1945" s="111">
        <v>252</v>
      </c>
      <c r="W1945" s="110">
        <f t="shared" si="939"/>
        <v>1.0042173590000001</v>
      </c>
      <c r="X1945" s="103">
        <f t="shared" si="940"/>
        <v>1.6227788400000001</v>
      </c>
      <c r="Y1945" s="103">
        <f t="shared" si="941"/>
        <v>0</v>
      </c>
      <c r="Z1945" s="114" t="str">
        <f t="shared" si="949"/>
        <v>A+J=</v>
      </c>
      <c r="AA1945" s="108">
        <f t="shared" si="950"/>
        <v>45982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42"/>
        <v>45968</v>
      </c>
      <c r="B1946" s="103">
        <f t="shared" si="934"/>
        <v>386.62731785</v>
      </c>
      <c r="C1946" s="204">
        <f t="shared" si="933"/>
        <v>213.84281916102822</v>
      </c>
      <c r="D1946" s="104">
        <f t="shared" si="943"/>
        <v>7205.03</v>
      </c>
      <c r="E1946" s="105">
        <f t="shared" si="928"/>
        <v>7245.38</v>
      </c>
      <c r="F1946" s="106">
        <f t="shared" si="929"/>
        <v>45920</v>
      </c>
      <c r="G1946" s="107">
        <f t="shared" si="935"/>
        <v>5.6002542668107669E-3</v>
      </c>
      <c r="H1946" s="108">
        <f t="shared" si="948"/>
        <v>45982</v>
      </c>
      <c r="I1946" s="108">
        <f t="shared" si="936"/>
        <v>45982</v>
      </c>
      <c r="J1946" s="109">
        <f t="shared" si="944"/>
        <v>23</v>
      </c>
      <c r="K1946" s="109">
        <f t="shared" si="932"/>
        <v>14</v>
      </c>
      <c r="L1946" s="8">
        <f t="shared" si="945"/>
        <v>1.00340512</v>
      </c>
      <c r="M1946" s="110">
        <f t="shared" si="931"/>
        <v>1.0056002500000001</v>
      </c>
      <c r="N1946" s="110">
        <f t="shared" si="926"/>
        <v>1.7937141578643347</v>
      </c>
      <c r="O1946" s="103">
        <f t="shared" si="930"/>
        <v>1.7998219600000001</v>
      </c>
      <c r="P1946" s="103">
        <f t="shared" si="937"/>
        <v>384.87900191</v>
      </c>
      <c r="Q1946" s="11">
        <f t="shared" si="951"/>
        <v>0</v>
      </c>
      <c r="R1946" s="30">
        <f t="shared" si="946"/>
        <v>0</v>
      </c>
      <c r="S1946" s="103">
        <f t="shared" si="938"/>
        <v>0</v>
      </c>
      <c r="T1946" s="113">
        <f t="shared" si="947"/>
        <v>8.5000000000000006E-2</v>
      </c>
      <c r="U1946" s="111">
        <f t="shared" si="927"/>
        <v>14</v>
      </c>
      <c r="V1946" s="111">
        <v>252</v>
      </c>
      <c r="W1946" s="110">
        <f t="shared" si="939"/>
        <v>1.0045425079999999</v>
      </c>
      <c r="X1946" s="103">
        <f t="shared" si="940"/>
        <v>1.7483159399999999</v>
      </c>
      <c r="Y1946" s="103">
        <f t="shared" si="941"/>
        <v>0</v>
      </c>
      <c r="Z1946" s="114" t="str">
        <f t="shared" si="949"/>
        <v>A+J=</v>
      </c>
      <c r="AA1946" s="108">
        <f t="shared" si="950"/>
        <v>45982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42"/>
        <v>45969</v>
      </c>
      <c r="B1947" s="103">
        <f t="shared" si="934"/>
        <v>386.84642229000002</v>
      </c>
      <c r="C1947" s="204">
        <f t="shared" si="933"/>
        <v>213.84281916102822</v>
      </c>
      <c r="D1947" s="104">
        <f t="shared" si="943"/>
        <v>7205.03</v>
      </c>
      <c r="E1947" s="105">
        <f t="shared" si="928"/>
        <v>7245.38</v>
      </c>
      <c r="F1947" s="106">
        <f t="shared" si="929"/>
        <v>45920</v>
      </c>
      <c r="G1947" s="107">
        <f t="shared" si="935"/>
        <v>5.6002542668107669E-3</v>
      </c>
      <c r="H1947" s="108">
        <f t="shared" si="948"/>
        <v>45982</v>
      </c>
      <c r="I1947" s="108">
        <f t="shared" si="936"/>
        <v>45982</v>
      </c>
      <c r="J1947" s="109">
        <f t="shared" si="944"/>
        <v>23</v>
      </c>
      <c r="K1947" s="109">
        <f t="shared" si="932"/>
        <v>15</v>
      </c>
      <c r="L1947" s="8">
        <f t="shared" si="945"/>
        <v>1.00364879</v>
      </c>
      <c r="M1947" s="110">
        <f t="shared" si="931"/>
        <v>1.0056002500000001</v>
      </c>
      <c r="N1947" s="110">
        <f t="shared" si="926"/>
        <v>1.7937141578643347</v>
      </c>
      <c r="O1947" s="103">
        <f t="shared" si="930"/>
        <v>1.80025904</v>
      </c>
      <c r="P1947" s="103">
        <f t="shared" si="937"/>
        <v>384.97246833000003</v>
      </c>
      <c r="Q1947" s="11">
        <f t="shared" si="951"/>
        <v>0</v>
      </c>
      <c r="R1947" s="30">
        <f t="shared" si="946"/>
        <v>0</v>
      </c>
      <c r="S1947" s="103">
        <f t="shared" si="938"/>
        <v>0</v>
      </c>
      <c r="T1947" s="113">
        <f t="shared" si="947"/>
        <v>8.5000000000000006E-2</v>
      </c>
      <c r="U1947" s="111">
        <f t="shared" si="927"/>
        <v>15</v>
      </c>
      <c r="V1947" s="111">
        <v>252</v>
      </c>
      <c r="W1947" s="110">
        <f t="shared" si="939"/>
        <v>1.0048677610000001</v>
      </c>
      <c r="X1947" s="103">
        <f t="shared" si="940"/>
        <v>1.8739539599999999</v>
      </c>
      <c r="Y1947" s="103">
        <f t="shared" si="941"/>
        <v>0</v>
      </c>
      <c r="Z1947" s="114" t="str">
        <f t="shared" si="949"/>
        <v>A+J=</v>
      </c>
      <c r="AA1947" s="108">
        <f t="shared" si="950"/>
        <v>45982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42"/>
        <v>45970</v>
      </c>
      <c r="B1948" s="103">
        <f t="shared" si="934"/>
        <v>386.84642229000002</v>
      </c>
      <c r="C1948" s="204">
        <f t="shared" si="933"/>
        <v>213.84281916102822</v>
      </c>
      <c r="D1948" s="104">
        <f t="shared" si="943"/>
        <v>7205.03</v>
      </c>
      <c r="E1948" s="105">
        <f t="shared" si="928"/>
        <v>7245.38</v>
      </c>
      <c r="F1948" s="106">
        <f t="shared" si="929"/>
        <v>45920</v>
      </c>
      <c r="G1948" s="107">
        <f t="shared" si="935"/>
        <v>5.6002542668107669E-3</v>
      </c>
      <c r="H1948" s="108">
        <f t="shared" si="948"/>
        <v>45982</v>
      </c>
      <c r="I1948" s="108">
        <f t="shared" si="936"/>
        <v>45982</v>
      </c>
      <c r="J1948" s="109">
        <f t="shared" si="944"/>
        <v>23</v>
      </c>
      <c r="K1948" s="109">
        <f t="shared" si="932"/>
        <v>15</v>
      </c>
      <c r="L1948" s="8">
        <f t="shared" si="945"/>
        <v>1.00364879</v>
      </c>
      <c r="M1948" s="110">
        <f t="shared" si="931"/>
        <v>1.0056002500000001</v>
      </c>
      <c r="N1948" s="110">
        <f t="shared" si="926"/>
        <v>1.7937141578643347</v>
      </c>
      <c r="O1948" s="103">
        <f t="shared" si="930"/>
        <v>1.80025904</v>
      </c>
      <c r="P1948" s="103">
        <f t="shared" si="937"/>
        <v>384.97246833000003</v>
      </c>
      <c r="Q1948" s="11">
        <f t="shared" si="951"/>
        <v>0</v>
      </c>
      <c r="R1948" s="30">
        <f t="shared" si="946"/>
        <v>0</v>
      </c>
      <c r="S1948" s="103">
        <f t="shared" si="938"/>
        <v>0</v>
      </c>
      <c r="T1948" s="113">
        <f t="shared" si="947"/>
        <v>8.5000000000000006E-2</v>
      </c>
      <c r="U1948" s="111">
        <f t="shared" si="927"/>
        <v>15</v>
      </c>
      <c r="V1948" s="111">
        <v>252</v>
      </c>
      <c r="W1948" s="110">
        <f t="shared" si="939"/>
        <v>1.0048677610000001</v>
      </c>
      <c r="X1948" s="103">
        <f t="shared" si="940"/>
        <v>1.8739539599999999</v>
      </c>
      <c r="Y1948" s="103">
        <f t="shared" si="941"/>
        <v>0</v>
      </c>
      <c r="Z1948" s="114" t="str">
        <f t="shared" si="949"/>
        <v>A+J=</v>
      </c>
      <c r="AA1948" s="108">
        <f t="shared" si="950"/>
        <v>45982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42"/>
        <v>45971</v>
      </c>
      <c r="B1949" s="103">
        <f t="shared" si="934"/>
        <v>386.84642229000002</v>
      </c>
      <c r="C1949" s="204">
        <f t="shared" si="933"/>
        <v>213.84281916102822</v>
      </c>
      <c r="D1949" s="104">
        <f t="shared" si="943"/>
        <v>7205.03</v>
      </c>
      <c r="E1949" s="105">
        <f t="shared" si="928"/>
        <v>7245.38</v>
      </c>
      <c r="F1949" s="106">
        <f t="shared" si="929"/>
        <v>45920</v>
      </c>
      <c r="G1949" s="107">
        <f t="shared" si="935"/>
        <v>5.6002542668107669E-3</v>
      </c>
      <c r="H1949" s="108">
        <f t="shared" si="948"/>
        <v>45982</v>
      </c>
      <c r="I1949" s="108">
        <f t="shared" si="936"/>
        <v>45982</v>
      </c>
      <c r="J1949" s="109">
        <f t="shared" si="944"/>
        <v>23</v>
      </c>
      <c r="K1949" s="109">
        <f t="shared" si="932"/>
        <v>15</v>
      </c>
      <c r="L1949" s="8">
        <f t="shared" si="945"/>
        <v>1.00364879</v>
      </c>
      <c r="M1949" s="110">
        <f t="shared" si="931"/>
        <v>1.0056002500000001</v>
      </c>
      <c r="N1949" s="110">
        <f t="shared" si="926"/>
        <v>1.7937141578643347</v>
      </c>
      <c r="O1949" s="103">
        <f t="shared" si="930"/>
        <v>1.80025904</v>
      </c>
      <c r="P1949" s="103">
        <f t="shared" si="937"/>
        <v>384.97246833000003</v>
      </c>
      <c r="Q1949" s="11">
        <f t="shared" si="951"/>
        <v>0</v>
      </c>
      <c r="R1949" s="30">
        <f t="shared" si="946"/>
        <v>0</v>
      </c>
      <c r="S1949" s="103">
        <f t="shared" si="938"/>
        <v>0</v>
      </c>
      <c r="T1949" s="113">
        <f t="shared" si="947"/>
        <v>8.5000000000000006E-2</v>
      </c>
      <c r="U1949" s="111">
        <f t="shared" si="927"/>
        <v>15</v>
      </c>
      <c r="V1949" s="111">
        <v>252</v>
      </c>
      <c r="W1949" s="110">
        <f t="shared" si="939"/>
        <v>1.0048677610000001</v>
      </c>
      <c r="X1949" s="103">
        <f t="shared" si="940"/>
        <v>1.8739539599999999</v>
      </c>
      <c r="Y1949" s="103">
        <f t="shared" si="941"/>
        <v>0</v>
      </c>
      <c r="Z1949" s="114" t="str">
        <f t="shared" si="949"/>
        <v>A+J=</v>
      </c>
      <c r="AA1949" s="108">
        <f t="shared" si="950"/>
        <v>45982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42"/>
        <v>45972</v>
      </c>
      <c r="B1950" s="103">
        <f t="shared" si="934"/>
        <v>387.06564516999998</v>
      </c>
      <c r="C1950" s="204">
        <f t="shared" si="933"/>
        <v>213.84281916102822</v>
      </c>
      <c r="D1950" s="104">
        <f t="shared" si="943"/>
        <v>7205.03</v>
      </c>
      <c r="E1950" s="105">
        <f t="shared" si="928"/>
        <v>7245.38</v>
      </c>
      <c r="F1950" s="106">
        <f t="shared" si="929"/>
        <v>45920</v>
      </c>
      <c r="G1950" s="107">
        <f t="shared" si="935"/>
        <v>5.6002542668107669E-3</v>
      </c>
      <c r="H1950" s="108">
        <f t="shared" si="948"/>
        <v>45982</v>
      </c>
      <c r="I1950" s="108">
        <f t="shared" si="936"/>
        <v>45982</v>
      </c>
      <c r="J1950" s="109">
        <f t="shared" si="944"/>
        <v>23</v>
      </c>
      <c r="K1950" s="109">
        <f t="shared" si="932"/>
        <v>16</v>
      </c>
      <c r="L1950" s="8">
        <f t="shared" si="945"/>
        <v>1.00389251</v>
      </c>
      <c r="M1950" s="110">
        <f t="shared" si="931"/>
        <v>1.0056002500000001</v>
      </c>
      <c r="N1950" s="110">
        <f t="shared" si="926"/>
        <v>1.7937141578643347</v>
      </c>
      <c r="O1950" s="103">
        <f t="shared" si="930"/>
        <v>1.8006962</v>
      </c>
      <c r="P1950" s="103">
        <f t="shared" si="937"/>
        <v>385.06595185999998</v>
      </c>
      <c r="Q1950" s="11">
        <f t="shared" si="951"/>
        <v>0</v>
      </c>
      <c r="R1950" s="30">
        <f t="shared" si="946"/>
        <v>0</v>
      </c>
      <c r="S1950" s="103">
        <f t="shared" si="938"/>
        <v>0</v>
      </c>
      <c r="T1950" s="113">
        <f t="shared" si="947"/>
        <v>8.5000000000000006E-2</v>
      </c>
      <c r="U1950" s="111">
        <f t="shared" si="927"/>
        <v>16</v>
      </c>
      <c r="V1950" s="111">
        <v>252</v>
      </c>
      <c r="W1950" s="110">
        <f t="shared" si="939"/>
        <v>1.0051931190000001</v>
      </c>
      <c r="X1950" s="103">
        <f t="shared" si="940"/>
        <v>1.9996933100000001</v>
      </c>
      <c r="Y1950" s="103">
        <f t="shared" si="941"/>
        <v>0</v>
      </c>
      <c r="Z1950" s="114" t="str">
        <f t="shared" si="949"/>
        <v>A+J=</v>
      </c>
      <c r="AA1950" s="108">
        <f t="shared" si="950"/>
        <v>45982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42"/>
        <v>45973</v>
      </c>
      <c r="B1951" s="103">
        <f t="shared" si="934"/>
        <v>387.28499763999997</v>
      </c>
      <c r="C1951" s="204">
        <f t="shared" si="933"/>
        <v>213.84281916102822</v>
      </c>
      <c r="D1951" s="104">
        <f t="shared" si="943"/>
        <v>7205.03</v>
      </c>
      <c r="E1951" s="105">
        <f t="shared" si="928"/>
        <v>7245.38</v>
      </c>
      <c r="F1951" s="106">
        <f t="shared" si="929"/>
        <v>45920</v>
      </c>
      <c r="G1951" s="107">
        <f t="shared" si="935"/>
        <v>5.6002542668107669E-3</v>
      </c>
      <c r="H1951" s="108">
        <f t="shared" si="948"/>
        <v>45982</v>
      </c>
      <c r="I1951" s="108">
        <f t="shared" si="936"/>
        <v>45982</v>
      </c>
      <c r="J1951" s="109">
        <f t="shared" si="944"/>
        <v>23</v>
      </c>
      <c r="K1951" s="109">
        <f t="shared" si="932"/>
        <v>17</v>
      </c>
      <c r="L1951" s="8">
        <f t="shared" si="945"/>
        <v>1.0041363000000001</v>
      </c>
      <c r="M1951" s="110">
        <f t="shared" si="931"/>
        <v>1.0056002500000001</v>
      </c>
      <c r="N1951" s="110">
        <f t="shared" ref="N1951:N2014" si="952">IF(I1951&gt;I1950,N1950*M1951,N1950)</f>
        <v>1.7937141578643347</v>
      </c>
      <c r="O1951" s="103">
        <f t="shared" si="930"/>
        <v>1.80113349</v>
      </c>
      <c r="P1951" s="103">
        <f t="shared" si="937"/>
        <v>385.15946317999999</v>
      </c>
      <c r="Q1951" s="11">
        <f t="shared" si="951"/>
        <v>0</v>
      </c>
      <c r="R1951" s="30">
        <f t="shared" si="946"/>
        <v>0</v>
      </c>
      <c r="S1951" s="103">
        <f t="shared" si="938"/>
        <v>0</v>
      </c>
      <c r="T1951" s="113">
        <f t="shared" si="947"/>
        <v>8.5000000000000006E-2</v>
      </c>
      <c r="U1951" s="111">
        <f t="shared" si="927"/>
        <v>17</v>
      </c>
      <c r="V1951" s="111">
        <v>252</v>
      </c>
      <c r="W1951" s="110">
        <f t="shared" si="939"/>
        <v>1.005518583</v>
      </c>
      <c r="X1951" s="103">
        <f t="shared" si="940"/>
        <v>2.1255344599999999</v>
      </c>
      <c r="Y1951" s="103">
        <f t="shared" si="941"/>
        <v>0</v>
      </c>
      <c r="Z1951" s="114" t="str">
        <f t="shared" si="949"/>
        <v>A+J=</v>
      </c>
      <c r="AA1951" s="108">
        <f t="shared" si="950"/>
        <v>45982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42"/>
        <v>45974</v>
      </c>
      <c r="B1952" s="103">
        <f t="shared" si="934"/>
        <v>387.50447118</v>
      </c>
      <c r="C1952" s="204">
        <f t="shared" si="933"/>
        <v>213.84281916102822</v>
      </c>
      <c r="D1952" s="104">
        <f t="shared" si="943"/>
        <v>7205.03</v>
      </c>
      <c r="E1952" s="105">
        <f t="shared" si="928"/>
        <v>7245.38</v>
      </c>
      <c r="F1952" s="106">
        <f t="shared" si="929"/>
        <v>45920</v>
      </c>
      <c r="G1952" s="107">
        <f t="shared" si="935"/>
        <v>5.6002542668107669E-3</v>
      </c>
      <c r="H1952" s="108">
        <f t="shared" si="948"/>
        <v>45982</v>
      </c>
      <c r="I1952" s="108">
        <f t="shared" si="936"/>
        <v>45982</v>
      </c>
      <c r="J1952" s="109">
        <f t="shared" si="944"/>
        <v>23</v>
      </c>
      <c r="K1952" s="109">
        <f t="shared" si="932"/>
        <v>18</v>
      </c>
      <c r="L1952" s="8">
        <f t="shared" si="945"/>
        <v>1.0043801400000001</v>
      </c>
      <c r="M1952" s="110">
        <f t="shared" si="931"/>
        <v>1.0056002500000001</v>
      </c>
      <c r="N1952" s="110">
        <f t="shared" si="952"/>
        <v>1.7937141578643347</v>
      </c>
      <c r="O1952" s="103">
        <f t="shared" si="930"/>
        <v>1.8015708699999999</v>
      </c>
      <c r="P1952" s="103">
        <f t="shared" si="937"/>
        <v>385.25299374999997</v>
      </c>
      <c r="Q1952" s="11">
        <f t="shared" si="951"/>
        <v>0</v>
      </c>
      <c r="R1952" s="30">
        <f t="shared" si="946"/>
        <v>0</v>
      </c>
      <c r="S1952" s="103">
        <f t="shared" si="938"/>
        <v>0</v>
      </c>
      <c r="T1952" s="113">
        <f t="shared" si="947"/>
        <v>8.5000000000000006E-2</v>
      </c>
      <c r="U1952" s="111">
        <f t="shared" si="927"/>
        <v>18</v>
      </c>
      <c r="V1952" s="111">
        <v>252</v>
      </c>
      <c r="W1952" s="110">
        <f t="shared" si="939"/>
        <v>1.005844153</v>
      </c>
      <c r="X1952" s="103">
        <f t="shared" si="940"/>
        <v>2.25147743</v>
      </c>
      <c r="Y1952" s="103">
        <f t="shared" si="941"/>
        <v>0</v>
      </c>
      <c r="Z1952" s="114" t="str">
        <f t="shared" si="949"/>
        <v>A+J=</v>
      </c>
      <c r="AA1952" s="108">
        <f t="shared" si="950"/>
        <v>45982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42"/>
        <v>45975</v>
      </c>
      <c r="B1953" s="103">
        <f t="shared" si="934"/>
        <v>387.72406938</v>
      </c>
      <c r="C1953" s="204">
        <f t="shared" si="933"/>
        <v>213.84281916102822</v>
      </c>
      <c r="D1953" s="104">
        <f t="shared" si="943"/>
        <v>7205.03</v>
      </c>
      <c r="E1953" s="105">
        <f t="shared" si="928"/>
        <v>7245.38</v>
      </c>
      <c r="F1953" s="106">
        <f t="shared" si="929"/>
        <v>45920</v>
      </c>
      <c r="G1953" s="107">
        <f t="shared" si="935"/>
        <v>5.6002542668107669E-3</v>
      </c>
      <c r="H1953" s="108">
        <f t="shared" si="948"/>
        <v>45982</v>
      </c>
      <c r="I1953" s="108">
        <f t="shared" si="936"/>
        <v>45982</v>
      </c>
      <c r="J1953" s="109">
        <f t="shared" si="944"/>
        <v>23</v>
      </c>
      <c r="K1953" s="109">
        <f t="shared" si="932"/>
        <v>19</v>
      </c>
      <c r="L1953" s="8">
        <f t="shared" si="945"/>
        <v>1.0046240399999999</v>
      </c>
      <c r="M1953" s="110">
        <f t="shared" si="931"/>
        <v>1.0056002500000001</v>
      </c>
      <c r="N1953" s="110">
        <f t="shared" si="952"/>
        <v>1.7937141578643347</v>
      </c>
      <c r="O1953" s="103">
        <f t="shared" si="930"/>
        <v>1.8020083600000001</v>
      </c>
      <c r="P1953" s="103">
        <f t="shared" si="937"/>
        <v>385.34654784999998</v>
      </c>
      <c r="Q1953" s="11">
        <f t="shared" si="951"/>
        <v>0</v>
      </c>
      <c r="R1953" s="30">
        <f t="shared" si="946"/>
        <v>0</v>
      </c>
      <c r="S1953" s="103">
        <f t="shared" si="938"/>
        <v>0</v>
      </c>
      <c r="T1953" s="113">
        <f t="shared" si="947"/>
        <v>8.5000000000000006E-2</v>
      </c>
      <c r="U1953" s="111">
        <f t="shared" si="927"/>
        <v>19</v>
      </c>
      <c r="V1953" s="111">
        <v>252</v>
      </c>
      <c r="W1953" s="110">
        <f t="shared" si="939"/>
        <v>1.0061698269999999</v>
      </c>
      <c r="X1953" s="103">
        <f t="shared" si="940"/>
        <v>2.3775215300000001</v>
      </c>
      <c r="Y1953" s="103">
        <f t="shared" si="941"/>
        <v>0</v>
      </c>
      <c r="Z1953" s="114" t="str">
        <f t="shared" si="949"/>
        <v>A+J=</v>
      </c>
      <c r="AA1953" s="108">
        <f t="shared" si="950"/>
        <v>45982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42"/>
        <v>45976</v>
      </c>
      <c r="B1954" s="103">
        <f t="shared" si="934"/>
        <v>387.94379557999997</v>
      </c>
      <c r="C1954" s="204">
        <f t="shared" si="933"/>
        <v>213.84281916102822</v>
      </c>
      <c r="D1954" s="104">
        <f t="shared" si="943"/>
        <v>7205.03</v>
      </c>
      <c r="E1954" s="105">
        <f t="shared" si="928"/>
        <v>7245.38</v>
      </c>
      <c r="F1954" s="106">
        <f t="shared" si="929"/>
        <v>45920</v>
      </c>
      <c r="G1954" s="107">
        <f t="shared" si="935"/>
        <v>5.6002542668107669E-3</v>
      </c>
      <c r="H1954" s="108">
        <f t="shared" si="948"/>
        <v>45982</v>
      </c>
      <c r="I1954" s="108">
        <f t="shared" si="936"/>
        <v>45982</v>
      </c>
      <c r="J1954" s="109">
        <f t="shared" si="944"/>
        <v>23</v>
      </c>
      <c r="K1954" s="109">
        <f t="shared" si="932"/>
        <v>20</v>
      </c>
      <c r="L1954" s="8">
        <f t="shared" si="945"/>
        <v>1.00486801</v>
      </c>
      <c r="M1954" s="110">
        <f t="shared" si="931"/>
        <v>1.0056002500000001</v>
      </c>
      <c r="N1954" s="110">
        <f t="shared" si="952"/>
        <v>1.7937141578643347</v>
      </c>
      <c r="O1954" s="103">
        <f t="shared" si="930"/>
        <v>1.80244597</v>
      </c>
      <c r="P1954" s="103">
        <f t="shared" si="937"/>
        <v>385.44012760999999</v>
      </c>
      <c r="Q1954" s="11">
        <f t="shared" si="951"/>
        <v>0</v>
      </c>
      <c r="R1954" s="30">
        <f t="shared" si="946"/>
        <v>0</v>
      </c>
      <c r="S1954" s="103">
        <f t="shared" si="938"/>
        <v>0</v>
      </c>
      <c r="T1954" s="113">
        <f t="shared" si="947"/>
        <v>8.5000000000000006E-2</v>
      </c>
      <c r="U1954" s="111">
        <f t="shared" si="927"/>
        <v>20</v>
      </c>
      <c r="V1954" s="111">
        <v>252</v>
      </c>
      <c r="W1954" s="110">
        <f t="shared" si="939"/>
        <v>1.006495608</v>
      </c>
      <c r="X1954" s="103">
        <f t="shared" si="940"/>
        <v>2.50366797</v>
      </c>
      <c r="Y1954" s="103">
        <f t="shared" si="941"/>
        <v>0</v>
      </c>
      <c r="Z1954" s="114" t="str">
        <f t="shared" si="949"/>
        <v>A+J=</v>
      </c>
      <c r="AA1954" s="108">
        <f t="shared" si="950"/>
        <v>45982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42"/>
        <v>45977</v>
      </c>
      <c r="B1955" s="103">
        <f t="shared" si="934"/>
        <v>387.94379557999997</v>
      </c>
      <c r="C1955" s="204">
        <f t="shared" si="933"/>
        <v>213.84281916102822</v>
      </c>
      <c r="D1955" s="104">
        <f t="shared" si="943"/>
        <v>7205.03</v>
      </c>
      <c r="E1955" s="105">
        <f t="shared" si="928"/>
        <v>7245.38</v>
      </c>
      <c r="F1955" s="106">
        <f t="shared" si="929"/>
        <v>45920</v>
      </c>
      <c r="G1955" s="107">
        <f t="shared" si="935"/>
        <v>5.6002542668107669E-3</v>
      </c>
      <c r="H1955" s="108">
        <f t="shared" si="948"/>
        <v>45982</v>
      </c>
      <c r="I1955" s="108">
        <f t="shared" si="936"/>
        <v>45982</v>
      </c>
      <c r="J1955" s="109">
        <f t="shared" si="944"/>
        <v>23</v>
      </c>
      <c r="K1955" s="109">
        <f t="shared" si="932"/>
        <v>20</v>
      </c>
      <c r="L1955" s="8">
        <f t="shared" si="945"/>
        <v>1.00486801</v>
      </c>
      <c r="M1955" s="110">
        <f t="shared" si="931"/>
        <v>1.0056002500000001</v>
      </c>
      <c r="N1955" s="110">
        <f t="shared" si="952"/>
        <v>1.7937141578643347</v>
      </c>
      <c r="O1955" s="103">
        <f t="shared" si="930"/>
        <v>1.80244597</v>
      </c>
      <c r="P1955" s="103">
        <f t="shared" si="937"/>
        <v>385.44012760999999</v>
      </c>
      <c r="Q1955" s="11">
        <f t="shared" si="951"/>
        <v>0</v>
      </c>
      <c r="R1955" s="30">
        <f t="shared" si="946"/>
        <v>0</v>
      </c>
      <c r="S1955" s="103">
        <f t="shared" si="938"/>
        <v>0</v>
      </c>
      <c r="T1955" s="113">
        <f t="shared" si="947"/>
        <v>8.5000000000000006E-2</v>
      </c>
      <c r="U1955" s="111">
        <f t="shared" si="927"/>
        <v>20</v>
      </c>
      <c r="V1955" s="111">
        <v>252</v>
      </c>
      <c r="W1955" s="110">
        <f t="shared" si="939"/>
        <v>1.006495608</v>
      </c>
      <c r="X1955" s="103">
        <f t="shared" si="940"/>
        <v>2.50366797</v>
      </c>
      <c r="Y1955" s="103">
        <f t="shared" si="941"/>
        <v>0</v>
      </c>
      <c r="Z1955" s="114" t="str">
        <f t="shared" si="949"/>
        <v>A+J=</v>
      </c>
      <c r="AA1955" s="108">
        <f t="shared" si="950"/>
        <v>45982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42"/>
        <v>45978</v>
      </c>
      <c r="B1956" s="103">
        <f t="shared" si="934"/>
        <v>387.94379557999997</v>
      </c>
      <c r="C1956" s="204">
        <f t="shared" si="933"/>
        <v>213.84281916102822</v>
      </c>
      <c r="D1956" s="104">
        <f t="shared" si="943"/>
        <v>7205.03</v>
      </c>
      <c r="E1956" s="105">
        <f t="shared" si="928"/>
        <v>7245.38</v>
      </c>
      <c r="F1956" s="106">
        <f t="shared" si="929"/>
        <v>45920</v>
      </c>
      <c r="G1956" s="107">
        <f t="shared" si="935"/>
        <v>5.6002542668107669E-3</v>
      </c>
      <c r="H1956" s="108">
        <f t="shared" si="948"/>
        <v>45982</v>
      </c>
      <c r="I1956" s="108">
        <f t="shared" si="936"/>
        <v>45982</v>
      </c>
      <c r="J1956" s="109">
        <f t="shared" si="944"/>
        <v>23</v>
      </c>
      <c r="K1956" s="109">
        <f t="shared" si="932"/>
        <v>20</v>
      </c>
      <c r="L1956" s="8">
        <f t="shared" si="945"/>
        <v>1.00486801</v>
      </c>
      <c r="M1956" s="110">
        <f t="shared" si="931"/>
        <v>1.0056002500000001</v>
      </c>
      <c r="N1956" s="110">
        <f t="shared" si="952"/>
        <v>1.7937141578643347</v>
      </c>
      <c r="O1956" s="103">
        <f t="shared" si="930"/>
        <v>1.80244597</v>
      </c>
      <c r="P1956" s="103">
        <f t="shared" si="937"/>
        <v>385.44012760999999</v>
      </c>
      <c r="Q1956" s="11">
        <f t="shared" si="951"/>
        <v>0</v>
      </c>
      <c r="R1956" s="30">
        <f t="shared" si="946"/>
        <v>0</v>
      </c>
      <c r="S1956" s="103">
        <f t="shared" si="938"/>
        <v>0</v>
      </c>
      <c r="T1956" s="113">
        <f t="shared" si="947"/>
        <v>8.5000000000000006E-2</v>
      </c>
      <c r="U1956" s="111">
        <f t="shared" si="927"/>
        <v>20</v>
      </c>
      <c r="V1956" s="111">
        <v>252</v>
      </c>
      <c r="W1956" s="110">
        <f t="shared" si="939"/>
        <v>1.006495608</v>
      </c>
      <c r="X1956" s="103">
        <f t="shared" si="940"/>
        <v>2.50366797</v>
      </c>
      <c r="Y1956" s="103">
        <f t="shared" si="941"/>
        <v>0</v>
      </c>
      <c r="Z1956" s="114" t="str">
        <f t="shared" si="949"/>
        <v>A+J=</v>
      </c>
      <c r="AA1956" s="108">
        <f t="shared" si="950"/>
        <v>45982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42"/>
        <v>45979</v>
      </c>
      <c r="B1957" s="103">
        <f t="shared" si="934"/>
        <v>388.16364221999999</v>
      </c>
      <c r="C1957" s="204">
        <f t="shared" si="933"/>
        <v>213.84281916102822</v>
      </c>
      <c r="D1957" s="104">
        <f t="shared" si="943"/>
        <v>7205.03</v>
      </c>
      <c r="E1957" s="105">
        <f t="shared" si="928"/>
        <v>7245.38</v>
      </c>
      <c r="F1957" s="106">
        <f t="shared" si="929"/>
        <v>45920</v>
      </c>
      <c r="G1957" s="107">
        <f t="shared" si="935"/>
        <v>5.6002542668107669E-3</v>
      </c>
      <c r="H1957" s="108">
        <f t="shared" si="948"/>
        <v>45982</v>
      </c>
      <c r="I1957" s="108">
        <f t="shared" si="936"/>
        <v>45982</v>
      </c>
      <c r="J1957" s="109">
        <f t="shared" si="944"/>
        <v>23</v>
      </c>
      <c r="K1957" s="109">
        <f t="shared" si="932"/>
        <v>21</v>
      </c>
      <c r="L1957" s="8">
        <f t="shared" si="945"/>
        <v>1.00511203</v>
      </c>
      <c r="M1957" s="110">
        <f t="shared" si="931"/>
        <v>1.0056002500000001</v>
      </c>
      <c r="N1957" s="110">
        <f t="shared" si="952"/>
        <v>1.7937141578643347</v>
      </c>
      <c r="O1957" s="103">
        <f t="shared" si="930"/>
        <v>1.8028836699999999</v>
      </c>
      <c r="P1957" s="103">
        <f t="shared" si="937"/>
        <v>385.53372660999997</v>
      </c>
      <c r="Q1957" s="11">
        <f t="shared" si="951"/>
        <v>0</v>
      </c>
      <c r="R1957" s="30">
        <f t="shared" si="946"/>
        <v>0</v>
      </c>
      <c r="S1957" s="103">
        <f t="shared" si="938"/>
        <v>0</v>
      </c>
      <c r="T1957" s="113">
        <f t="shared" si="947"/>
        <v>8.5000000000000006E-2</v>
      </c>
      <c r="U1957" s="111">
        <f t="shared" ref="U1957:U2020" si="953">IF(Q1956&gt;0,1,IF(K1957=K1956,U1956,U1956+1))</f>
        <v>21</v>
      </c>
      <c r="V1957" s="111">
        <v>252</v>
      </c>
      <c r="W1957" s="110">
        <f t="shared" si="939"/>
        <v>1.0068214929999999</v>
      </c>
      <c r="X1957" s="103">
        <f t="shared" si="940"/>
        <v>2.6299156099999998</v>
      </c>
      <c r="Y1957" s="103">
        <f t="shared" si="941"/>
        <v>0</v>
      </c>
      <c r="Z1957" s="114" t="str">
        <f t="shared" si="949"/>
        <v>A+J=</v>
      </c>
      <c r="AA1957" s="108">
        <f t="shared" si="950"/>
        <v>45982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42"/>
        <v>45980</v>
      </c>
      <c r="B1958" s="103">
        <f t="shared" si="934"/>
        <v>388.38361482000005</v>
      </c>
      <c r="C1958" s="204">
        <f t="shared" si="933"/>
        <v>213.84281916102822</v>
      </c>
      <c r="D1958" s="104">
        <f t="shared" si="943"/>
        <v>7205.03</v>
      </c>
      <c r="E1958" s="105">
        <f t="shared" si="928"/>
        <v>7245.38</v>
      </c>
      <c r="F1958" s="106">
        <f t="shared" si="929"/>
        <v>45920</v>
      </c>
      <c r="G1958" s="107">
        <f t="shared" si="935"/>
        <v>5.6002542668107669E-3</v>
      </c>
      <c r="H1958" s="108">
        <f t="shared" si="948"/>
        <v>45982</v>
      </c>
      <c r="I1958" s="108">
        <f t="shared" si="936"/>
        <v>45982</v>
      </c>
      <c r="J1958" s="109">
        <f t="shared" si="944"/>
        <v>23</v>
      </c>
      <c r="K1958" s="109">
        <f t="shared" si="932"/>
        <v>22</v>
      </c>
      <c r="L1958" s="8">
        <f t="shared" si="945"/>
        <v>1.0053561099999999</v>
      </c>
      <c r="M1958" s="110">
        <f t="shared" si="931"/>
        <v>1.0056002500000001</v>
      </c>
      <c r="N1958" s="110">
        <f t="shared" si="952"/>
        <v>1.7937141578643347</v>
      </c>
      <c r="O1958" s="103">
        <f t="shared" si="930"/>
        <v>1.8033214799999999</v>
      </c>
      <c r="P1958" s="103">
        <f t="shared" si="937"/>
        <v>385.62734913000003</v>
      </c>
      <c r="Q1958" s="11">
        <f t="shared" si="951"/>
        <v>0</v>
      </c>
      <c r="R1958" s="30">
        <f t="shared" si="946"/>
        <v>0</v>
      </c>
      <c r="S1958" s="103">
        <f t="shared" si="938"/>
        <v>0</v>
      </c>
      <c r="T1958" s="113">
        <f t="shared" si="947"/>
        <v>8.5000000000000006E-2</v>
      </c>
      <c r="U1958" s="111">
        <f t="shared" si="953"/>
        <v>22</v>
      </c>
      <c r="V1958" s="111">
        <v>252</v>
      </c>
      <c r="W1958" s="110">
        <f t="shared" si="939"/>
        <v>1.007147485</v>
      </c>
      <c r="X1958" s="103">
        <f t="shared" si="940"/>
        <v>2.7562656900000002</v>
      </c>
      <c r="Y1958" s="103">
        <f t="shared" si="941"/>
        <v>0</v>
      </c>
      <c r="Z1958" s="114" t="str">
        <f t="shared" si="949"/>
        <v>A+J=</v>
      </c>
      <c r="AA1958" s="108">
        <f t="shared" si="950"/>
        <v>45982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42"/>
        <v>45981</v>
      </c>
      <c r="B1959" s="103">
        <f t="shared" si="934"/>
        <v>388.60371227999997</v>
      </c>
      <c r="C1959" s="204">
        <f t="shared" si="933"/>
        <v>213.84281916102822</v>
      </c>
      <c r="D1959" s="104">
        <f t="shared" si="943"/>
        <v>7205.03</v>
      </c>
      <c r="E1959" s="105">
        <f t="shared" si="928"/>
        <v>7245.38</v>
      </c>
      <c r="F1959" s="106">
        <f t="shared" si="929"/>
        <v>45920</v>
      </c>
      <c r="G1959" s="107">
        <f t="shared" si="935"/>
        <v>5.6002542668107669E-3</v>
      </c>
      <c r="H1959" s="108">
        <f t="shared" si="948"/>
        <v>46013</v>
      </c>
      <c r="I1959" s="108">
        <f t="shared" si="936"/>
        <v>45982</v>
      </c>
      <c r="J1959" s="109">
        <f t="shared" si="944"/>
        <v>23</v>
      </c>
      <c r="K1959" s="109">
        <f t="shared" si="932"/>
        <v>23</v>
      </c>
      <c r="L1959" s="8">
        <f t="shared" si="945"/>
        <v>1.0056002500000001</v>
      </c>
      <c r="M1959" s="110">
        <f t="shared" si="931"/>
        <v>1.0056002500000001</v>
      </c>
      <c r="N1959" s="110">
        <f t="shared" si="952"/>
        <v>1.7937141578643347</v>
      </c>
      <c r="O1959" s="103">
        <f t="shared" si="930"/>
        <v>1.8037593999999999</v>
      </c>
      <c r="P1959" s="103">
        <f t="shared" si="937"/>
        <v>385.72099517999999</v>
      </c>
      <c r="Q1959" s="11">
        <f t="shared" si="951"/>
        <v>0</v>
      </c>
      <c r="R1959" s="30">
        <f t="shared" si="946"/>
        <v>0</v>
      </c>
      <c r="S1959" s="103">
        <f t="shared" si="938"/>
        <v>0</v>
      </c>
      <c r="T1959" s="113">
        <f t="shared" si="947"/>
        <v>8.5000000000000006E-2</v>
      </c>
      <c r="U1959" s="111">
        <f t="shared" si="953"/>
        <v>23</v>
      </c>
      <c r="V1959" s="111">
        <v>252</v>
      </c>
      <c r="W1959" s="110">
        <f t="shared" si="939"/>
        <v>1.007473581</v>
      </c>
      <c r="X1959" s="103">
        <f t="shared" si="940"/>
        <v>2.8827170999999998</v>
      </c>
      <c r="Y1959" s="103">
        <f t="shared" si="941"/>
        <v>0</v>
      </c>
      <c r="Z1959" s="114" t="str">
        <f t="shared" si="949"/>
        <v>A+J=</v>
      </c>
      <c r="AA1959" s="108">
        <f t="shared" si="950"/>
        <v>45982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42"/>
        <v>45982</v>
      </c>
      <c r="B1960" s="103">
        <f t="shared" si="934"/>
        <v>388.60371227999997</v>
      </c>
      <c r="C1960" s="204">
        <f t="shared" si="933"/>
        <v>213.84281916102822</v>
      </c>
      <c r="D1960" s="104">
        <f t="shared" si="943"/>
        <v>7205.03</v>
      </c>
      <c r="E1960" s="105">
        <f t="shared" ref="E1960:E2023" si="954">IF($K1960=1,VLOOKUP($A1959,$AO$10:$AS$165,4),E1959)</f>
        <v>7245.38</v>
      </c>
      <c r="F1960" s="106">
        <f t="shared" ref="F1960:F2023" si="955">IF($K1960=1,VLOOKUP($A1959,$AO$10:$AS$165,5),F1959)</f>
        <v>45920</v>
      </c>
      <c r="G1960" s="107">
        <f t="shared" si="935"/>
        <v>5.6002542668107669E-3</v>
      </c>
      <c r="H1960" s="108">
        <f t="shared" si="948"/>
        <v>46013</v>
      </c>
      <c r="I1960" s="108">
        <f t="shared" si="936"/>
        <v>45982</v>
      </c>
      <c r="J1960" s="109">
        <f t="shared" si="944"/>
        <v>23</v>
      </c>
      <c r="K1960" s="109">
        <f t="shared" si="932"/>
        <v>23</v>
      </c>
      <c r="L1960" s="8">
        <f t="shared" si="945"/>
        <v>1.0056002500000001</v>
      </c>
      <c r="M1960" s="110">
        <f t="shared" si="931"/>
        <v>1.0056002500000001</v>
      </c>
      <c r="N1960" s="110">
        <f t="shared" si="952"/>
        <v>1.7937141578643347</v>
      </c>
      <c r="O1960" s="103">
        <f t="shared" si="930"/>
        <v>1.8037593999999999</v>
      </c>
      <c r="P1960" s="103">
        <f t="shared" si="937"/>
        <v>385.72099517999999</v>
      </c>
      <c r="Q1960" s="11">
        <f t="shared" si="951"/>
        <v>64</v>
      </c>
      <c r="R1960" s="30">
        <f t="shared" si="946"/>
        <v>1.9019000000000001E-2</v>
      </c>
      <c r="S1960" s="103">
        <f t="shared" si="938"/>
        <v>7.3360276000000004</v>
      </c>
      <c r="T1960" s="113">
        <f t="shared" si="947"/>
        <v>8.5000000000000006E-2</v>
      </c>
      <c r="U1960" s="111">
        <f t="shared" si="953"/>
        <v>23</v>
      </c>
      <c r="V1960" s="111">
        <v>252</v>
      </c>
      <c r="W1960" s="110">
        <f t="shared" si="939"/>
        <v>1.007473581</v>
      </c>
      <c r="X1960" s="103">
        <f t="shared" si="940"/>
        <v>2.8827170999999998</v>
      </c>
      <c r="Y1960" s="103">
        <f t="shared" si="941"/>
        <v>10.2187447</v>
      </c>
      <c r="Z1960" s="114" t="str">
        <f t="shared" si="949"/>
        <v>A+J=</v>
      </c>
      <c r="AA1960" s="108">
        <f t="shared" si="950"/>
        <v>45982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42"/>
        <v>45983</v>
      </c>
      <c r="B1961" s="103">
        <f t="shared" si="934"/>
        <v>378.60815431000003</v>
      </c>
      <c r="C1961" s="204">
        <f t="shared" si="933"/>
        <v>209.77574258751181</v>
      </c>
      <c r="D1961" s="104">
        <f t="shared" si="943"/>
        <v>7205.03</v>
      </c>
      <c r="E1961" s="105">
        <f t="shared" si="954"/>
        <v>7245.38</v>
      </c>
      <c r="F1961" s="106">
        <f t="shared" si="955"/>
        <v>45951</v>
      </c>
      <c r="G1961" s="107">
        <f t="shared" si="935"/>
        <v>5.6002542668107669E-3</v>
      </c>
      <c r="H1961" s="108">
        <f t="shared" si="948"/>
        <v>46013</v>
      </c>
      <c r="I1961" s="108">
        <f t="shared" si="936"/>
        <v>46013</v>
      </c>
      <c r="J1961" s="109">
        <f t="shared" si="944"/>
        <v>21</v>
      </c>
      <c r="K1961" s="109">
        <f t="shared" si="932"/>
        <v>1</v>
      </c>
      <c r="L1961" s="8">
        <f t="shared" si="945"/>
        <v>1.0002659700000001</v>
      </c>
      <c r="M1961" s="110">
        <f t="shared" si="931"/>
        <v>1.0056002500000001</v>
      </c>
      <c r="N1961" s="110">
        <f t="shared" si="952"/>
        <v>1.8037594055769146</v>
      </c>
      <c r="O1961" s="103">
        <f t="shared" ref="O1961:O2024" si="956">TRUNC(TRUNC((L1961*N1961),15),8)</f>
        <v>1.8042391499999999</v>
      </c>
      <c r="P1961" s="103">
        <f t="shared" si="937"/>
        <v>378.48560749000001</v>
      </c>
      <c r="Q1961" s="11">
        <f t="shared" si="951"/>
        <v>0</v>
      </c>
      <c r="R1961" s="30">
        <f t="shared" si="946"/>
        <v>0</v>
      </c>
      <c r="S1961" s="103">
        <f t="shared" si="938"/>
        <v>0</v>
      </c>
      <c r="T1961" s="113">
        <f t="shared" si="947"/>
        <v>8.5000000000000006E-2</v>
      </c>
      <c r="U1961" s="111">
        <f t="shared" si="953"/>
        <v>1</v>
      </c>
      <c r="V1961" s="111">
        <v>252</v>
      </c>
      <c r="W1961" s="110">
        <f t="shared" si="939"/>
        <v>1.0003237819999999</v>
      </c>
      <c r="X1961" s="103">
        <f t="shared" si="940"/>
        <v>0.12254682</v>
      </c>
      <c r="Y1961" s="103">
        <f t="shared" si="941"/>
        <v>0</v>
      </c>
      <c r="Z1961" s="114" t="str">
        <f t="shared" si="949"/>
        <v>A+J=</v>
      </c>
      <c r="AA1961" s="108">
        <f t="shared" si="950"/>
        <v>46013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42"/>
        <v>45984</v>
      </c>
      <c r="B1962" s="103">
        <f t="shared" si="934"/>
        <v>378.60815431000003</v>
      </c>
      <c r="C1962" s="204">
        <f t="shared" si="933"/>
        <v>209.77574258751181</v>
      </c>
      <c r="D1962" s="104">
        <f t="shared" si="943"/>
        <v>7205.03</v>
      </c>
      <c r="E1962" s="105">
        <f t="shared" si="954"/>
        <v>7245.38</v>
      </c>
      <c r="F1962" s="106">
        <f t="shared" si="955"/>
        <v>45951</v>
      </c>
      <c r="G1962" s="107">
        <f t="shared" si="935"/>
        <v>5.6002542668107669E-3</v>
      </c>
      <c r="H1962" s="108">
        <f t="shared" si="948"/>
        <v>46013</v>
      </c>
      <c r="I1962" s="108">
        <f t="shared" si="936"/>
        <v>46013</v>
      </c>
      <c r="J1962" s="109">
        <f t="shared" si="944"/>
        <v>21</v>
      </c>
      <c r="K1962" s="109">
        <f t="shared" si="932"/>
        <v>1</v>
      </c>
      <c r="L1962" s="8">
        <f t="shared" si="945"/>
        <v>1.0002659700000001</v>
      </c>
      <c r="M1962" s="110">
        <f t="shared" ref="M1962:M2025" si="957">IF(I1962&gt;I1961,L1961,M1961)</f>
        <v>1.0056002500000001</v>
      </c>
      <c r="N1962" s="110">
        <f t="shared" si="952"/>
        <v>1.8037594055769146</v>
      </c>
      <c r="O1962" s="103">
        <f t="shared" si="956"/>
        <v>1.8042391499999999</v>
      </c>
      <c r="P1962" s="103">
        <f t="shared" si="937"/>
        <v>378.48560749000001</v>
      </c>
      <c r="Q1962" s="11">
        <f t="shared" si="951"/>
        <v>0</v>
      </c>
      <c r="R1962" s="30">
        <f t="shared" si="946"/>
        <v>0</v>
      </c>
      <c r="S1962" s="103">
        <f t="shared" si="938"/>
        <v>0</v>
      </c>
      <c r="T1962" s="113">
        <f t="shared" si="947"/>
        <v>8.5000000000000006E-2</v>
      </c>
      <c r="U1962" s="111">
        <f t="shared" si="953"/>
        <v>1</v>
      </c>
      <c r="V1962" s="111">
        <v>252</v>
      </c>
      <c r="W1962" s="110">
        <f t="shared" si="939"/>
        <v>1.0003237819999999</v>
      </c>
      <c r="X1962" s="103">
        <f t="shared" si="940"/>
        <v>0.12254682</v>
      </c>
      <c r="Y1962" s="103">
        <f t="shared" si="941"/>
        <v>0</v>
      </c>
      <c r="Z1962" s="114" t="str">
        <f t="shared" si="949"/>
        <v>A+J=</v>
      </c>
      <c r="AA1962" s="108">
        <f t="shared" si="950"/>
        <v>46013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42"/>
        <v>45985</v>
      </c>
      <c r="B1963" s="103">
        <f t="shared" si="934"/>
        <v>378.60815431000003</v>
      </c>
      <c r="C1963" s="204">
        <f t="shared" si="933"/>
        <v>209.77574258751181</v>
      </c>
      <c r="D1963" s="104">
        <f t="shared" si="943"/>
        <v>7205.03</v>
      </c>
      <c r="E1963" s="105">
        <f t="shared" si="954"/>
        <v>7245.38</v>
      </c>
      <c r="F1963" s="106">
        <f t="shared" si="955"/>
        <v>45951</v>
      </c>
      <c r="G1963" s="107">
        <f t="shared" si="935"/>
        <v>5.6002542668107669E-3</v>
      </c>
      <c r="H1963" s="108">
        <f t="shared" si="948"/>
        <v>46013</v>
      </c>
      <c r="I1963" s="108">
        <f t="shared" si="936"/>
        <v>46013</v>
      </c>
      <c r="J1963" s="109">
        <f t="shared" si="944"/>
        <v>21</v>
      </c>
      <c r="K1963" s="109">
        <f t="shared" si="932"/>
        <v>1</v>
      </c>
      <c r="L1963" s="8">
        <f t="shared" si="945"/>
        <v>1.0002659700000001</v>
      </c>
      <c r="M1963" s="110">
        <f t="shared" si="957"/>
        <v>1.0056002500000001</v>
      </c>
      <c r="N1963" s="110">
        <f t="shared" si="952"/>
        <v>1.8037594055769146</v>
      </c>
      <c r="O1963" s="103">
        <f t="shared" si="956"/>
        <v>1.8042391499999999</v>
      </c>
      <c r="P1963" s="103">
        <f t="shared" si="937"/>
        <v>378.48560749000001</v>
      </c>
      <c r="Q1963" s="11">
        <f t="shared" si="951"/>
        <v>0</v>
      </c>
      <c r="R1963" s="30">
        <f t="shared" si="946"/>
        <v>0</v>
      </c>
      <c r="S1963" s="103">
        <f t="shared" si="938"/>
        <v>0</v>
      </c>
      <c r="T1963" s="113">
        <f t="shared" si="947"/>
        <v>8.5000000000000006E-2</v>
      </c>
      <c r="U1963" s="111">
        <f t="shared" si="953"/>
        <v>1</v>
      </c>
      <c r="V1963" s="111">
        <v>252</v>
      </c>
      <c r="W1963" s="110">
        <f t="shared" si="939"/>
        <v>1.0003237819999999</v>
      </c>
      <c r="X1963" s="103">
        <f t="shared" si="940"/>
        <v>0.12254682</v>
      </c>
      <c r="Y1963" s="103">
        <f t="shared" si="941"/>
        <v>0</v>
      </c>
      <c r="Z1963" s="114" t="str">
        <f t="shared" si="949"/>
        <v>A+J=</v>
      </c>
      <c r="AA1963" s="108">
        <f t="shared" si="950"/>
        <v>46013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42"/>
        <v>45986</v>
      </c>
      <c r="B1964" s="103">
        <f t="shared" si="934"/>
        <v>378.83147155</v>
      </c>
      <c r="C1964" s="204">
        <f t="shared" si="933"/>
        <v>209.77574258751181</v>
      </c>
      <c r="D1964" s="104">
        <f t="shared" si="943"/>
        <v>7205.03</v>
      </c>
      <c r="E1964" s="105">
        <f t="shared" si="954"/>
        <v>7245.38</v>
      </c>
      <c r="F1964" s="106">
        <f t="shared" si="955"/>
        <v>45951</v>
      </c>
      <c r="G1964" s="107">
        <f t="shared" si="935"/>
        <v>5.6002542668107669E-3</v>
      </c>
      <c r="H1964" s="108">
        <f t="shared" si="948"/>
        <v>46013</v>
      </c>
      <c r="I1964" s="108">
        <f t="shared" si="936"/>
        <v>46013</v>
      </c>
      <c r="J1964" s="109">
        <f t="shared" si="944"/>
        <v>21</v>
      </c>
      <c r="K1964" s="109">
        <f t="shared" ref="K1964:K2027" si="958">(J1964-(NETWORKDAYS(A1964,I1964,AD$171:AD$502)-1))</f>
        <v>2</v>
      </c>
      <c r="L1964" s="8">
        <f t="shared" si="945"/>
        <v>1.0005320099999999</v>
      </c>
      <c r="M1964" s="110">
        <f t="shared" si="957"/>
        <v>1.0056002500000001</v>
      </c>
      <c r="N1964" s="110">
        <f t="shared" si="952"/>
        <v>1.8037594055769146</v>
      </c>
      <c r="O1964" s="103">
        <f t="shared" si="956"/>
        <v>1.8047190200000001</v>
      </c>
      <c r="P1964" s="103">
        <f t="shared" si="937"/>
        <v>378.58627258000001</v>
      </c>
      <c r="Q1964" s="11">
        <f t="shared" si="951"/>
        <v>0</v>
      </c>
      <c r="R1964" s="30">
        <f t="shared" si="946"/>
        <v>0</v>
      </c>
      <c r="S1964" s="103">
        <f t="shared" si="938"/>
        <v>0</v>
      </c>
      <c r="T1964" s="113">
        <f t="shared" si="947"/>
        <v>8.5000000000000006E-2</v>
      </c>
      <c r="U1964" s="111">
        <f t="shared" si="953"/>
        <v>2</v>
      </c>
      <c r="V1964" s="111">
        <v>252</v>
      </c>
      <c r="W1964" s="110">
        <f t="shared" si="939"/>
        <v>1.00064767</v>
      </c>
      <c r="X1964" s="103">
        <f t="shared" si="940"/>
        <v>0.24519896999999999</v>
      </c>
      <c r="Y1964" s="103">
        <f t="shared" si="941"/>
        <v>0</v>
      </c>
      <c r="Z1964" s="114" t="str">
        <f t="shared" si="949"/>
        <v>A+J=</v>
      </c>
      <c r="AA1964" s="108">
        <f t="shared" si="950"/>
        <v>46013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42"/>
        <v>45987</v>
      </c>
      <c r="B1965" s="103">
        <f t="shared" si="934"/>
        <v>379.05492065999999</v>
      </c>
      <c r="C1965" s="204">
        <f t="shared" si="933"/>
        <v>209.77574258751181</v>
      </c>
      <c r="D1965" s="104">
        <f t="shared" si="943"/>
        <v>7205.03</v>
      </c>
      <c r="E1965" s="105">
        <f t="shared" si="954"/>
        <v>7245.38</v>
      </c>
      <c r="F1965" s="106">
        <f t="shared" si="955"/>
        <v>45951</v>
      </c>
      <c r="G1965" s="107">
        <f t="shared" si="935"/>
        <v>5.6002542668107669E-3</v>
      </c>
      <c r="H1965" s="108">
        <f t="shared" si="948"/>
        <v>46013</v>
      </c>
      <c r="I1965" s="108">
        <f t="shared" si="936"/>
        <v>46013</v>
      </c>
      <c r="J1965" s="109">
        <f t="shared" si="944"/>
        <v>21</v>
      </c>
      <c r="K1965" s="109">
        <f t="shared" si="958"/>
        <v>3</v>
      </c>
      <c r="L1965" s="8">
        <f t="shared" si="945"/>
        <v>1.00079812</v>
      </c>
      <c r="M1965" s="110">
        <f t="shared" si="957"/>
        <v>1.0056002500000001</v>
      </c>
      <c r="N1965" s="110">
        <f t="shared" si="952"/>
        <v>1.8037594055769146</v>
      </c>
      <c r="O1965" s="103">
        <f t="shared" si="956"/>
        <v>1.8051990200000001</v>
      </c>
      <c r="P1965" s="103">
        <f t="shared" si="937"/>
        <v>378.68696492999999</v>
      </c>
      <c r="Q1965" s="11">
        <f t="shared" si="951"/>
        <v>0</v>
      </c>
      <c r="R1965" s="30">
        <f t="shared" si="946"/>
        <v>0</v>
      </c>
      <c r="S1965" s="103">
        <f t="shared" si="938"/>
        <v>0</v>
      </c>
      <c r="T1965" s="113">
        <f t="shared" si="947"/>
        <v>8.5000000000000006E-2</v>
      </c>
      <c r="U1965" s="111">
        <f t="shared" si="953"/>
        <v>3</v>
      </c>
      <c r="V1965" s="111">
        <v>252</v>
      </c>
      <c r="W1965" s="110">
        <f t="shared" si="939"/>
        <v>1.000971662</v>
      </c>
      <c r="X1965" s="103">
        <f t="shared" si="940"/>
        <v>0.36795572999999998</v>
      </c>
      <c r="Y1965" s="103">
        <f t="shared" si="941"/>
        <v>0</v>
      </c>
      <c r="Z1965" s="114" t="str">
        <f t="shared" si="949"/>
        <v>A+J=</v>
      </c>
      <c r="AA1965" s="108">
        <f t="shared" si="950"/>
        <v>46013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42"/>
        <v>45988</v>
      </c>
      <c r="B1966" s="103">
        <f t="shared" si="934"/>
        <v>379.27850000000001</v>
      </c>
      <c r="C1966" s="204">
        <f t="shared" si="933"/>
        <v>209.77574258751181</v>
      </c>
      <c r="D1966" s="104">
        <f t="shared" si="943"/>
        <v>7205.03</v>
      </c>
      <c r="E1966" s="105">
        <f t="shared" si="954"/>
        <v>7245.38</v>
      </c>
      <c r="F1966" s="106">
        <f t="shared" si="955"/>
        <v>45951</v>
      </c>
      <c r="G1966" s="107">
        <f t="shared" si="935"/>
        <v>5.6002542668107669E-3</v>
      </c>
      <c r="H1966" s="108">
        <f t="shared" si="948"/>
        <v>46013</v>
      </c>
      <c r="I1966" s="108">
        <f t="shared" si="936"/>
        <v>46013</v>
      </c>
      <c r="J1966" s="109">
        <f t="shared" si="944"/>
        <v>21</v>
      </c>
      <c r="K1966" s="109">
        <f t="shared" si="958"/>
        <v>4</v>
      </c>
      <c r="L1966" s="8">
        <f t="shared" si="945"/>
        <v>1.0010642999999999</v>
      </c>
      <c r="M1966" s="110">
        <f t="shared" si="957"/>
        <v>1.0056002500000001</v>
      </c>
      <c r="N1966" s="110">
        <f t="shared" si="952"/>
        <v>1.8037594055769146</v>
      </c>
      <c r="O1966" s="103">
        <f t="shared" si="956"/>
        <v>1.8056791400000001</v>
      </c>
      <c r="P1966" s="103">
        <f t="shared" si="937"/>
        <v>378.78768245999998</v>
      </c>
      <c r="Q1966" s="11">
        <f t="shared" si="951"/>
        <v>0</v>
      </c>
      <c r="R1966" s="30">
        <f t="shared" si="946"/>
        <v>0</v>
      </c>
      <c r="S1966" s="103">
        <f t="shared" si="938"/>
        <v>0</v>
      </c>
      <c r="T1966" s="113">
        <f t="shared" si="947"/>
        <v>8.5000000000000006E-2</v>
      </c>
      <c r="U1966" s="111">
        <f t="shared" si="953"/>
        <v>4</v>
      </c>
      <c r="V1966" s="111">
        <v>252</v>
      </c>
      <c r="W1966" s="110">
        <f t="shared" si="939"/>
        <v>1.001295759</v>
      </c>
      <c r="X1966" s="103">
        <f t="shared" si="940"/>
        <v>0.49081754</v>
      </c>
      <c r="Y1966" s="103">
        <f t="shared" si="941"/>
        <v>0</v>
      </c>
      <c r="Z1966" s="114" t="str">
        <f t="shared" si="949"/>
        <v>A+J=</v>
      </c>
      <c r="AA1966" s="108">
        <f t="shared" si="950"/>
        <v>46013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42"/>
        <v>45989</v>
      </c>
      <c r="B1967" s="103">
        <f t="shared" si="934"/>
        <v>379.50221173</v>
      </c>
      <c r="C1967" s="204">
        <f t="shared" si="933"/>
        <v>209.77574258751181</v>
      </c>
      <c r="D1967" s="104">
        <f t="shared" si="943"/>
        <v>7205.03</v>
      </c>
      <c r="E1967" s="105">
        <f t="shared" si="954"/>
        <v>7245.38</v>
      </c>
      <c r="F1967" s="106">
        <f t="shared" si="955"/>
        <v>45951</v>
      </c>
      <c r="G1967" s="107">
        <f t="shared" si="935"/>
        <v>5.6002542668107669E-3</v>
      </c>
      <c r="H1967" s="108">
        <f t="shared" si="948"/>
        <v>46013</v>
      </c>
      <c r="I1967" s="108">
        <f t="shared" si="936"/>
        <v>46013</v>
      </c>
      <c r="J1967" s="109">
        <f t="shared" si="944"/>
        <v>21</v>
      </c>
      <c r="K1967" s="109">
        <f t="shared" si="958"/>
        <v>5</v>
      </c>
      <c r="L1967" s="8">
        <f t="shared" si="945"/>
        <v>1.00133055</v>
      </c>
      <c r="M1967" s="110">
        <f t="shared" si="957"/>
        <v>1.0056002500000001</v>
      </c>
      <c r="N1967" s="110">
        <f t="shared" si="952"/>
        <v>1.8037594055769146</v>
      </c>
      <c r="O1967" s="103">
        <f t="shared" si="956"/>
        <v>1.8061593899999999</v>
      </c>
      <c r="P1967" s="103">
        <f t="shared" si="937"/>
        <v>378.88842726000001</v>
      </c>
      <c r="Q1967" s="11">
        <f t="shared" si="951"/>
        <v>0</v>
      </c>
      <c r="R1967" s="30">
        <f t="shared" si="946"/>
        <v>0</v>
      </c>
      <c r="S1967" s="103">
        <f t="shared" si="938"/>
        <v>0</v>
      </c>
      <c r="T1967" s="113">
        <f t="shared" si="947"/>
        <v>8.5000000000000006E-2</v>
      </c>
      <c r="U1967" s="111">
        <f t="shared" si="953"/>
        <v>5</v>
      </c>
      <c r="V1967" s="111">
        <v>252</v>
      </c>
      <c r="W1967" s="110">
        <f t="shared" si="939"/>
        <v>1.0016199610000001</v>
      </c>
      <c r="X1967" s="103">
        <f t="shared" si="940"/>
        <v>0.61378447000000003</v>
      </c>
      <c r="Y1967" s="103">
        <f t="shared" si="941"/>
        <v>0</v>
      </c>
      <c r="Z1967" s="114" t="str">
        <f t="shared" si="949"/>
        <v>A+J=</v>
      </c>
      <c r="AA1967" s="108">
        <f t="shared" si="950"/>
        <v>46013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42"/>
        <v>45990</v>
      </c>
      <c r="B1968" s="103">
        <f t="shared" si="934"/>
        <v>379.72606010999999</v>
      </c>
      <c r="C1968" s="204">
        <f t="shared" si="933"/>
        <v>209.77574258751181</v>
      </c>
      <c r="D1968" s="104">
        <f t="shared" si="943"/>
        <v>7205.03</v>
      </c>
      <c r="E1968" s="105">
        <f t="shared" si="954"/>
        <v>7245.38</v>
      </c>
      <c r="F1968" s="106">
        <f t="shared" si="955"/>
        <v>45951</v>
      </c>
      <c r="G1968" s="107">
        <f t="shared" si="935"/>
        <v>5.6002542668107669E-3</v>
      </c>
      <c r="H1968" s="108">
        <f t="shared" si="948"/>
        <v>46013</v>
      </c>
      <c r="I1968" s="108">
        <f t="shared" si="936"/>
        <v>46013</v>
      </c>
      <c r="J1968" s="109">
        <f t="shared" si="944"/>
        <v>21</v>
      </c>
      <c r="K1968" s="109">
        <f t="shared" si="958"/>
        <v>6</v>
      </c>
      <c r="L1968" s="8">
        <f t="shared" si="945"/>
        <v>1.0015968799999999</v>
      </c>
      <c r="M1968" s="110">
        <f t="shared" si="957"/>
        <v>1.0056002500000001</v>
      </c>
      <c r="N1968" s="110">
        <f t="shared" si="952"/>
        <v>1.8037594055769146</v>
      </c>
      <c r="O1968" s="103">
        <f t="shared" si="956"/>
        <v>1.80663979</v>
      </c>
      <c r="P1968" s="103">
        <f t="shared" si="937"/>
        <v>378.98920353</v>
      </c>
      <c r="Q1968" s="11">
        <f t="shared" si="951"/>
        <v>0</v>
      </c>
      <c r="R1968" s="30">
        <f t="shared" si="946"/>
        <v>0</v>
      </c>
      <c r="S1968" s="103">
        <f t="shared" si="938"/>
        <v>0</v>
      </c>
      <c r="T1968" s="113">
        <f t="shared" si="947"/>
        <v>8.5000000000000006E-2</v>
      </c>
      <c r="U1968" s="111">
        <f t="shared" si="953"/>
        <v>6</v>
      </c>
      <c r="V1968" s="111">
        <v>252</v>
      </c>
      <c r="W1968" s="110">
        <f t="shared" si="939"/>
        <v>1.0019442679999999</v>
      </c>
      <c r="X1968" s="103">
        <f t="shared" si="940"/>
        <v>0.73685657999999998</v>
      </c>
      <c r="Y1968" s="103">
        <f t="shared" si="941"/>
        <v>0</v>
      </c>
      <c r="Z1968" s="114" t="str">
        <f t="shared" si="949"/>
        <v>A+J=</v>
      </c>
      <c r="AA1968" s="108">
        <f t="shared" si="950"/>
        <v>46013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42"/>
        <v>45991</v>
      </c>
      <c r="B1969" s="103">
        <f t="shared" si="934"/>
        <v>379.72606010999999</v>
      </c>
      <c r="C1969" s="204">
        <f t="shared" si="933"/>
        <v>209.77574258751181</v>
      </c>
      <c r="D1969" s="104">
        <f t="shared" si="943"/>
        <v>7205.03</v>
      </c>
      <c r="E1969" s="105">
        <f t="shared" si="954"/>
        <v>7245.38</v>
      </c>
      <c r="F1969" s="106">
        <f t="shared" si="955"/>
        <v>45951</v>
      </c>
      <c r="G1969" s="107">
        <f t="shared" si="935"/>
        <v>5.6002542668107669E-3</v>
      </c>
      <c r="H1969" s="108">
        <f t="shared" si="948"/>
        <v>46013</v>
      </c>
      <c r="I1969" s="108">
        <f t="shared" si="936"/>
        <v>46013</v>
      </c>
      <c r="J1969" s="109">
        <f t="shared" si="944"/>
        <v>21</v>
      </c>
      <c r="K1969" s="109">
        <f t="shared" si="958"/>
        <v>6</v>
      </c>
      <c r="L1969" s="8">
        <f t="shared" si="945"/>
        <v>1.0015968799999999</v>
      </c>
      <c r="M1969" s="110">
        <f t="shared" si="957"/>
        <v>1.0056002500000001</v>
      </c>
      <c r="N1969" s="110">
        <f t="shared" si="952"/>
        <v>1.8037594055769146</v>
      </c>
      <c r="O1969" s="103">
        <f t="shared" si="956"/>
        <v>1.80663979</v>
      </c>
      <c r="P1969" s="103">
        <f t="shared" si="937"/>
        <v>378.98920353</v>
      </c>
      <c r="Q1969" s="11">
        <f t="shared" si="951"/>
        <v>0</v>
      </c>
      <c r="R1969" s="30">
        <f t="shared" si="946"/>
        <v>0</v>
      </c>
      <c r="S1969" s="103">
        <f t="shared" si="938"/>
        <v>0</v>
      </c>
      <c r="T1969" s="113">
        <f t="shared" si="947"/>
        <v>8.5000000000000006E-2</v>
      </c>
      <c r="U1969" s="111">
        <f t="shared" si="953"/>
        <v>6</v>
      </c>
      <c r="V1969" s="111">
        <v>252</v>
      </c>
      <c r="W1969" s="110">
        <f t="shared" si="939"/>
        <v>1.0019442679999999</v>
      </c>
      <c r="X1969" s="103">
        <f t="shared" si="940"/>
        <v>0.73685657999999998</v>
      </c>
      <c r="Y1969" s="103">
        <f t="shared" si="941"/>
        <v>0</v>
      </c>
      <c r="Z1969" s="114" t="str">
        <f t="shared" si="949"/>
        <v>A+J=</v>
      </c>
      <c r="AA1969" s="108">
        <f t="shared" si="950"/>
        <v>46013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42"/>
        <v>45992</v>
      </c>
      <c r="B1970" s="103">
        <f t="shared" si="934"/>
        <v>379.72606010999999</v>
      </c>
      <c r="C1970" s="204">
        <f t="shared" si="933"/>
        <v>209.77574258751181</v>
      </c>
      <c r="D1970" s="104">
        <f t="shared" si="943"/>
        <v>7205.03</v>
      </c>
      <c r="E1970" s="105">
        <f t="shared" si="954"/>
        <v>7245.38</v>
      </c>
      <c r="F1970" s="106">
        <f t="shared" si="955"/>
        <v>45951</v>
      </c>
      <c r="G1970" s="107">
        <f t="shared" si="935"/>
        <v>5.6002542668107669E-3</v>
      </c>
      <c r="H1970" s="108">
        <f t="shared" si="948"/>
        <v>46013</v>
      </c>
      <c r="I1970" s="108">
        <f t="shared" si="936"/>
        <v>46013</v>
      </c>
      <c r="J1970" s="109">
        <f t="shared" si="944"/>
        <v>21</v>
      </c>
      <c r="K1970" s="109">
        <f t="shared" si="958"/>
        <v>6</v>
      </c>
      <c r="L1970" s="8">
        <f t="shared" si="945"/>
        <v>1.0015968799999999</v>
      </c>
      <c r="M1970" s="110">
        <f t="shared" si="957"/>
        <v>1.0056002500000001</v>
      </c>
      <c r="N1970" s="110">
        <f t="shared" si="952"/>
        <v>1.8037594055769146</v>
      </c>
      <c r="O1970" s="103">
        <f t="shared" si="956"/>
        <v>1.80663979</v>
      </c>
      <c r="P1970" s="103">
        <f t="shared" si="937"/>
        <v>378.98920353</v>
      </c>
      <c r="Q1970" s="11">
        <f t="shared" si="951"/>
        <v>0</v>
      </c>
      <c r="R1970" s="30">
        <f t="shared" si="946"/>
        <v>0</v>
      </c>
      <c r="S1970" s="103">
        <f t="shared" si="938"/>
        <v>0</v>
      </c>
      <c r="T1970" s="113">
        <f t="shared" si="947"/>
        <v>8.5000000000000006E-2</v>
      </c>
      <c r="U1970" s="111">
        <f t="shared" si="953"/>
        <v>6</v>
      </c>
      <c r="V1970" s="111">
        <v>252</v>
      </c>
      <c r="W1970" s="110">
        <f t="shared" si="939"/>
        <v>1.0019442679999999</v>
      </c>
      <c r="X1970" s="103">
        <f t="shared" si="940"/>
        <v>0.73685657999999998</v>
      </c>
      <c r="Y1970" s="103">
        <f t="shared" si="941"/>
        <v>0</v>
      </c>
      <c r="Z1970" s="114" t="str">
        <f t="shared" si="949"/>
        <v>A+J=</v>
      </c>
      <c r="AA1970" s="108">
        <f t="shared" si="950"/>
        <v>46013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42"/>
        <v>45993</v>
      </c>
      <c r="B1971" s="103">
        <f t="shared" si="934"/>
        <v>379.95003467000004</v>
      </c>
      <c r="C1971" s="204">
        <f t="shared" si="933"/>
        <v>209.77574258751181</v>
      </c>
      <c r="D1971" s="104">
        <f t="shared" si="943"/>
        <v>7205.03</v>
      </c>
      <c r="E1971" s="105">
        <f t="shared" si="954"/>
        <v>7245.38</v>
      </c>
      <c r="F1971" s="106">
        <f t="shared" si="955"/>
        <v>45951</v>
      </c>
      <c r="G1971" s="107">
        <f t="shared" si="935"/>
        <v>5.6002542668107669E-3</v>
      </c>
      <c r="H1971" s="108">
        <f t="shared" si="948"/>
        <v>46013</v>
      </c>
      <c r="I1971" s="108">
        <f t="shared" si="936"/>
        <v>46013</v>
      </c>
      <c r="J1971" s="109">
        <f t="shared" si="944"/>
        <v>21</v>
      </c>
      <c r="K1971" s="109">
        <f t="shared" si="958"/>
        <v>7</v>
      </c>
      <c r="L1971" s="8">
        <f t="shared" si="945"/>
        <v>1.0018632700000001</v>
      </c>
      <c r="M1971" s="110">
        <f t="shared" si="957"/>
        <v>1.0056002500000001</v>
      </c>
      <c r="N1971" s="110">
        <f t="shared" si="952"/>
        <v>1.8037594055769146</v>
      </c>
      <c r="O1971" s="103">
        <f t="shared" si="956"/>
        <v>1.8071202900000001</v>
      </c>
      <c r="P1971" s="103">
        <f t="shared" si="937"/>
        <v>379.09000077000002</v>
      </c>
      <c r="Q1971" s="11">
        <f t="shared" si="951"/>
        <v>0</v>
      </c>
      <c r="R1971" s="30">
        <f t="shared" si="946"/>
        <v>0</v>
      </c>
      <c r="S1971" s="103">
        <f t="shared" si="938"/>
        <v>0</v>
      </c>
      <c r="T1971" s="113">
        <f t="shared" si="947"/>
        <v>8.5000000000000006E-2</v>
      </c>
      <c r="U1971" s="111">
        <f t="shared" si="953"/>
        <v>7</v>
      </c>
      <c r="V1971" s="111">
        <v>252</v>
      </c>
      <c r="W1971" s="110">
        <f t="shared" si="939"/>
        <v>1.00226868</v>
      </c>
      <c r="X1971" s="103">
        <f t="shared" si="940"/>
        <v>0.86003390000000002</v>
      </c>
      <c r="Y1971" s="103">
        <f t="shared" si="941"/>
        <v>0</v>
      </c>
      <c r="Z1971" s="114" t="str">
        <f t="shared" si="949"/>
        <v>A+J=</v>
      </c>
      <c r="AA1971" s="108">
        <f t="shared" si="950"/>
        <v>46013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42"/>
        <v>45994</v>
      </c>
      <c r="B1972" s="103">
        <f t="shared" si="934"/>
        <v>380.17414601000002</v>
      </c>
      <c r="C1972" s="204">
        <f t="shared" si="933"/>
        <v>209.77574258751181</v>
      </c>
      <c r="D1972" s="104">
        <f t="shared" si="943"/>
        <v>7205.03</v>
      </c>
      <c r="E1972" s="105">
        <f t="shared" si="954"/>
        <v>7245.38</v>
      </c>
      <c r="F1972" s="106">
        <f t="shared" si="955"/>
        <v>45951</v>
      </c>
      <c r="G1972" s="107">
        <f t="shared" si="935"/>
        <v>5.6002542668107669E-3</v>
      </c>
      <c r="H1972" s="108">
        <f t="shared" si="948"/>
        <v>46013</v>
      </c>
      <c r="I1972" s="108">
        <f t="shared" si="936"/>
        <v>46013</v>
      </c>
      <c r="J1972" s="109">
        <f t="shared" si="944"/>
        <v>21</v>
      </c>
      <c r="K1972" s="109">
        <f t="shared" si="958"/>
        <v>8</v>
      </c>
      <c r="L1972" s="8">
        <f t="shared" si="945"/>
        <v>1.00212974</v>
      </c>
      <c r="M1972" s="110">
        <f t="shared" si="957"/>
        <v>1.0056002500000001</v>
      </c>
      <c r="N1972" s="110">
        <f t="shared" si="952"/>
        <v>1.8037594055769146</v>
      </c>
      <c r="O1972" s="103">
        <f t="shared" si="956"/>
        <v>1.8076009399999999</v>
      </c>
      <c r="P1972" s="103">
        <f t="shared" si="937"/>
        <v>379.19082949</v>
      </c>
      <c r="Q1972" s="11">
        <f t="shared" si="951"/>
        <v>0</v>
      </c>
      <c r="R1972" s="30">
        <f t="shared" si="946"/>
        <v>0</v>
      </c>
      <c r="S1972" s="103">
        <f t="shared" si="938"/>
        <v>0</v>
      </c>
      <c r="T1972" s="113">
        <f t="shared" si="947"/>
        <v>8.5000000000000006E-2</v>
      </c>
      <c r="U1972" s="111">
        <f t="shared" si="953"/>
        <v>8</v>
      </c>
      <c r="V1972" s="111">
        <v>252</v>
      </c>
      <c r="W1972" s="110">
        <f t="shared" si="939"/>
        <v>1.0025931969999999</v>
      </c>
      <c r="X1972" s="103">
        <f t="shared" si="940"/>
        <v>0.98331652000000003</v>
      </c>
      <c r="Y1972" s="103">
        <f t="shared" si="941"/>
        <v>0</v>
      </c>
      <c r="Z1972" s="114" t="str">
        <f t="shared" si="949"/>
        <v>A+J=</v>
      </c>
      <c r="AA1972" s="108">
        <f t="shared" si="950"/>
        <v>46013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42"/>
        <v>45995</v>
      </c>
      <c r="B1973" s="103">
        <f t="shared" si="934"/>
        <v>380.39838574000004</v>
      </c>
      <c r="C1973" s="204">
        <f t="shared" si="933"/>
        <v>209.77574258751181</v>
      </c>
      <c r="D1973" s="104">
        <f t="shared" si="943"/>
        <v>7205.03</v>
      </c>
      <c r="E1973" s="105">
        <f t="shared" si="954"/>
        <v>7245.38</v>
      </c>
      <c r="F1973" s="106">
        <f t="shared" si="955"/>
        <v>45951</v>
      </c>
      <c r="G1973" s="107">
        <f t="shared" si="935"/>
        <v>5.6002542668107669E-3</v>
      </c>
      <c r="H1973" s="108">
        <f t="shared" si="948"/>
        <v>46013</v>
      </c>
      <c r="I1973" s="108">
        <f t="shared" si="936"/>
        <v>46013</v>
      </c>
      <c r="J1973" s="109">
        <f t="shared" si="944"/>
        <v>21</v>
      </c>
      <c r="K1973" s="109">
        <f t="shared" si="958"/>
        <v>9</v>
      </c>
      <c r="L1973" s="8">
        <f t="shared" si="945"/>
        <v>1.00239627</v>
      </c>
      <c r="M1973" s="110">
        <f t="shared" si="957"/>
        <v>1.0056002500000001</v>
      </c>
      <c r="N1973" s="110">
        <f t="shared" si="952"/>
        <v>1.8037594055769146</v>
      </c>
      <c r="O1973" s="103">
        <f t="shared" si="956"/>
        <v>1.8080817</v>
      </c>
      <c r="P1973" s="103">
        <f t="shared" si="937"/>
        <v>379.29168127000003</v>
      </c>
      <c r="Q1973" s="11">
        <f t="shared" si="951"/>
        <v>0</v>
      </c>
      <c r="R1973" s="30">
        <f t="shared" si="946"/>
        <v>0</v>
      </c>
      <c r="S1973" s="103">
        <f t="shared" si="938"/>
        <v>0</v>
      </c>
      <c r="T1973" s="113">
        <f t="shared" si="947"/>
        <v>8.5000000000000006E-2</v>
      </c>
      <c r="U1973" s="111">
        <f t="shared" si="953"/>
        <v>9</v>
      </c>
      <c r="V1973" s="111">
        <v>252</v>
      </c>
      <c r="W1973" s="110">
        <f t="shared" si="939"/>
        <v>1.0029178190000001</v>
      </c>
      <c r="X1973" s="103">
        <f t="shared" si="940"/>
        <v>1.1067044699999999</v>
      </c>
      <c r="Y1973" s="103">
        <f t="shared" si="941"/>
        <v>0</v>
      </c>
      <c r="Z1973" s="114" t="str">
        <f t="shared" si="949"/>
        <v>A+J=</v>
      </c>
      <c r="AA1973" s="108">
        <f t="shared" si="950"/>
        <v>46013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42"/>
        <v>45996</v>
      </c>
      <c r="B1974" s="103">
        <f t="shared" si="934"/>
        <v>380.62276064000002</v>
      </c>
      <c r="C1974" s="204">
        <f t="shared" si="933"/>
        <v>209.77574258751181</v>
      </c>
      <c r="D1974" s="104">
        <f t="shared" si="943"/>
        <v>7205.03</v>
      </c>
      <c r="E1974" s="105">
        <f t="shared" si="954"/>
        <v>7245.38</v>
      </c>
      <c r="F1974" s="106">
        <f t="shared" si="955"/>
        <v>45951</v>
      </c>
      <c r="G1974" s="107">
        <f t="shared" si="935"/>
        <v>5.6002542668107669E-3</v>
      </c>
      <c r="H1974" s="108">
        <f t="shared" si="948"/>
        <v>46013</v>
      </c>
      <c r="I1974" s="108">
        <f t="shared" si="936"/>
        <v>46013</v>
      </c>
      <c r="J1974" s="109">
        <f t="shared" si="944"/>
        <v>21</v>
      </c>
      <c r="K1974" s="109">
        <f t="shared" si="958"/>
        <v>10</v>
      </c>
      <c r="L1974" s="8">
        <f t="shared" si="945"/>
        <v>1.0026628799999999</v>
      </c>
      <c r="M1974" s="110">
        <f t="shared" si="957"/>
        <v>1.0056002500000001</v>
      </c>
      <c r="N1974" s="110">
        <f t="shared" si="952"/>
        <v>1.8037594055769146</v>
      </c>
      <c r="O1974" s="103">
        <f t="shared" si="956"/>
        <v>1.8085625999999999</v>
      </c>
      <c r="P1974" s="103">
        <f t="shared" si="937"/>
        <v>379.39256243</v>
      </c>
      <c r="Q1974" s="11">
        <f t="shared" si="951"/>
        <v>0</v>
      </c>
      <c r="R1974" s="30">
        <f t="shared" si="946"/>
        <v>0</v>
      </c>
      <c r="S1974" s="103">
        <f t="shared" si="938"/>
        <v>0</v>
      </c>
      <c r="T1974" s="113">
        <f t="shared" si="947"/>
        <v>8.5000000000000006E-2</v>
      </c>
      <c r="U1974" s="111">
        <f t="shared" si="953"/>
        <v>10</v>
      </c>
      <c r="V1974" s="111">
        <v>252</v>
      </c>
      <c r="W1974" s="110">
        <f t="shared" si="939"/>
        <v>1.0032425469999999</v>
      </c>
      <c r="X1974" s="103">
        <f t="shared" si="940"/>
        <v>1.23019821</v>
      </c>
      <c r="Y1974" s="103">
        <f t="shared" si="941"/>
        <v>0</v>
      </c>
      <c r="Z1974" s="114" t="str">
        <f t="shared" si="949"/>
        <v>A+J=</v>
      </c>
      <c r="AA1974" s="108">
        <f t="shared" si="950"/>
        <v>46013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42"/>
        <v>45997</v>
      </c>
      <c r="B1975" s="103">
        <f t="shared" si="934"/>
        <v>380.84726577999999</v>
      </c>
      <c r="C1975" s="204">
        <f t="shared" si="933"/>
        <v>209.77574258751181</v>
      </c>
      <c r="D1975" s="104">
        <f t="shared" si="943"/>
        <v>7205.03</v>
      </c>
      <c r="E1975" s="105">
        <f t="shared" si="954"/>
        <v>7245.38</v>
      </c>
      <c r="F1975" s="106">
        <f t="shared" si="955"/>
        <v>45951</v>
      </c>
      <c r="G1975" s="107">
        <f t="shared" si="935"/>
        <v>5.6002542668107669E-3</v>
      </c>
      <c r="H1975" s="108">
        <f t="shared" si="948"/>
        <v>46013</v>
      </c>
      <c r="I1975" s="108">
        <f t="shared" si="936"/>
        <v>46013</v>
      </c>
      <c r="J1975" s="109">
        <f t="shared" si="944"/>
        <v>21</v>
      </c>
      <c r="K1975" s="109">
        <f t="shared" si="958"/>
        <v>11</v>
      </c>
      <c r="L1975" s="8">
        <f t="shared" si="945"/>
        <v>1.0029295600000001</v>
      </c>
      <c r="M1975" s="110">
        <f t="shared" si="957"/>
        <v>1.0056002500000001</v>
      </c>
      <c r="N1975" s="110">
        <f t="shared" si="952"/>
        <v>1.8037594055769146</v>
      </c>
      <c r="O1975" s="103">
        <f t="shared" si="956"/>
        <v>1.80904362</v>
      </c>
      <c r="P1975" s="103">
        <f t="shared" si="937"/>
        <v>379.49346874999998</v>
      </c>
      <c r="Q1975" s="11">
        <f t="shared" si="951"/>
        <v>0</v>
      </c>
      <c r="R1975" s="30">
        <f t="shared" si="946"/>
        <v>0</v>
      </c>
      <c r="S1975" s="103">
        <f t="shared" si="938"/>
        <v>0</v>
      </c>
      <c r="T1975" s="113">
        <f t="shared" si="947"/>
        <v>8.5000000000000006E-2</v>
      </c>
      <c r="U1975" s="111">
        <f t="shared" si="953"/>
        <v>11</v>
      </c>
      <c r="V1975" s="111">
        <v>252</v>
      </c>
      <c r="W1975" s="110">
        <f t="shared" si="939"/>
        <v>1.0035673789999999</v>
      </c>
      <c r="X1975" s="103">
        <f t="shared" si="940"/>
        <v>1.35379703</v>
      </c>
      <c r="Y1975" s="103">
        <f t="shared" si="941"/>
        <v>0</v>
      </c>
      <c r="Z1975" s="114" t="str">
        <f t="shared" si="949"/>
        <v>A+J=</v>
      </c>
      <c r="AA1975" s="108">
        <f t="shared" si="950"/>
        <v>46013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42"/>
        <v>45998</v>
      </c>
      <c r="B1976" s="103">
        <f t="shared" si="934"/>
        <v>380.84726577999999</v>
      </c>
      <c r="C1976" s="204">
        <f t="shared" si="933"/>
        <v>209.77574258751181</v>
      </c>
      <c r="D1976" s="104">
        <f t="shared" si="943"/>
        <v>7205.03</v>
      </c>
      <c r="E1976" s="105">
        <f t="shared" si="954"/>
        <v>7245.38</v>
      </c>
      <c r="F1976" s="106">
        <f t="shared" si="955"/>
        <v>45951</v>
      </c>
      <c r="G1976" s="107">
        <f t="shared" si="935"/>
        <v>5.6002542668107669E-3</v>
      </c>
      <c r="H1976" s="108">
        <f t="shared" si="948"/>
        <v>46013</v>
      </c>
      <c r="I1976" s="108">
        <f t="shared" si="936"/>
        <v>46013</v>
      </c>
      <c r="J1976" s="109">
        <f t="shared" si="944"/>
        <v>21</v>
      </c>
      <c r="K1976" s="109">
        <f t="shared" si="958"/>
        <v>11</v>
      </c>
      <c r="L1976" s="8">
        <f t="shared" si="945"/>
        <v>1.0029295600000001</v>
      </c>
      <c r="M1976" s="110">
        <f t="shared" si="957"/>
        <v>1.0056002500000001</v>
      </c>
      <c r="N1976" s="110">
        <f t="shared" si="952"/>
        <v>1.8037594055769146</v>
      </c>
      <c r="O1976" s="103">
        <f t="shared" si="956"/>
        <v>1.80904362</v>
      </c>
      <c r="P1976" s="103">
        <f t="shared" si="937"/>
        <v>379.49346874999998</v>
      </c>
      <c r="Q1976" s="11">
        <f t="shared" si="951"/>
        <v>0</v>
      </c>
      <c r="R1976" s="30">
        <f t="shared" si="946"/>
        <v>0</v>
      </c>
      <c r="S1976" s="103">
        <f t="shared" si="938"/>
        <v>0</v>
      </c>
      <c r="T1976" s="113">
        <f t="shared" si="947"/>
        <v>8.5000000000000006E-2</v>
      </c>
      <c r="U1976" s="111">
        <f t="shared" si="953"/>
        <v>11</v>
      </c>
      <c r="V1976" s="111">
        <v>252</v>
      </c>
      <c r="W1976" s="110">
        <f t="shared" si="939"/>
        <v>1.0035673789999999</v>
      </c>
      <c r="X1976" s="103">
        <f t="shared" si="940"/>
        <v>1.35379703</v>
      </c>
      <c r="Y1976" s="103">
        <f t="shared" si="941"/>
        <v>0</v>
      </c>
      <c r="Z1976" s="114" t="str">
        <f t="shared" si="949"/>
        <v>A+J=</v>
      </c>
      <c r="AA1976" s="108">
        <f t="shared" si="950"/>
        <v>46013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42"/>
        <v>45999</v>
      </c>
      <c r="B1977" s="103">
        <f t="shared" si="934"/>
        <v>380.84726577999999</v>
      </c>
      <c r="C1977" s="204">
        <f t="shared" si="933"/>
        <v>209.77574258751181</v>
      </c>
      <c r="D1977" s="104">
        <f t="shared" si="943"/>
        <v>7205.03</v>
      </c>
      <c r="E1977" s="105">
        <f t="shared" si="954"/>
        <v>7245.38</v>
      </c>
      <c r="F1977" s="106">
        <f t="shared" si="955"/>
        <v>45951</v>
      </c>
      <c r="G1977" s="107">
        <f t="shared" si="935"/>
        <v>5.6002542668107669E-3</v>
      </c>
      <c r="H1977" s="108">
        <f t="shared" si="948"/>
        <v>46013</v>
      </c>
      <c r="I1977" s="108">
        <f t="shared" si="936"/>
        <v>46013</v>
      </c>
      <c r="J1977" s="109">
        <f t="shared" si="944"/>
        <v>21</v>
      </c>
      <c r="K1977" s="109">
        <f t="shared" si="958"/>
        <v>11</v>
      </c>
      <c r="L1977" s="8">
        <f t="shared" si="945"/>
        <v>1.0029295600000001</v>
      </c>
      <c r="M1977" s="110">
        <f t="shared" si="957"/>
        <v>1.0056002500000001</v>
      </c>
      <c r="N1977" s="110">
        <f t="shared" si="952"/>
        <v>1.8037594055769146</v>
      </c>
      <c r="O1977" s="103">
        <f t="shared" si="956"/>
        <v>1.80904362</v>
      </c>
      <c r="P1977" s="103">
        <f t="shared" si="937"/>
        <v>379.49346874999998</v>
      </c>
      <c r="Q1977" s="11">
        <f t="shared" si="951"/>
        <v>0</v>
      </c>
      <c r="R1977" s="30">
        <f t="shared" si="946"/>
        <v>0</v>
      </c>
      <c r="S1977" s="103">
        <f t="shared" si="938"/>
        <v>0</v>
      </c>
      <c r="T1977" s="113">
        <f t="shared" si="947"/>
        <v>8.5000000000000006E-2</v>
      </c>
      <c r="U1977" s="111">
        <f t="shared" si="953"/>
        <v>11</v>
      </c>
      <c r="V1977" s="111">
        <v>252</v>
      </c>
      <c r="W1977" s="110">
        <f t="shared" si="939"/>
        <v>1.0035673789999999</v>
      </c>
      <c r="X1977" s="103">
        <f t="shared" si="940"/>
        <v>1.35379703</v>
      </c>
      <c r="Y1977" s="103">
        <f t="shared" si="941"/>
        <v>0</v>
      </c>
      <c r="Z1977" s="114" t="str">
        <f t="shared" si="949"/>
        <v>A+J=</v>
      </c>
      <c r="AA1977" s="108">
        <f t="shared" si="950"/>
        <v>46013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42"/>
        <v>46000</v>
      </c>
      <c r="B1978" s="103">
        <f t="shared" si="934"/>
        <v>381.07190408999998</v>
      </c>
      <c r="C1978" s="204">
        <f t="shared" si="933"/>
        <v>209.77574258751181</v>
      </c>
      <c r="D1978" s="104">
        <f t="shared" si="943"/>
        <v>7205.03</v>
      </c>
      <c r="E1978" s="105">
        <f t="shared" si="954"/>
        <v>7245.38</v>
      </c>
      <c r="F1978" s="106">
        <f t="shared" si="955"/>
        <v>45951</v>
      </c>
      <c r="G1978" s="107">
        <f t="shared" si="935"/>
        <v>5.6002542668107669E-3</v>
      </c>
      <c r="H1978" s="108">
        <f t="shared" si="948"/>
        <v>46013</v>
      </c>
      <c r="I1978" s="108">
        <f t="shared" si="936"/>
        <v>46013</v>
      </c>
      <c r="J1978" s="109">
        <f t="shared" si="944"/>
        <v>21</v>
      </c>
      <c r="K1978" s="109">
        <f t="shared" si="958"/>
        <v>12</v>
      </c>
      <c r="L1978" s="8">
        <f t="shared" si="945"/>
        <v>1.0031963100000001</v>
      </c>
      <c r="M1978" s="110">
        <f t="shared" si="957"/>
        <v>1.0056002500000001</v>
      </c>
      <c r="N1978" s="110">
        <f t="shared" si="952"/>
        <v>1.8037594055769146</v>
      </c>
      <c r="O1978" s="103">
        <f t="shared" si="956"/>
        <v>1.8095247699999999</v>
      </c>
      <c r="P1978" s="103">
        <f t="shared" si="937"/>
        <v>379.59440235</v>
      </c>
      <c r="Q1978" s="11">
        <f t="shared" si="951"/>
        <v>0</v>
      </c>
      <c r="R1978" s="30">
        <f t="shared" si="946"/>
        <v>0</v>
      </c>
      <c r="S1978" s="103">
        <f t="shared" si="938"/>
        <v>0</v>
      </c>
      <c r="T1978" s="113">
        <f t="shared" si="947"/>
        <v>8.5000000000000006E-2</v>
      </c>
      <c r="U1978" s="111">
        <f t="shared" si="953"/>
        <v>12</v>
      </c>
      <c r="V1978" s="111">
        <v>252</v>
      </c>
      <c r="W1978" s="110">
        <f t="shared" si="939"/>
        <v>1.003892317</v>
      </c>
      <c r="X1978" s="103">
        <f t="shared" si="940"/>
        <v>1.4775017399999999</v>
      </c>
      <c r="Y1978" s="103">
        <f t="shared" si="941"/>
        <v>0</v>
      </c>
      <c r="Z1978" s="114" t="str">
        <f t="shared" si="949"/>
        <v>A+J=</v>
      </c>
      <c r="AA1978" s="108">
        <f t="shared" si="950"/>
        <v>46013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42"/>
        <v>46001</v>
      </c>
      <c r="B1979" s="103">
        <f t="shared" si="934"/>
        <v>381.29667487</v>
      </c>
      <c r="C1979" s="204">
        <f t="shared" si="933"/>
        <v>209.77574258751181</v>
      </c>
      <c r="D1979" s="104">
        <f t="shared" si="943"/>
        <v>7205.03</v>
      </c>
      <c r="E1979" s="105">
        <f t="shared" si="954"/>
        <v>7245.38</v>
      </c>
      <c r="F1979" s="106">
        <f t="shared" si="955"/>
        <v>45951</v>
      </c>
      <c r="G1979" s="107">
        <f t="shared" si="935"/>
        <v>5.6002542668107669E-3</v>
      </c>
      <c r="H1979" s="108">
        <f t="shared" si="948"/>
        <v>46013</v>
      </c>
      <c r="I1979" s="108">
        <f t="shared" si="936"/>
        <v>46013</v>
      </c>
      <c r="J1979" s="109">
        <f t="shared" si="944"/>
        <v>21</v>
      </c>
      <c r="K1979" s="109">
        <f t="shared" si="958"/>
        <v>13</v>
      </c>
      <c r="L1979" s="8">
        <f t="shared" si="945"/>
        <v>1.0034631300000001</v>
      </c>
      <c r="M1979" s="110">
        <f t="shared" si="957"/>
        <v>1.0056002500000001</v>
      </c>
      <c r="N1979" s="110">
        <f t="shared" si="952"/>
        <v>1.8037594055769146</v>
      </c>
      <c r="O1979" s="103">
        <f t="shared" si="956"/>
        <v>1.8100060499999999</v>
      </c>
      <c r="P1979" s="103">
        <f t="shared" si="937"/>
        <v>379.69536321999999</v>
      </c>
      <c r="Q1979" s="11">
        <f t="shared" si="951"/>
        <v>0</v>
      </c>
      <c r="R1979" s="30">
        <f t="shared" si="946"/>
        <v>0</v>
      </c>
      <c r="S1979" s="103">
        <f t="shared" si="938"/>
        <v>0</v>
      </c>
      <c r="T1979" s="113">
        <f t="shared" si="947"/>
        <v>8.5000000000000006E-2</v>
      </c>
      <c r="U1979" s="111">
        <f t="shared" si="953"/>
        <v>13</v>
      </c>
      <c r="V1979" s="111">
        <v>252</v>
      </c>
      <c r="W1979" s="110">
        <f t="shared" si="939"/>
        <v>1.0042173590000001</v>
      </c>
      <c r="X1979" s="103">
        <f t="shared" si="940"/>
        <v>1.60131165</v>
      </c>
      <c r="Y1979" s="103">
        <f t="shared" si="941"/>
        <v>0</v>
      </c>
      <c r="Z1979" s="114" t="str">
        <f t="shared" si="949"/>
        <v>A+J=</v>
      </c>
      <c r="AA1979" s="108">
        <f t="shared" si="950"/>
        <v>46013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42"/>
        <v>46002</v>
      </c>
      <c r="B1980" s="103">
        <f t="shared" si="934"/>
        <v>381.52157932</v>
      </c>
      <c r="C1980" s="204">
        <f t="shared" si="933"/>
        <v>209.77574258751181</v>
      </c>
      <c r="D1980" s="104">
        <f t="shared" si="943"/>
        <v>7205.03</v>
      </c>
      <c r="E1980" s="105">
        <f t="shared" si="954"/>
        <v>7245.38</v>
      </c>
      <c r="F1980" s="106">
        <f t="shared" si="955"/>
        <v>45951</v>
      </c>
      <c r="G1980" s="107">
        <f t="shared" si="935"/>
        <v>5.6002542668107669E-3</v>
      </c>
      <c r="H1980" s="108">
        <f t="shared" si="948"/>
        <v>46013</v>
      </c>
      <c r="I1980" s="108">
        <f t="shared" si="936"/>
        <v>46013</v>
      </c>
      <c r="J1980" s="109">
        <f t="shared" si="944"/>
        <v>21</v>
      </c>
      <c r="K1980" s="109">
        <f t="shared" si="958"/>
        <v>14</v>
      </c>
      <c r="L1980" s="8">
        <f t="shared" si="945"/>
        <v>1.0037300199999999</v>
      </c>
      <c r="M1980" s="110">
        <f t="shared" si="957"/>
        <v>1.0056002500000001</v>
      </c>
      <c r="N1980" s="110">
        <f t="shared" si="952"/>
        <v>1.8037594055769146</v>
      </c>
      <c r="O1980" s="103">
        <f t="shared" si="956"/>
        <v>1.81048746</v>
      </c>
      <c r="P1980" s="103">
        <f t="shared" si="937"/>
        <v>379.79635136000002</v>
      </c>
      <c r="Q1980" s="11">
        <f t="shared" si="951"/>
        <v>0</v>
      </c>
      <c r="R1980" s="30">
        <f t="shared" si="946"/>
        <v>0</v>
      </c>
      <c r="S1980" s="103">
        <f t="shared" si="938"/>
        <v>0</v>
      </c>
      <c r="T1980" s="113">
        <f t="shared" si="947"/>
        <v>8.5000000000000006E-2</v>
      </c>
      <c r="U1980" s="111">
        <f t="shared" si="953"/>
        <v>14</v>
      </c>
      <c r="V1980" s="111">
        <v>252</v>
      </c>
      <c r="W1980" s="110">
        <f t="shared" si="939"/>
        <v>1.0045425079999999</v>
      </c>
      <c r="X1980" s="103">
        <f t="shared" si="940"/>
        <v>1.72522796</v>
      </c>
      <c r="Y1980" s="103">
        <f t="shared" si="941"/>
        <v>0</v>
      </c>
      <c r="Z1980" s="114" t="str">
        <f t="shared" si="949"/>
        <v>A+J=</v>
      </c>
      <c r="AA1980" s="108">
        <f t="shared" si="950"/>
        <v>46013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42"/>
        <v>46003</v>
      </c>
      <c r="B1981" s="103">
        <f t="shared" si="934"/>
        <v>381.74661424999999</v>
      </c>
      <c r="C1981" s="204">
        <f t="shared" si="933"/>
        <v>209.77574258751181</v>
      </c>
      <c r="D1981" s="104">
        <f t="shared" si="943"/>
        <v>7205.03</v>
      </c>
      <c r="E1981" s="105">
        <f t="shared" si="954"/>
        <v>7245.38</v>
      </c>
      <c r="F1981" s="106">
        <f t="shared" si="955"/>
        <v>45951</v>
      </c>
      <c r="G1981" s="107">
        <f t="shared" si="935"/>
        <v>5.6002542668107669E-3</v>
      </c>
      <c r="H1981" s="108">
        <f t="shared" si="948"/>
        <v>46013</v>
      </c>
      <c r="I1981" s="108">
        <f t="shared" si="936"/>
        <v>46013</v>
      </c>
      <c r="J1981" s="109">
        <f t="shared" si="944"/>
        <v>21</v>
      </c>
      <c r="K1981" s="109">
        <f t="shared" si="958"/>
        <v>15</v>
      </c>
      <c r="L1981" s="8">
        <f t="shared" si="945"/>
        <v>1.0039969799999999</v>
      </c>
      <c r="M1981" s="110">
        <f t="shared" si="957"/>
        <v>1.0056002500000001</v>
      </c>
      <c r="N1981" s="110">
        <f t="shared" si="952"/>
        <v>1.8037594055769146</v>
      </c>
      <c r="O1981" s="103">
        <f t="shared" si="956"/>
        <v>1.8109689899999999</v>
      </c>
      <c r="P1981" s="103">
        <f t="shared" si="937"/>
        <v>379.89736468000001</v>
      </c>
      <c r="Q1981" s="11">
        <f t="shared" si="951"/>
        <v>0</v>
      </c>
      <c r="R1981" s="30">
        <f t="shared" si="946"/>
        <v>0</v>
      </c>
      <c r="S1981" s="103">
        <f t="shared" si="938"/>
        <v>0</v>
      </c>
      <c r="T1981" s="113">
        <f t="shared" si="947"/>
        <v>8.5000000000000006E-2</v>
      </c>
      <c r="U1981" s="111">
        <f t="shared" si="953"/>
        <v>15</v>
      </c>
      <c r="V1981" s="111">
        <v>252</v>
      </c>
      <c r="W1981" s="110">
        <f t="shared" si="939"/>
        <v>1.0048677610000001</v>
      </c>
      <c r="X1981" s="103">
        <f t="shared" si="940"/>
        <v>1.84924957</v>
      </c>
      <c r="Y1981" s="103">
        <f t="shared" si="941"/>
        <v>0</v>
      </c>
      <c r="Z1981" s="114" t="str">
        <f t="shared" si="949"/>
        <v>A+J=</v>
      </c>
      <c r="AA1981" s="108">
        <f t="shared" si="950"/>
        <v>46013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42"/>
        <v>46004</v>
      </c>
      <c r="B1982" s="103">
        <f t="shared" si="934"/>
        <v>381.97178640999999</v>
      </c>
      <c r="C1982" s="204">
        <f t="shared" si="933"/>
        <v>209.77574258751181</v>
      </c>
      <c r="D1982" s="104">
        <f t="shared" si="943"/>
        <v>7205.03</v>
      </c>
      <c r="E1982" s="105">
        <f t="shared" si="954"/>
        <v>7245.38</v>
      </c>
      <c r="F1982" s="106">
        <f t="shared" si="955"/>
        <v>45951</v>
      </c>
      <c r="G1982" s="107">
        <f t="shared" si="935"/>
        <v>5.6002542668107669E-3</v>
      </c>
      <c r="H1982" s="108">
        <f t="shared" si="948"/>
        <v>46013</v>
      </c>
      <c r="I1982" s="108">
        <f t="shared" si="936"/>
        <v>46013</v>
      </c>
      <c r="J1982" s="109">
        <f t="shared" si="944"/>
        <v>21</v>
      </c>
      <c r="K1982" s="109">
        <f t="shared" si="958"/>
        <v>16</v>
      </c>
      <c r="L1982" s="8">
        <f t="shared" si="945"/>
        <v>1.0042640199999999</v>
      </c>
      <c r="M1982" s="110">
        <f t="shared" si="957"/>
        <v>1.0056002500000001</v>
      </c>
      <c r="N1982" s="110">
        <f t="shared" si="952"/>
        <v>1.8037594055769146</v>
      </c>
      <c r="O1982" s="103">
        <f t="shared" si="956"/>
        <v>1.8114506699999999</v>
      </c>
      <c r="P1982" s="103">
        <f t="shared" si="937"/>
        <v>379.99840945</v>
      </c>
      <c r="Q1982" s="11">
        <f t="shared" si="951"/>
        <v>0</v>
      </c>
      <c r="R1982" s="30">
        <f t="shared" si="946"/>
        <v>0</v>
      </c>
      <c r="S1982" s="103">
        <f t="shared" si="938"/>
        <v>0</v>
      </c>
      <c r="T1982" s="113">
        <f t="shared" si="947"/>
        <v>8.5000000000000006E-2</v>
      </c>
      <c r="U1982" s="111">
        <f t="shared" si="953"/>
        <v>16</v>
      </c>
      <c r="V1982" s="111">
        <v>252</v>
      </c>
      <c r="W1982" s="110">
        <f t="shared" si="939"/>
        <v>1.0051931190000001</v>
      </c>
      <c r="X1982" s="103">
        <f t="shared" si="940"/>
        <v>1.97337696</v>
      </c>
      <c r="Y1982" s="103">
        <f t="shared" si="941"/>
        <v>0</v>
      </c>
      <c r="Z1982" s="114" t="str">
        <f t="shared" si="949"/>
        <v>A+J=</v>
      </c>
      <c r="AA1982" s="108">
        <f t="shared" si="950"/>
        <v>46013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42"/>
        <v>46005</v>
      </c>
      <c r="B1983" s="103">
        <f t="shared" si="934"/>
        <v>381.97178640999999</v>
      </c>
      <c r="C1983" s="204">
        <f t="shared" si="933"/>
        <v>209.77574258751181</v>
      </c>
      <c r="D1983" s="104">
        <f t="shared" si="943"/>
        <v>7205.03</v>
      </c>
      <c r="E1983" s="105">
        <f t="shared" si="954"/>
        <v>7245.38</v>
      </c>
      <c r="F1983" s="106">
        <f t="shared" si="955"/>
        <v>45951</v>
      </c>
      <c r="G1983" s="107">
        <f t="shared" si="935"/>
        <v>5.6002542668107669E-3</v>
      </c>
      <c r="H1983" s="108">
        <f t="shared" si="948"/>
        <v>46013</v>
      </c>
      <c r="I1983" s="108">
        <f t="shared" si="936"/>
        <v>46013</v>
      </c>
      <c r="J1983" s="109">
        <f t="shared" si="944"/>
        <v>21</v>
      </c>
      <c r="K1983" s="109">
        <f t="shared" si="958"/>
        <v>16</v>
      </c>
      <c r="L1983" s="8">
        <f t="shared" si="945"/>
        <v>1.0042640199999999</v>
      </c>
      <c r="M1983" s="110">
        <f t="shared" si="957"/>
        <v>1.0056002500000001</v>
      </c>
      <c r="N1983" s="110">
        <f t="shared" si="952"/>
        <v>1.8037594055769146</v>
      </c>
      <c r="O1983" s="103">
        <f t="shared" si="956"/>
        <v>1.8114506699999999</v>
      </c>
      <c r="P1983" s="103">
        <f t="shared" si="937"/>
        <v>379.99840945</v>
      </c>
      <c r="Q1983" s="11">
        <f t="shared" si="951"/>
        <v>0</v>
      </c>
      <c r="R1983" s="30">
        <f t="shared" si="946"/>
        <v>0</v>
      </c>
      <c r="S1983" s="103">
        <f t="shared" si="938"/>
        <v>0</v>
      </c>
      <c r="T1983" s="113">
        <f t="shared" si="947"/>
        <v>8.5000000000000006E-2</v>
      </c>
      <c r="U1983" s="111">
        <f t="shared" si="953"/>
        <v>16</v>
      </c>
      <c r="V1983" s="111">
        <v>252</v>
      </c>
      <c r="W1983" s="110">
        <f t="shared" si="939"/>
        <v>1.0051931190000001</v>
      </c>
      <c r="X1983" s="103">
        <f t="shared" si="940"/>
        <v>1.97337696</v>
      </c>
      <c r="Y1983" s="103">
        <f t="shared" si="941"/>
        <v>0</v>
      </c>
      <c r="Z1983" s="114" t="str">
        <f t="shared" si="949"/>
        <v>A+J=</v>
      </c>
      <c r="AA1983" s="108">
        <f t="shared" si="950"/>
        <v>46013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42"/>
        <v>46006</v>
      </c>
      <c r="B1984" s="103">
        <f t="shared" si="934"/>
        <v>381.97178640999999</v>
      </c>
      <c r="C1984" s="204">
        <f t="shared" si="933"/>
        <v>209.77574258751181</v>
      </c>
      <c r="D1984" s="104">
        <f t="shared" si="943"/>
        <v>7205.03</v>
      </c>
      <c r="E1984" s="105">
        <f t="shared" si="954"/>
        <v>7245.38</v>
      </c>
      <c r="F1984" s="106">
        <f t="shared" si="955"/>
        <v>45951</v>
      </c>
      <c r="G1984" s="107">
        <f t="shared" si="935"/>
        <v>5.6002542668107669E-3</v>
      </c>
      <c r="H1984" s="108">
        <f t="shared" si="948"/>
        <v>46013</v>
      </c>
      <c r="I1984" s="108">
        <f t="shared" si="936"/>
        <v>46013</v>
      </c>
      <c r="J1984" s="109">
        <f t="shared" si="944"/>
        <v>21</v>
      </c>
      <c r="K1984" s="109">
        <f t="shared" si="958"/>
        <v>16</v>
      </c>
      <c r="L1984" s="8">
        <f t="shared" si="945"/>
        <v>1.0042640199999999</v>
      </c>
      <c r="M1984" s="110">
        <f t="shared" si="957"/>
        <v>1.0056002500000001</v>
      </c>
      <c r="N1984" s="110">
        <f t="shared" si="952"/>
        <v>1.8037594055769146</v>
      </c>
      <c r="O1984" s="103">
        <f t="shared" si="956"/>
        <v>1.8114506699999999</v>
      </c>
      <c r="P1984" s="103">
        <f t="shared" si="937"/>
        <v>379.99840945</v>
      </c>
      <c r="Q1984" s="11">
        <f t="shared" si="951"/>
        <v>0</v>
      </c>
      <c r="R1984" s="30">
        <f t="shared" si="946"/>
        <v>0</v>
      </c>
      <c r="S1984" s="103">
        <f t="shared" si="938"/>
        <v>0</v>
      </c>
      <c r="T1984" s="113">
        <f t="shared" si="947"/>
        <v>8.5000000000000006E-2</v>
      </c>
      <c r="U1984" s="111">
        <f t="shared" si="953"/>
        <v>16</v>
      </c>
      <c r="V1984" s="111">
        <v>252</v>
      </c>
      <c r="W1984" s="110">
        <f t="shared" si="939"/>
        <v>1.0051931190000001</v>
      </c>
      <c r="X1984" s="103">
        <f t="shared" si="940"/>
        <v>1.97337696</v>
      </c>
      <c r="Y1984" s="103">
        <f t="shared" si="941"/>
        <v>0</v>
      </c>
      <c r="Z1984" s="114" t="str">
        <f t="shared" si="949"/>
        <v>A+J=</v>
      </c>
      <c r="AA1984" s="108">
        <f t="shared" si="950"/>
        <v>46013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42"/>
        <v>46007</v>
      </c>
      <c r="B1985" s="103">
        <f t="shared" si="934"/>
        <v>382.19708570999995</v>
      </c>
      <c r="C1985" s="204">
        <f t="shared" si="933"/>
        <v>209.77574258751181</v>
      </c>
      <c r="D1985" s="104">
        <f t="shared" si="943"/>
        <v>7205.03</v>
      </c>
      <c r="E1985" s="105">
        <f t="shared" si="954"/>
        <v>7245.38</v>
      </c>
      <c r="F1985" s="106">
        <f t="shared" si="955"/>
        <v>45951</v>
      </c>
      <c r="G1985" s="107">
        <f t="shared" si="935"/>
        <v>5.6002542668107669E-3</v>
      </c>
      <c r="H1985" s="108">
        <f t="shared" si="948"/>
        <v>46013</v>
      </c>
      <c r="I1985" s="108">
        <f t="shared" si="936"/>
        <v>46013</v>
      </c>
      <c r="J1985" s="109">
        <f t="shared" si="944"/>
        <v>21</v>
      </c>
      <c r="K1985" s="109">
        <f t="shared" si="958"/>
        <v>17</v>
      </c>
      <c r="L1985" s="8">
        <f t="shared" si="945"/>
        <v>1.00453112</v>
      </c>
      <c r="M1985" s="110">
        <f t="shared" si="957"/>
        <v>1.0056002500000001</v>
      </c>
      <c r="N1985" s="110">
        <f t="shared" si="952"/>
        <v>1.8037594055769146</v>
      </c>
      <c r="O1985" s="103">
        <f t="shared" si="956"/>
        <v>1.81193245</v>
      </c>
      <c r="P1985" s="103">
        <f t="shared" si="937"/>
        <v>380.09947520999998</v>
      </c>
      <c r="Q1985" s="11">
        <f t="shared" si="951"/>
        <v>0</v>
      </c>
      <c r="R1985" s="30">
        <f t="shared" si="946"/>
        <v>0</v>
      </c>
      <c r="S1985" s="103">
        <f t="shared" si="938"/>
        <v>0</v>
      </c>
      <c r="T1985" s="113">
        <f t="shared" si="947"/>
        <v>8.5000000000000006E-2</v>
      </c>
      <c r="U1985" s="111">
        <f t="shared" si="953"/>
        <v>17</v>
      </c>
      <c r="V1985" s="111">
        <v>252</v>
      </c>
      <c r="W1985" s="110">
        <f t="shared" si="939"/>
        <v>1.005518583</v>
      </c>
      <c r="X1985" s="103">
        <f t="shared" si="940"/>
        <v>2.0976105</v>
      </c>
      <c r="Y1985" s="103">
        <f t="shared" si="941"/>
        <v>0</v>
      </c>
      <c r="Z1985" s="114" t="str">
        <f t="shared" si="949"/>
        <v>A+J=</v>
      </c>
      <c r="AA1985" s="108">
        <f t="shared" si="950"/>
        <v>46013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42"/>
        <v>46008</v>
      </c>
      <c r="B1986" s="103">
        <f t="shared" si="934"/>
        <v>382.42252274999998</v>
      </c>
      <c r="C1986" s="204">
        <f t="shared" si="933"/>
        <v>209.77574258751181</v>
      </c>
      <c r="D1986" s="104">
        <f t="shared" si="943"/>
        <v>7205.03</v>
      </c>
      <c r="E1986" s="105">
        <f t="shared" si="954"/>
        <v>7245.38</v>
      </c>
      <c r="F1986" s="106">
        <f t="shared" si="955"/>
        <v>45951</v>
      </c>
      <c r="G1986" s="107">
        <f t="shared" si="935"/>
        <v>5.6002542668107669E-3</v>
      </c>
      <c r="H1986" s="108">
        <f t="shared" si="948"/>
        <v>46013</v>
      </c>
      <c r="I1986" s="108">
        <f t="shared" si="936"/>
        <v>46013</v>
      </c>
      <c r="J1986" s="109">
        <f t="shared" si="944"/>
        <v>21</v>
      </c>
      <c r="K1986" s="109">
        <f t="shared" si="958"/>
        <v>18</v>
      </c>
      <c r="L1986" s="8">
        <f t="shared" si="945"/>
        <v>1.0047983</v>
      </c>
      <c r="M1986" s="110">
        <f t="shared" si="957"/>
        <v>1.0056002500000001</v>
      </c>
      <c r="N1986" s="110">
        <f t="shared" si="952"/>
        <v>1.8037594055769146</v>
      </c>
      <c r="O1986" s="103">
        <f t="shared" si="956"/>
        <v>1.8124143800000001</v>
      </c>
      <c r="P1986" s="103">
        <f t="shared" si="937"/>
        <v>380.20057243999997</v>
      </c>
      <c r="Q1986" s="11">
        <f t="shared" si="951"/>
        <v>0</v>
      </c>
      <c r="R1986" s="30">
        <f t="shared" si="946"/>
        <v>0</v>
      </c>
      <c r="S1986" s="103">
        <f t="shared" si="938"/>
        <v>0</v>
      </c>
      <c r="T1986" s="113">
        <f t="shared" si="947"/>
        <v>8.5000000000000006E-2</v>
      </c>
      <c r="U1986" s="111">
        <f t="shared" si="953"/>
        <v>18</v>
      </c>
      <c r="V1986" s="111">
        <v>252</v>
      </c>
      <c r="W1986" s="110">
        <f t="shared" si="939"/>
        <v>1.005844153</v>
      </c>
      <c r="X1986" s="103">
        <f t="shared" si="940"/>
        <v>2.22195031</v>
      </c>
      <c r="Y1986" s="103">
        <f t="shared" si="941"/>
        <v>0</v>
      </c>
      <c r="Z1986" s="114" t="str">
        <f t="shared" si="949"/>
        <v>A+J=</v>
      </c>
      <c r="AA1986" s="108">
        <f t="shared" si="950"/>
        <v>46013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42"/>
        <v>46009</v>
      </c>
      <c r="B1987" s="103">
        <f t="shared" si="934"/>
        <v>382.64808837999999</v>
      </c>
      <c r="C1987" s="204">
        <f t="shared" si="933"/>
        <v>209.77574258751181</v>
      </c>
      <c r="D1987" s="104">
        <f t="shared" si="943"/>
        <v>7205.03</v>
      </c>
      <c r="E1987" s="105">
        <f t="shared" si="954"/>
        <v>7245.38</v>
      </c>
      <c r="F1987" s="106">
        <f t="shared" si="955"/>
        <v>45951</v>
      </c>
      <c r="G1987" s="107">
        <f t="shared" si="935"/>
        <v>5.6002542668107669E-3</v>
      </c>
      <c r="H1987" s="108">
        <f t="shared" si="948"/>
        <v>46013</v>
      </c>
      <c r="I1987" s="108">
        <f t="shared" si="936"/>
        <v>46013</v>
      </c>
      <c r="J1987" s="109">
        <f t="shared" si="944"/>
        <v>21</v>
      </c>
      <c r="K1987" s="109">
        <f t="shared" si="958"/>
        <v>19</v>
      </c>
      <c r="L1987" s="8">
        <f t="shared" si="945"/>
        <v>1.0050655399999999</v>
      </c>
      <c r="M1987" s="110">
        <f t="shared" si="957"/>
        <v>1.0056002500000001</v>
      </c>
      <c r="N1987" s="110">
        <f t="shared" si="952"/>
        <v>1.8037594055769146</v>
      </c>
      <c r="O1987" s="103">
        <f t="shared" si="956"/>
        <v>1.81289642</v>
      </c>
      <c r="P1987" s="103">
        <f t="shared" si="937"/>
        <v>380.30169273000001</v>
      </c>
      <c r="Q1987" s="11">
        <f t="shared" si="951"/>
        <v>0</v>
      </c>
      <c r="R1987" s="30">
        <f t="shared" si="946"/>
        <v>0</v>
      </c>
      <c r="S1987" s="103">
        <f t="shared" si="938"/>
        <v>0</v>
      </c>
      <c r="T1987" s="113">
        <f t="shared" si="947"/>
        <v>8.5000000000000006E-2</v>
      </c>
      <c r="U1987" s="111">
        <f t="shared" si="953"/>
        <v>19</v>
      </c>
      <c r="V1987" s="111">
        <v>252</v>
      </c>
      <c r="W1987" s="110">
        <f t="shared" si="939"/>
        <v>1.0061698269999999</v>
      </c>
      <c r="X1987" s="103">
        <f t="shared" si="940"/>
        <v>2.3463956499999998</v>
      </c>
      <c r="Y1987" s="103">
        <f t="shared" si="941"/>
        <v>0</v>
      </c>
      <c r="Z1987" s="114" t="str">
        <f t="shared" si="949"/>
        <v>A+J=</v>
      </c>
      <c r="AA1987" s="108">
        <f t="shared" si="950"/>
        <v>46013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42"/>
        <v>46010</v>
      </c>
      <c r="B1988" s="103">
        <f t="shared" si="934"/>
        <v>382.87379013999998</v>
      </c>
      <c r="C1988" s="204">
        <f t="shared" si="933"/>
        <v>209.77574258751181</v>
      </c>
      <c r="D1988" s="104">
        <f t="shared" si="943"/>
        <v>7205.03</v>
      </c>
      <c r="E1988" s="105">
        <f t="shared" si="954"/>
        <v>7245.38</v>
      </c>
      <c r="F1988" s="106">
        <f t="shared" si="955"/>
        <v>45951</v>
      </c>
      <c r="G1988" s="107">
        <f t="shared" si="935"/>
        <v>5.6002542668107669E-3</v>
      </c>
      <c r="H1988" s="108">
        <f t="shared" si="948"/>
        <v>46013</v>
      </c>
      <c r="I1988" s="108">
        <f t="shared" si="936"/>
        <v>46013</v>
      </c>
      <c r="J1988" s="109">
        <f t="shared" si="944"/>
        <v>21</v>
      </c>
      <c r="K1988" s="109">
        <f t="shared" si="958"/>
        <v>20</v>
      </c>
      <c r="L1988" s="8">
        <f t="shared" si="945"/>
        <v>1.00533286</v>
      </c>
      <c r="M1988" s="110">
        <f t="shared" si="957"/>
        <v>1.0056002500000001</v>
      </c>
      <c r="N1988" s="110">
        <f t="shared" si="952"/>
        <v>1.8037594055769146</v>
      </c>
      <c r="O1988" s="103">
        <f t="shared" si="956"/>
        <v>1.8133786000000001</v>
      </c>
      <c r="P1988" s="103">
        <f t="shared" si="937"/>
        <v>380.4028424</v>
      </c>
      <c r="Q1988" s="11">
        <f t="shared" si="951"/>
        <v>0</v>
      </c>
      <c r="R1988" s="30">
        <f t="shared" si="946"/>
        <v>0</v>
      </c>
      <c r="S1988" s="103">
        <f t="shared" si="938"/>
        <v>0</v>
      </c>
      <c r="T1988" s="113">
        <f t="shared" si="947"/>
        <v>8.5000000000000006E-2</v>
      </c>
      <c r="U1988" s="111">
        <f t="shared" si="953"/>
        <v>20</v>
      </c>
      <c r="V1988" s="111">
        <v>252</v>
      </c>
      <c r="W1988" s="110">
        <f t="shared" si="939"/>
        <v>1.006495608</v>
      </c>
      <c r="X1988" s="103">
        <f t="shared" si="940"/>
        <v>2.4709477400000002</v>
      </c>
      <c r="Y1988" s="103">
        <f t="shared" si="941"/>
        <v>0</v>
      </c>
      <c r="Z1988" s="114" t="str">
        <f t="shared" si="949"/>
        <v>A+J=</v>
      </c>
      <c r="AA1988" s="108">
        <f t="shared" si="950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42"/>
        <v>46011</v>
      </c>
      <c r="B1989" s="103">
        <f t="shared" si="934"/>
        <v>383.09962273000002</v>
      </c>
      <c r="C1989" s="204">
        <f t="shared" si="933"/>
        <v>209.77574258751181</v>
      </c>
      <c r="D1989" s="104">
        <f t="shared" si="943"/>
        <v>7205.03</v>
      </c>
      <c r="E1989" s="105">
        <f t="shared" si="954"/>
        <v>7245.38</v>
      </c>
      <c r="F1989" s="106">
        <f t="shared" si="955"/>
        <v>45951</v>
      </c>
      <c r="G1989" s="107">
        <f t="shared" si="935"/>
        <v>5.6002542668107669E-3</v>
      </c>
      <c r="H1989" s="108">
        <f t="shared" si="948"/>
        <v>46042</v>
      </c>
      <c r="I1989" s="108">
        <f t="shared" si="936"/>
        <v>46013</v>
      </c>
      <c r="J1989" s="109">
        <f t="shared" si="944"/>
        <v>21</v>
      </c>
      <c r="K1989" s="109">
        <f t="shared" si="958"/>
        <v>21</v>
      </c>
      <c r="L1989" s="8">
        <f t="shared" si="945"/>
        <v>1.0056002500000001</v>
      </c>
      <c r="M1989" s="110">
        <f t="shared" si="957"/>
        <v>1.0056002500000001</v>
      </c>
      <c r="N1989" s="110">
        <f t="shared" si="952"/>
        <v>1.8037594055769146</v>
      </c>
      <c r="O1989" s="103">
        <f t="shared" si="956"/>
        <v>1.8138609000000001</v>
      </c>
      <c r="P1989" s="103">
        <f t="shared" si="937"/>
        <v>380.50401724</v>
      </c>
      <c r="Q1989" s="11">
        <f t="shared" si="951"/>
        <v>0</v>
      </c>
      <c r="R1989" s="30">
        <f t="shared" si="946"/>
        <v>0</v>
      </c>
      <c r="S1989" s="103">
        <f t="shared" si="938"/>
        <v>0</v>
      </c>
      <c r="T1989" s="113">
        <f t="shared" si="947"/>
        <v>8.5000000000000006E-2</v>
      </c>
      <c r="U1989" s="111">
        <f t="shared" si="953"/>
        <v>21</v>
      </c>
      <c r="V1989" s="111">
        <v>252</v>
      </c>
      <c r="W1989" s="110">
        <f t="shared" si="939"/>
        <v>1.0068214929999999</v>
      </c>
      <c r="X1989" s="103">
        <f t="shared" si="940"/>
        <v>2.5956054900000001</v>
      </c>
      <c r="Y1989" s="103">
        <f t="shared" si="941"/>
        <v>0</v>
      </c>
      <c r="Z1989" s="114" t="str">
        <f t="shared" si="949"/>
        <v>A+J=</v>
      </c>
      <c r="AA1989" s="108">
        <f t="shared" si="950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42"/>
        <v>46012</v>
      </c>
      <c r="B1990" s="103">
        <f t="shared" si="934"/>
        <v>383.09962273000002</v>
      </c>
      <c r="C1990" s="204">
        <f t="shared" ref="C1990:C2053" si="959">(C1989-(S1989/O1989))</f>
        <v>209.77574258751181</v>
      </c>
      <c r="D1990" s="104">
        <f t="shared" si="943"/>
        <v>7205.03</v>
      </c>
      <c r="E1990" s="105">
        <f t="shared" si="954"/>
        <v>7245.38</v>
      </c>
      <c r="F1990" s="106">
        <f t="shared" si="955"/>
        <v>45951</v>
      </c>
      <c r="G1990" s="107">
        <f t="shared" si="935"/>
        <v>5.6002542668107669E-3</v>
      </c>
      <c r="H1990" s="108">
        <f t="shared" si="948"/>
        <v>46042</v>
      </c>
      <c r="I1990" s="108">
        <f t="shared" si="936"/>
        <v>46013</v>
      </c>
      <c r="J1990" s="109">
        <f t="shared" si="944"/>
        <v>21</v>
      </c>
      <c r="K1990" s="109">
        <f t="shared" si="958"/>
        <v>21</v>
      </c>
      <c r="L1990" s="8">
        <f t="shared" si="945"/>
        <v>1.0056002500000001</v>
      </c>
      <c r="M1990" s="110">
        <f t="shared" si="957"/>
        <v>1.0056002500000001</v>
      </c>
      <c r="N1990" s="110">
        <f t="shared" si="952"/>
        <v>1.8037594055769146</v>
      </c>
      <c r="O1990" s="103">
        <f t="shared" si="956"/>
        <v>1.8138609000000001</v>
      </c>
      <c r="P1990" s="103">
        <f t="shared" si="937"/>
        <v>380.50401724</v>
      </c>
      <c r="Q1990" s="11">
        <f t="shared" si="951"/>
        <v>0</v>
      </c>
      <c r="R1990" s="30">
        <f t="shared" si="946"/>
        <v>0</v>
      </c>
      <c r="S1990" s="103">
        <f t="shared" si="938"/>
        <v>0</v>
      </c>
      <c r="T1990" s="113">
        <f t="shared" si="947"/>
        <v>8.5000000000000006E-2</v>
      </c>
      <c r="U1990" s="111">
        <f t="shared" si="953"/>
        <v>21</v>
      </c>
      <c r="V1990" s="111">
        <v>252</v>
      </c>
      <c r="W1990" s="110">
        <f t="shared" si="939"/>
        <v>1.0068214929999999</v>
      </c>
      <c r="X1990" s="103">
        <f t="shared" si="940"/>
        <v>2.5956054900000001</v>
      </c>
      <c r="Y1990" s="103">
        <f t="shared" si="941"/>
        <v>0</v>
      </c>
      <c r="Z1990" s="114" t="str">
        <f t="shared" si="949"/>
        <v>A+J=</v>
      </c>
      <c r="AA1990" s="108">
        <f t="shared" si="950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42"/>
        <v>46013</v>
      </c>
      <c r="B1991" s="103">
        <f t="shared" si="934"/>
        <v>383.09962273000002</v>
      </c>
      <c r="C1991" s="204">
        <f t="shared" si="959"/>
        <v>209.77574258751181</v>
      </c>
      <c r="D1991" s="104">
        <f t="shared" si="943"/>
        <v>7205.03</v>
      </c>
      <c r="E1991" s="105">
        <f t="shared" si="954"/>
        <v>7245.38</v>
      </c>
      <c r="F1991" s="106">
        <f t="shared" si="955"/>
        <v>45951</v>
      </c>
      <c r="G1991" s="107">
        <f t="shared" si="935"/>
        <v>5.6002542668107669E-3</v>
      </c>
      <c r="H1991" s="108">
        <f t="shared" si="948"/>
        <v>46042</v>
      </c>
      <c r="I1991" s="108">
        <f t="shared" si="936"/>
        <v>46013</v>
      </c>
      <c r="J1991" s="109">
        <f t="shared" si="944"/>
        <v>21</v>
      </c>
      <c r="K1991" s="109">
        <f t="shared" si="958"/>
        <v>21</v>
      </c>
      <c r="L1991" s="8">
        <f t="shared" si="945"/>
        <v>1.0056002500000001</v>
      </c>
      <c r="M1991" s="110">
        <f t="shared" si="957"/>
        <v>1.0056002500000001</v>
      </c>
      <c r="N1991" s="110">
        <f t="shared" si="952"/>
        <v>1.8037594055769146</v>
      </c>
      <c r="O1991" s="103">
        <f t="shared" si="956"/>
        <v>1.8138609000000001</v>
      </c>
      <c r="P1991" s="103">
        <f t="shared" si="937"/>
        <v>380.50401724</v>
      </c>
      <c r="Q1991" s="11">
        <f t="shared" si="951"/>
        <v>65</v>
      </c>
      <c r="R1991" s="30">
        <f t="shared" si="946"/>
        <v>1.9508000000000001E-2</v>
      </c>
      <c r="S1991" s="103">
        <f t="shared" si="938"/>
        <v>7.4228723600000004</v>
      </c>
      <c r="T1991" s="113">
        <f t="shared" si="947"/>
        <v>8.5000000000000006E-2</v>
      </c>
      <c r="U1991" s="111">
        <f t="shared" si="953"/>
        <v>21</v>
      </c>
      <c r="V1991" s="111">
        <v>252</v>
      </c>
      <c r="W1991" s="110">
        <f t="shared" si="939"/>
        <v>1.0068214929999999</v>
      </c>
      <c r="X1991" s="103">
        <f t="shared" si="940"/>
        <v>2.5956054900000001</v>
      </c>
      <c r="Y1991" s="103">
        <f t="shared" si="941"/>
        <v>10.01847785</v>
      </c>
      <c r="Z1991" s="114" t="str">
        <f t="shared" si="949"/>
        <v>A+J=</v>
      </c>
      <c r="AA1991" s="108">
        <f t="shared" si="950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42"/>
        <v>46014</v>
      </c>
      <c r="B1992" s="103">
        <f t="shared" si="934"/>
        <v>373.31165186999999</v>
      </c>
      <c r="C1992" s="204">
        <f t="shared" si="959"/>
        <v>205.68343740578592</v>
      </c>
      <c r="D1992" s="104">
        <f t="shared" si="943"/>
        <v>7205.03</v>
      </c>
      <c r="E1992" s="105">
        <f t="shared" si="954"/>
        <v>7245.38</v>
      </c>
      <c r="F1992" s="106">
        <f t="shared" si="955"/>
        <v>45983</v>
      </c>
      <c r="G1992" s="107">
        <f t="shared" si="935"/>
        <v>5.6002542668107669E-3</v>
      </c>
      <c r="H1992" s="108">
        <f t="shared" si="948"/>
        <v>46042</v>
      </c>
      <c r="I1992" s="108">
        <f t="shared" si="936"/>
        <v>46042</v>
      </c>
      <c r="J1992" s="109">
        <f t="shared" si="944"/>
        <v>19</v>
      </c>
      <c r="K1992" s="109">
        <f t="shared" si="958"/>
        <v>1</v>
      </c>
      <c r="L1992" s="8">
        <f t="shared" si="945"/>
        <v>1.00029397</v>
      </c>
      <c r="M1992" s="110">
        <f t="shared" si="957"/>
        <v>1.0056002500000001</v>
      </c>
      <c r="N1992" s="110">
        <f t="shared" si="952"/>
        <v>1.8138609091879969</v>
      </c>
      <c r="O1992" s="103">
        <f t="shared" si="956"/>
        <v>1.81439412</v>
      </c>
      <c r="P1992" s="103">
        <f t="shared" si="937"/>
        <v>373.19081941000002</v>
      </c>
      <c r="Q1992" s="11">
        <f t="shared" si="951"/>
        <v>0</v>
      </c>
      <c r="R1992" s="30">
        <f t="shared" si="946"/>
        <v>0</v>
      </c>
      <c r="S1992" s="103">
        <f t="shared" si="938"/>
        <v>0</v>
      </c>
      <c r="T1992" s="113">
        <f t="shared" si="947"/>
        <v>8.5000000000000006E-2</v>
      </c>
      <c r="U1992" s="111">
        <f t="shared" si="953"/>
        <v>1</v>
      </c>
      <c r="V1992" s="111">
        <v>252</v>
      </c>
      <c r="W1992" s="110">
        <f t="shared" si="939"/>
        <v>1.0003237819999999</v>
      </c>
      <c r="X1992" s="103">
        <f t="shared" si="940"/>
        <v>0.12083246</v>
      </c>
      <c r="Y1992" s="103">
        <f t="shared" si="941"/>
        <v>0</v>
      </c>
      <c r="Z1992" s="114" t="str">
        <f t="shared" si="949"/>
        <v>A+J=</v>
      </c>
      <c r="AA1992" s="108">
        <f t="shared" si="950"/>
        <v>46042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42"/>
        <v>46015</v>
      </c>
      <c r="B1993" s="103">
        <f t="shared" si="934"/>
        <v>373.54230032999999</v>
      </c>
      <c r="C1993" s="204">
        <f t="shared" si="959"/>
        <v>205.68343740578592</v>
      </c>
      <c r="D1993" s="104">
        <f t="shared" si="943"/>
        <v>7205.03</v>
      </c>
      <c r="E1993" s="105">
        <f t="shared" si="954"/>
        <v>7245.38</v>
      </c>
      <c r="F1993" s="106">
        <f t="shared" si="955"/>
        <v>45983</v>
      </c>
      <c r="G1993" s="107">
        <f t="shared" si="935"/>
        <v>5.6002542668107669E-3</v>
      </c>
      <c r="H1993" s="108">
        <f t="shared" si="948"/>
        <v>46042</v>
      </c>
      <c r="I1993" s="108">
        <f t="shared" si="936"/>
        <v>46042</v>
      </c>
      <c r="J1993" s="109">
        <f t="shared" si="944"/>
        <v>19</v>
      </c>
      <c r="K1993" s="109">
        <f t="shared" si="958"/>
        <v>2</v>
      </c>
      <c r="L1993" s="8">
        <f t="shared" si="945"/>
        <v>1.0005880199999999</v>
      </c>
      <c r="M1993" s="110">
        <f t="shared" si="957"/>
        <v>1.0056002500000001</v>
      </c>
      <c r="N1993" s="110">
        <f t="shared" si="952"/>
        <v>1.8138609091879969</v>
      </c>
      <c r="O1993" s="103">
        <f t="shared" si="956"/>
        <v>1.8149274900000001</v>
      </c>
      <c r="P1993" s="103">
        <f t="shared" si="937"/>
        <v>373.30052477999999</v>
      </c>
      <c r="Q1993" s="11">
        <f t="shared" si="951"/>
        <v>0</v>
      </c>
      <c r="R1993" s="30">
        <f t="shared" si="946"/>
        <v>0</v>
      </c>
      <c r="S1993" s="103">
        <f t="shared" si="938"/>
        <v>0</v>
      </c>
      <c r="T1993" s="113">
        <f t="shared" si="947"/>
        <v>8.5000000000000006E-2</v>
      </c>
      <c r="U1993" s="111">
        <f t="shared" si="953"/>
        <v>2</v>
      </c>
      <c r="V1993" s="111">
        <v>252</v>
      </c>
      <c r="W1993" s="110">
        <f t="shared" si="939"/>
        <v>1.00064767</v>
      </c>
      <c r="X1993" s="103">
        <f t="shared" si="940"/>
        <v>0.24177555000000001</v>
      </c>
      <c r="Y1993" s="103">
        <f t="shared" si="941"/>
        <v>0</v>
      </c>
      <c r="Z1993" s="114" t="str">
        <f t="shared" si="949"/>
        <v>A+J=</v>
      </c>
      <c r="AA1993" s="108">
        <f t="shared" si="950"/>
        <v>46042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42"/>
        <v>46016</v>
      </c>
      <c r="B1994" s="103">
        <f t="shared" ref="B1994:B2057" si="960">(P1994+X1994)</f>
        <v>373.77309574000003</v>
      </c>
      <c r="C1994" s="204">
        <f t="shared" si="959"/>
        <v>205.68343740578592</v>
      </c>
      <c r="D1994" s="104">
        <f t="shared" si="943"/>
        <v>7205.03</v>
      </c>
      <c r="E1994" s="105">
        <f t="shared" si="954"/>
        <v>7245.38</v>
      </c>
      <c r="F1994" s="106">
        <f t="shared" si="955"/>
        <v>45983</v>
      </c>
      <c r="G1994" s="107">
        <f t="shared" ref="G1994:G2057" si="961">(E1994/D1994)-1</f>
        <v>5.6002542668107669E-3</v>
      </c>
      <c r="H1994" s="108">
        <f t="shared" si="948"/>
        <v>46042</v>
      </c>
      <c r="I1994" s="108">
        <f t="shared" ref="I1994:I2057" si="962">IF(A1994&gt;I1993,H1994,I1993)</f>
        <v>46042</v>
      </c>
      <c r="J1994" s="109">
        <f t="shared" si="944"/>
        <v>19</v>
      </c>
      <c r="K1994" s="109">
        <f t="shared" si="958"/>
        <v>3</v>
      </c>
      <c r="L1994" s="8">
        <f t="shared" si="945"/>
        <v>1.0008821699999999</v>
      </c>
      <c r="M1994" s="110">
        <f t="shared" si="957"/>
        <v>1.0056002500000001</v>
      </c>
      <c r="N1994" s="110">
        <f t="shared" si="952"/>
        <v>1.8138609091879969</v>
      </c>
      <c r="O1994" s="103">
        <f t="shared" si="956"/>
        <v>1.81546104</v>
      </c>
      <c r="P1994" s="103">
        <f t="shared" ref="P1994:P2057" si="963">TRUNC(C1994*O1994,8)</f>
        <v>373.41026718000001</v>
      </c>
      <c r="Q1994" s="11">
        <f t="shared" si="951"/>
        <v>0</v>
      </c>
      <c r="R1994" s="30">
        <f t="shared" si="946"/>
        <v>0</v>
      </c>
      <c r="S1994" s="103">
        <f t="shared" ref="S1994:S2057" si="964">IF(R1994&gt;0,TRUNC(R1994*P1994,8),0)</f>
        <v>0</v>
      </c>
      <c r="T1994" s="113">
        <f t="shared" si="947"/>
        <v>8.5000000000000006E-2</v>
      </c>
      <c r="U1994" s="111">
        <f t="shared" si="953"/>
        <v>3</v>
      </c>
      <c r="V1994" s="111">
        <v>252</v>
      </c>
      <c r="W1994" s="110">
        <f t="shared" ref="W1994:W2057" si="965">ROUND((1+T1994)^TRUNC((U1994/V1994),9),9)</f>
        <v>1.000971662</v>
      </c>
      <c r="X1994" s="103">
        <f t="shared" ref="X1994:X2057" si="966">TRUNC((P1994*(W1994-1)),8)</f>
        <v>0.36282856000000002</v>
      </c>
      <c r="Y1994" s="103">
        <f t="shared" ref="Y1994:Y2057" si="967">IF(Q1994&gt;0,S1994+X1994,0)</f>
        <v>0</v>
      </c>
      <c r="Z1994" s="114" t="str">
        <f t="shared" si="949"/>
        <v>A+J=</v>
      </c>
      <c r="AA1994" s="108">
        <f t="shared" si="950"/>
        <v>46042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68">(A1994+1)</f>
        <v>46017</v>
      </c>
      <c r="B1995" s="103">
        <f t="shared" si="960"/>
        <v>373.77309574000003</v>
      </c>
      <c r="C1995" s="204">
        <f t="shared" si="959"/>
        <v>205.68343740578592</v>
      </c>
      <c r="D1995" s="104">
        <f t="shared" ref="D1995:D2058" si="969">IF(E1995=E1994,D1994,E1994)</f>
        <v>7205.03</v>
      </c>
      <c r="E1995" s="105">
        <f t="shared" si="954"/>
        <v>7245.38</v>
      </c>
      <c r="F1995" s="106">
        <f t="shared" si="955"/>
        <v>45983</v>
      </c>
      <c r="G1995" s="107">
        <f t="shared" si="961"/>
        <v>5.6002542668107669E-3</v>
      </c>
      <c r="H1995" s="108">
        <f t="shared" si="948"/>
        <v>46042</v>
      </c>
      <c r="I1995" s="108">
        <f t="shared" si="962"/>
        <v>46042</v>
      </c>
      <c r="J1995" s="109">
        <f t="shared" ref="J1995:J2058" si="970">IF(I1995=I1994,J1994,NETWORKDAYS(I1994,I1995,$AD$171:$AD$502)-1)</f>
        <v>19</v>
      </c>
      <c r="K1995" s="109">
        <f t="shared" si="958"/>
        <v>3</v>
      </c>
      <c r="L1995" s="8">
        <f t="shared" ref="L1995:L2058" si="971">IF(E1995&lt;D1995,1,TRUNC((E1995/D1995)^TRUNC((K1995/J1995),9),8))</f>
        <v>1.0008821699999999</v>
      </c>
      <c r="M1995" s="110">
        <f t="shared" si="957"/>
        <v>1.0056002500000001</v>
      </c>
      <c r="N1995" s="110">
        <f t="shared" si="952"/>
        <v>1.8138609091879969</v>
      </c>
      <c r="O1995" s="103">
        <f t="shared" si="956"/>
        <v>1.81546104</v>
      </c>
      <c r="P1995" s="103">
        <f t="shared" si="963"/>
        <v>373.41026718000001</v>
      </c>
      <c r="Q1995" s="11">
        <f t="shared" si="951"/>
        <v>0</v>
      </c>
      <c r="R1995" s="30">
        <f t="shared" ref="R1995:R2058" si="972">IF(Q1995&gt;0,VLOOKUP($A1995,$AD$10:$AI$165,6),0)</f>
        <v>0</v>
      </c>
      <c r="S1995" s="103">
        <f t="shared" si="964"/>
        <v>0</v>
      </c>
      <c r="T1995" s="113">
        <f t="shared" ref="T1995:T2058" si="973">(T1994)</f>
        <v>8.5000000000000006E-2</v>
      </c>
      <c r="U1995" s="111">
        <f t="shared" si="953"/>
        <v>3</v>
      </c>
      <c r="V1995" s="111">
        <v>252</v>
      </c>
      <c r="W1995" s="110">
        <f t="shared" si="965"/>
        <v>1.000971662</v>
      </c>
      <c r="X1995" s="103">
        <f t="shared" si="966"/>
        <v>0.36282856000000002</v>
      </c>
      <c r="Y1995" s="103">
        <f t="shared" si="967"/>
        <v>0</v>
      </c>
      <c r="Z1995" s="114" t="str">
        <f t="shared" si="949"/>
        <v>A+J=</v>
      </c>
      <c r="AA1995" s="108">
        <f t="shared" si="950"/>
        <v>46042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68"/>
        <v>46018</v>
      </c>
      <c r="B1996" s="103">
        <f t="shared" si="960"/>
        <v>374.00403032000003</v>
      </c>
      <c r="C1996" s="204">
        <f t="shared" si="959"/>
        <v>205.68343740578592</v>
      </c>
      <c r="D1996" s="104">
        <f t="shared" si="969"/>
        <v>7205.03</v>
      </c>
      <c r="E1996" s="105">
        <f t="shared" si="954"/>
        <v>7245.38</v>
      </c>
      <c r="F1996" s="106">
        <f t="shared" si="955"/>
        <v>45983</v>
      </c>
      <c r="G1996" s="107">
        <f t="shared" si="961"/>
        <v>5.6002542668107669E-3</v>
      </c>
      <c r="H1996" s="108">
        <f t="shared" ref="H1996:H2059" si="974">IF(DAY(A1996)=H$9,VLOOKUP(A1996,AH$118:AN$450,4),H1995)</f>
        <v>46042</v>
      </c>
      <c r="I1996" s="108">
        <f t="shared" si="962"/>
        <v>46042</v>
      </c>
      <c r="J1996" s="109">
        <f t="shared" si="970"/>
        <v>19</v>
      </c>
      <c r="K1996" s="109">
        <f t="shared" si="958"/>
        <v>4</v>
      </c>
      <c r="L1996" s="8">
        <f t="shared" si="971"/>
        <v>1.0011764000000001</v>
      </c>
      <c r="M1996" s="110">
        <f t="shared" si="957"/>
        <v>1.0056002500000001</v>
      </c>
      <c r="N1996" s="110">
        <f t="shared" si="952"/>
        <v>1.8138609091879969</v>
      </c>
      <c r="O1996" s="103">
        <f t="shared" si="956"/>
        <v>1.8159947299999999</v>
      </c>
      <c r="P1996" s="103">
        <f t="shared" si="963"/>
        <v>373.52003837000001</v>
      </c>
      <c r="Q1996" s="11">
        <f t="shared" si="951"/>
        <v>0</v>
      </c>
      <c r="R1996" s="30">
        <f t="shared" si="972"/>
        <v>0</v>
      </c>
      <c r="S1996" s="103">
        <f t="shared" si="964"/>
        <v>0</v>
      </c>
      <c r="T1996" s="113">
        <f t="shared" si="973"/>
        <v>8.5000000000000006E-2</v>
      </c>
      <c r="U1996" s="111">
        <f t="shared" si="953"/>
        <v>4</v>
      </c>
      <c r="V1996" s="111">
        <v>252</v>
      </c>
      <c r="W1996" s="110">
        <f t="shared" si="965"/>
        <v>1.001295759</v>
      </c>
      <c r="X1996" s="103">
        <f t="shared" si="966"/>
        <v>0.48399195</v>
      </c>
      <c r="Y1996" s="103">
        <f t="shared" si="967"/>
        <v>0</v>
      </c>
      <c r="Z1996" s="114" t="str">
        <f t="shared" ref="Z1996:Z2059" si="975">IF($Q1995&gt;0,VLOOKUP($A1995,$AD$10:$AM$165,9),Z1995)</f>
        <v>A+J=</v>
      </c>
      <c r="AA1996" s="108">
        <f t="shared" ref="AA1996:AA2059" si="976">IF($Q1995&gt;0,VLOOKUP($A1995,$AD$10:$AM$165,10),AA1995)</f>
        <v>46042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68"/>
        <v>46019</v>
      </c>
      <c r="B1997" s="103">
        <f t="shared" si="960"/>
        <v>374.00403032000003</v>
      </c>
      <c r="C1997" s="204">
        <f t="shared" si="959"/>
        <v>205.68343740578592</v>
      </c>
      <c r="D1997" s="104">
        <f t="shared" si="969"/>
        <v>7205.03</v>
      </c>
      <c r="E1997" s="105">
        <f t="shared" si="954"/>
        <v>7245.38</v>
      </c>
      <c r="F1997" s="106">
        <f t="shared" si="955"/>
        <v>45983</v>
      </c>
      <c r="G1997" s="107">
        <f t="shared" si="961"/>
        <v>5.6002542668107669E-3</v>
      </c>
      <c r="H1997" s="108">
        <f t="shared" si="974"/>
        <v>46042</v>
      </c>
      <c r="I1997" s="108">
        <f t="shared" si="962"/>
        <v>46042</v>
      </c>
      <c r="J1997" s="109">
        <f t="shared" si="970"/>
        <v>19</v>
      </c>
      <c r="K1997" s="109">
        <f t="shared" si="958"/>
        <v>4</v>
      </c>
      <c r="L1997" s="8">
        <f t="shared" si="971"/>
        <v>1.0011764000000001</v>
      </c>
      <c r="M1997" s="110">
        <f t="shared" si="957"/>
        <v>1.0056002500000001</v>
      </c>
      <c r="N1997" s="110">
        <f t="shared" si="952"/>
        <v>1.8138609091879969</v>
      </c>
      <c r="O1997" s="103">
        <f t="shared" si="956"/>
        <v>1.8159947299999999</v>
      </c>
      <c r="P1997" s="103">
        <f t="shared" si="963"/>
        <v>373.52003837000001</v>
      </c>
      <c r="Q1997" s="11">
        <f t="shared" ref="Q1997:Q2060" si="977">IF(VLOOKUP(A1997,AD$10:AK$165,8)=VLOOKUP(A1996,AD$10:AK$165,8),0,VLOOKUP(A1997,AD$10:AK$165,8))</f>
        <v>0</v>
      </c>
      <c r="R1997" s="30">
        <f t="shared" si="972"/>
        <v>0</v>
      </c>
      <c r="S1997" s="103">
        <f t="shared" si="964"/>
        <v>0</v>
      </c>
      <c r="T1997" s="113">
        <f t="shared" si="973"/>
        <v>8.5000000000000006E-2</v>
      </c>
      <c r="U1997" s="111">
        <f t="shared" si="953"/>
        <v>4</v>
      </c>
      <c r="V1997" s="111">
        <v>252</v>
      </c>
      <c r="W1997" s="110">
        <f t="shared" si="965"/>
        <v>1.001295759</v>
      </c>
      <c r="X1997" s="103">
        <f t="shared" si="966"/>
        <v>0.48399195</v>
      </c>
      <c r="Y1997" s="103">
        <f t="shared" si="967"/>
        <v>0</v>
      </c>
      <c r="Z1997" s="114" t="str">
        <f t="shared" si="975"/>
        <v>A+J=</v>
      </c>
      <c r="AA1997" s="108">
        <f t="shared" si="976"/>
        <v>46042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68"/>
        <v>46020</v>
      </c>
      <c r="B1998" s="103">
        <f t="shared" si="960"/>
        <v>374.00403032000003</v>
      </c>
      <c r="C1998" s="204">
        <f t="shared" si="959"/>
        <v>205.68343740578592</v>
      </c>
      <c r="D1998" s="104">
        <f t="shared" si="969"/>
        <v>7205.03</v>
      </c>
      <c r="E1998" s="105">
        <f t="shared" si="954"/>
        <v>7245.38</v>
      </c>
      <c r="F1998" s="106">
        <f t="shared" si="955"/>
        <v>45983</v>
      </c>
      <c r="G1998" s="107">
        <f t="shared" si="961"/>
        <v>5.6002542668107669E-3</v>
      </c>
      <c r="H1998" s="108">
        <f t="shared" si="974"/>
        <v>46042</v>
      </c>
      <c r="I1998" s="108">
        <f t="shared" si="962"/>
        <v>46042</v>
      </c>
      <c r="J1998" s="109">
        <f t="shared" si="970"/>
        <v>19</v>
      </c>
      <c r="K1998" s="109">
        <f t="shared" si="958"/>
        <v>4</v>
      </c>
      <c r="L1998" s="8">
        <f t="shared" si="971"/>
        <v>1.0011764000000001</v>
      </c>
      <c r="M1998" s="110">
        <f t="shared" si="957"/>
        <v>1.0056002500000001</v>
      </c>
      <c r="N1998" s="110">
        <f t="shared" si="952"/>
        <v>1.8138609091879969</v>
      </c>
      <c r="O1998" s="103">
        <f t="shared" si="956"/>
        <v>1.8159947299999999</v>
      </c>
      <c r="P1998" s="103">
        <f t="shared" si="963"/>
        <v>373.52003837000001</v>
      </c>
      <c r="Q1998" s="11">
        <f t="shared" si="977"/>
        <v>0</v>
      </c>
      <c r="R1998" s="30">
        <f t="shared" si="972"/>
        <v>0</v>
      </c>
      <c r="S1998" s="103">
        <f t="shared" si="964"/>
        <v>0</v>
      </c>
      <c r="T1998" s="113">
        <f t="shared" si="973"/>
        <v>8.5000000000000006E-2</v>
      </c>
      <c r="U1998" s="111">
        <f t="shared" si="953"/>
        <v>4</v>
      </c>
      <c r="V1998" s="111">
        <v>252</v>
      </c>
      <c r="W1998" s="110">
        <f t="shared" si="965"/>
        <v>1.001295759</v>
      </c>
      <c r="X1998" s="103">
        <f t="shared" si="966"/>
        <v>0.48399195</v>
      </c>
      <c r="Y1998" s="103">
        <f t="shared" si="967"/>
        <v>0</v>
      </c>
      <c r="Z1998" s="114" t="str">
        <f t="shared" si="975"/>
        <v>A+J=</v>
      </c>
      <c r="AA1998" s="108">
        <f t="shared" si="976"/>
        <v>46042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68"/>
        <v>46021</v>
      </c>
      <c r="B1999" s="103">
        <f t="shared" si="960"/>
        <v>374.23511030000003</v>
      </c>
      <c r="C1999" s="204">
        <f t="shared" si="959"/>
        <v>205.68343740578592</v>
      </c>
      <c r="D1999" s="104">
        <f t="shared" si="969"/>
        <v>7205.03</v>
      </c>
      <c r="E1999" s="105">
        <f t="shared" si="954"/>
        <v>7245.38</v>
      </c>
      <c r="F1999" s="106">
        <f t="shared" si="955"/>
        <v>45983</v>
      </c>
      <c r="G1999" s="107">
        <f t="shared" si="961"/>
        <v>5.6002542668107669E-3</v>
      </c>
      <c r="H1999" s="108">
        <f t="shared" si="974"/>
        <v>46042</v>
      </c>
      <c r="I1999" s="108">
        <f t="shared" si="962"/>
        <v>46042</v>
      </c>
      <c r="J1999" s="109">
        <f t="shared" si="970"/>
        <v>19</v>
      </c>
      <c r="K1999" s="109">
        <f t="shared" si="958"/>
        <v>5</v>
      </c>
      <c r="L1999" s="8">
        <f t="shared" si="971"/>
        <v>1.0014707199999999</v>
      </c>
      <c r="M1999" s="110">
        <f t="shared" si="957"/>
        <v>1.0056002500000001</v>
      </c>
      <c r="N1999" s="110">
        <f t="shared" si="952"/>
        <v>1.8138609091879969</v>
      </c>
      <c r="O1999" s="103">
        <f t="shared" si="956"/>
        <v>1.8165285900000001</v>
      </c>
      <c r="P1999" s="103">
        <f t="shared" si="963"/>
        <v>373.62984453000001</v>
      </c>
      <c r="Q1999" s="11">
        <f t="shared" si="977"/>
        <v>0</v>
      </c>
      <c r="R1999" s="30">
        <f t="shared" si="972"/>
        <v>0</v>
      </c>
      <c r="S1999" s="103">
        <f t="shared" si="964"/>
        <v>0</v>
      </c>
      <c r="T1999" s="113">
        <f t="shared" si="973"/>
        <v>8.5000000000000006E-2</v>
      </c>
      <c r="U1999" s="111">
        <f t="shared" si="953"/>
        <v>5</v>
      </c>
      <c r="V1999" s="111">
        <v>252</v>
      </c>
      <c r="W1999" s="110">
        <f t="shared" si="965"/>
        <v>1.0016199610000001</v>
      </c>
      <c r="X1999" s="103">
        <f t="shared" si="966"/>
        <v>0.60526577000000004</v>
      </c>
      <c r="Y1999" s="103">
        <f t="shared" si="967"/>
        <v>0</v>
      </c>
      <c r="Z1999" s="114" t="str">
        <f t="shared" si="975"/>
        <v>A+J=</v>
      </c>
      <c r="AA1999" s="108">
        <f t="shared" si="976"/>
        <v>46042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68"/>
        <v>46022</v>
      </c>
      <c r="B2000" s="103">
        <f t="shared" si="960"/>
        <v>374.46632958000004</v>
      </c>
      <c r="C2000" s="204">
        <f t="shared" si="959"/>
        <v>205.68343740578592</v>
      </c>
      <c r="D2000" s="104">
        <f t="shared" si="969"/>
        <v>7205.03</v>
      </c>
      <c r="E2000" s="105">
        <f t="shared" si="954"/>
        <v>7245.38</v>
      </c>
      <c r="F2000" s="106">
        <f t="shared" si="955"/>
        <v>45983</v>
      </c>
      <c r="G2000" s="107">
        <f t="shared" si="961"/>
        <v>5.6002542668107669E-3</v>
      </c>
      <c r="H2000" s="108">
        <f t="shared" si="974"/>
        <v>46042</v>
      </c>
      <c r="I2000" s="108">
        <f t="shared" si="962"/>
        <v>46042</v>
      </c>
      <c r="J2000" s="109">
        <f t="shared" si="970"/>
        <v>19</v>
      </c>
      <c r="K2000" s="109">
        <f t="shared" si="958"/>
        <v>6</v>
      </c>
      <c r="L2000" s="8">
        <f t="shared" si="971"/>
        <v>1.00176512</v>
      </c>
      <c r="M2000" s="110">
        <f t="shared" si="957"/>
        <v>1.0056002500000001</v>
      </c>
      <c r="N2000" s="110">
        <f t="shared" si="952"/>
        <v>1.8138609091879969</v>
      </c>
      <c r="O2000" s="103">
        <f t="shared" si="956"/>
        <v>1.8170625899999999</v>
      </c>
      <c r="P2000" s="103">
        <f t="shared" si="963"/>
        <v>373.73967949000001</v>
      </c>
      <c r="Q2000" s="11">
        <f t="shared" si="977"/>
        <v>0</v>
      </c>
      <c r="R2000" s="30">
        <f t="shared" si="972"/>
        <v>0</v>
      </c>
      <c r="S2000" s="103">
        <f t="shared" si="964"/>
        <v>0</v>
      </c>
      <c r="T2000" s="113">
        <f t="shared" si="973"/>
        <v>8.5000000000000006E-2</v>
      </c>
      <c r="U2000" s="111">
        <f t="shared" si="953"/>
        <v>6</v>
      </c>
      <c r="V2000" s="111">
        <v>252</v>
      </c>
      <c r="W2000" s="110">
        <f t="shared" si="965"/>
        <v>1.0019442679999999</v>
      </c>
      <c r="X2000" s="103">
        <f t="shared" si="966"/>
        <v>0.72665009000000003</v>
      </c>
      <c r="Y2000" s="103">
        <f t="shared" si="967"/>
        <v>0</v>
      </c>
      <c r="Z2000" s="114" t="str">
        <f t="shared" si="975"/>
        <v>A+J=</v>
      </c>
      <c r="AA2000" s="108">
        <f t="shared" si="976"/>
        <v>46042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68"/>
        <v>46023</v>
      </c>
      <c r="B2001" s="103">
        <f t="shared" si="960"/>
        <v>374.69769234</v>
      </c>
      <c r="C2001" s="204">
        <f t="shared" si="959"/>
        <v>205.68343740578592</v>
      </c>
      <c r="D2001" s="104">
        <f t="shared" si="969"/>
        <v>7205.03</v>
      </c>
      <c r="E2001" s="105">
        <f t="shared" si="954"/>
        <v>7245.38</v>
      </c>
      <c r="F2001" s="106">
        <f t="shared" si="955"/>
        <v>45983</v>
      </c>
      <c r="G2001" s="107">
        <f t="shared" si="961"/>
        <v>5.6002542668107669E-3</v>
      </c>
      <c r="H2001" s="108">
        <f t="shared" si="974"/>
        <v>46042</v>
      </c>
      <c r="I2001" s="108">
        <f t="shared" si="962"/>
        <v>46042</v>
      </c>
      <c r="J2001" s="109">
        <f t="shared" si="970"/>
        <v>19</v>
      </c>
      <c r="K2001" s="109">
        <f t="shared" si="958"/>
        <v>7</v>
      </c>
      <c r="L2001" s="8">
        <f t="shared" si="971"/>
        <v>1.0020596100000001</v>
      </c>
      <c r="M2001" s="110">
        <f t="shared" si="957"/>
        <v>1.0056002500000001</v>
      </c>
      <c r="N2001" s="110">
        <f t="shared" si="952"/>
        <v>1.8138609091879969</v>
      </c>
      <c r="O2001" s="103">
        <f t="shared" si="956"/>
        <v>1.8175967500000001</v>
      </c>
      <c r="P2001" s="103">
        <f t="shared" si="963"/>
        <v>373.84954735000002</v>
      </c>
      <c r="Q2001" s="11">
        <f t="shared" si="977"/>
        <v>0</v>
      </c>
      <c r="R2001" s="30">
        <f t="shared" si="972"/>
        <v>0</v>
      </c>
      <c r="S2001" s="103">
        <f t="shared" si="964"/>
        <v>0</v>
      </c>
      <c r="T2001" s="113">
        <f t="shared" si="973"/>
        <v>8.5000000000000006E-2</v>
      </c>
      <c r="U2001" s="111">
        <f t="shared" si="953"/>
        <v>7</v>
      </c>
      <c r="V2001" s="111">
        <v>252</v>
      </c>
      <c r="W2001" s="110">
        <f t="shared" si="965"/>
        <v>1.00226868</v>
      </c>
      <c r="X2001" s="103">
        <f t="shared" si="966"/>
        <v>0.84814498999999999</v>
      </c>
      <c r="Y2001" s="103">
        <f t="shared" si="967"/>
        <v>0</v>
      </c>
      <c r="Z2001" s="114" t="str">
        <f t="shared" si="975"/>
        <v>A+J=</v>
      </c>
      <c r="AA2001" s="108">
        <f t="shared" si="976"/>
        <v>46042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68"/>
        <v>46024</v>
      </c>
      <c r="B2002" s="103">
        <f t="shared" si="960"/>
        <v>374.69769234</v>
      </c>
      <c r="C2002" s="204">
        <f t="shared" si="959"/>
        <v>205.68343740578592</v>
      </c>
      <c r="D2002" s="104">
        <f t="shared" si="969"/>
        <v>7205.03</v>
      </c>
      <c r="E2002" s="105">
        <f t="shared" si="954"/>
        <v>7245.38</v>
      </c>
      <c r="F2002" s="106">
        <f t="shared" si="955"/>
        <v>45983</v>
      </c>
      <c r="G2002" s="107">
        <f t="shared" si="961"/>
        <v>5.6002542668107669E-3</v>
      </c>
      <c r="H2002" s="108">
        <f t="shared" si="974"/>
        <v>46042</v>
      </c>
      <c r="I2002" s="108">
        <f t="shared" si="962"/>
        <v>46042</v>
      </c>
      <c r="J2002" s="109">
        <f t="shared" si="970"/>
        <v>19</v>
      </c>
      <c r="K2002" s="109">
        <f t="shared" si="958"/>
        <v>7</v>
      </c>
      <c r="L2002" s="8">
        <f t="shared" si="971"/>
        <v>1.0020596100000001</v>
      </c>
      <c r="M2002" s="110">
        <f t="shared" si="957"/>
        <v>1.0056002500000001</v>
      </c>
      <c r="N2002" s="110">
        <f t="shared" si="952"/>
        <v>1.8138609091879969</v>
      </c>
      <c r="O2002" s="103">
        <f t="shared" si="956"/>
        <v>1.8175967500000001</v>
      </c>
      <c r="P2002" s="103">
        <f t="shared" si="963"/>
        <v>373.84954735000002</v>
      </c>
      <c r="Q2002" s="11">
        <f t="shared" si="977"/>
        <v>0</v>
      </c>
      <c r="R2002" s="30">
        <f t="shared" si="972"/>
        <v>0</v>
      </c>
      <c r="S2002" s="103">
        <f t="shared" si="964"/>
        <v>0</v>
      </c>
      <c r="T2002" s="113">
        <f t="shared" si="973"/>
        <v>8.5000000000000006E-2</v>
      </c>
      <c r="U2002" s="111">
        <f t="shared" si="953"/>
        <v>7</v>
      </c>
      <c r="V2002" s="111">
        <v>252</v>
      </c>
      <c r="W2002" s="110">
        <f t="shared" si="965"/>
        <v>1.00226868</v>
      </c>
      <c r="X2002" s="103">
        <f t="shared" si="966"/>
        <v>0.84814498999999999</v>
      </c>
      <c r="Y2002" s="103">
        <f t="shared" si="967"/>
        <v>0</v>
      </c>
      <c r="Z2002" s="114" t="str">
        <f t="shared" si="975"/>
        <v>A+J=</v>
      </c>
      <c r="AA2002" s="108">
        <f t="shared" si="976"/>
        <v>46042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68"/>
        <v>46025</v>
      </c>
      <c r="B2003" s="103">
        <f t="shared" si="960"/>
        <v>374.92920069999997</v>
      </c>
      <c r="C2003" s="204">
        <f t="shared" si="959"/>
        <v>205.68343740578592</v>
      </c>
      <c r="D2003" s="104">
        <f t="shared" si="969"/>
        <v>7205.03</v>
      </c>
      <c r="E2003" s="105">
        <f t="shared" si="954"/>
        <v>7245.38</v>
      </c>
      <c r="F2003" s="106">
        <f t="shared" si="955"/>
        <v>45983</v>
      </c>
      <c r="G2003" s="107">
        <f t="shared" si="961"/>
        <v>5.6002542668107669E-3</v>
      </c>
      <c r="H2003" s="108">
        <f t="shared" si="974"/>
        <v>46042</v>
      </c>
      <c r="I2003" s="108">
        <f t="shared" si="962"/>
        <v>46042</v>
      </c>
      <c r="J2003" s="109">
        <f t="shared" si="970"/>
        <v>19</v>
      </c>
      <c r="K2003" s="109">
        <f t="shared" si="958"/>
        <v>8</v>
      </c>
      <c r="L2003" s="8">
        <f t="shared" si="971"/>
        <v>1.0023541899999999</v>
      </c>
      <c r="M2003" s="110">
        <f t="shared" si="957"/>
        <v>1.0056002500000001</v>
      </c>
      <c r="N2003" s="110">
        <f t="shared" si="952"/>
        <v>1.8138609091879969</v>
      </c>
      <c r="O2003" s="103">
        <f t="shared" si="956"/>
        <v>1.8181310799999999</v>
      </c>
      <c r="P2003" s="103">
        <f t="shared" si="963"/>
        <v>373.95945017999998</v>
      </c>
      <c r="Q2003" s="11">
        <f t="shared" si="977"/>
        <v>0</v>
      </c>
      <c r="R2003" s="30">
        <f t="shared" si="972"/>
        <v>0</v>
      </c>
      <c r="S2003" s="103">
        <f t="shared" si="964"/>
        <v>0</v>
      </c>
      <c r="T2003" s="113">
        <f t="shared" si="973"/>
        <v>8.5000000000000006E-2</v>
      </c>
      <c r="U2003" s="111">
        <f t="shared" si="953"/>
        <v>8</v>
      </c>
      <c r="V2003" s="111">
        <v>252</v>
      </c>
      <c r="W2003" s="110">
        <f t="shared" si="965"/>
        <v>1.0025931969999999</v>
      </c>
      <c r="X2003" s="103">
        <f t="shared" si="966"/>
        <v>0.96975051999999995</v>
      </c>
      <c r="Y2003" s="103">
        <f t="shared" si="967"/>
        <v>0</v>
      </c>
      <c r="Z2003" s="114" t="str">
        <f t="shared" si="975"/>
        <v>A+J=</v>
      </c>
      <c r="AA2003" s="108">
        <f t="shared" si="976"/>
        <v>46042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68"/>
        <v>46026</v>
      </c>
      <c r="B2004" s="103">
        <f t="shared" si="960"/>
        <v>374.92920069999997</v>
      </c>
      <c r="C2004" s="204">
        <f t="shared" si="959"/>
        <v>205.68343740578592</v>
      </c>
      <c r="D2004" s="104">
        <f t="shared" si="969"/>
        <v>7205.03</v>
      </c>
      <c r="E2004" s="105">
        <f t="shared" si="954"/>
        <v>7245.38</v>
      </c>
      <c r="F2004" s="106">
        <f t="shared" si="955"/>
        <v>45983</v>
      </c>
      <c r="G2004" s="107">
        <f t="shared" si="961"/>
        <v>5.6002542668107669E-3</v>
      </c>
      <c r="H2004" s="108">
        <f t="shared" si="974"/>
        <v>46042</v>
      </c>
      <c r="I2004" s="108">
        <f t="shared" si="962"/>
        <v>46042</v>
      </c>
      <c r="J2004" s="109">
        <f t="shared" si="970"/>
        <v>19</v>
      </c>
      <c r="K2004" s="109">
        <f t="shared" si="958"/>
        <v>8</v>
      </c>
      <c r="L2004" s="8">
        <f t="shared" si="971"/>
        <v>1.0023541899999999</v>
      </c>
      <c r="M2004" s="110">
        <f t="shared" si="957"/>
        <v>1.0056002500000001</v>
      </c>
      <c r="N2004" s="110">
        <f t="shared" si="952"/>
        <v>1.8138609091879969</v>
      </c>
      <c r="O2004" s="103">
        <f t="shared" si="956"/>
        <v>1.8181310799999999</v>
      </c>
      <c r="P2004" s="103">
        <f t="shared" si="963"/>
        <v>373.95945017999998</v>
      </c>
      <c r="Q2004" s="11">
        <f t="shared" si="977"/>
        <v>0</v>
      </c>
      <c r="R2004" s="30">
        <f t="shared" si="972"/>
        <v>0</v>
      </c>
      <c r="S2004" s="103">
        <f t="shared" si="964"/>
        <v>0</v>
      </c>
      <c r="T2004" s="113">
        <f t="shared" si="973"/>
        <v>8.5000000000000006E-2</v>
      </c>
      <c r="U2004" s="111">
        <f t="shared" si="953"/>
        <v>8</v>
      </c>
      <c r="V2004" s="111">
        <v>252</v>
      </c>
      <c r="W2004" s="110">
        <f t="shared" si="965"/>
        <v>1.0025931969999999</v>
      </c>
      <c r="X2004" s="103">
        <f t="shared" si="966"/>
        <v>0.96975051999999995</v>
      </c>
      <c r="Y2004" s="103">
        <f t="shared" si="967"/>
        <v>0</v>
      </c>
      <c r="Z2004" s="114" t="str">
        <f t="shared" si="975"/>
        <v>A+J=</v>
      </c>
      <c r="AA2004" s="108">
        <f t="shared" si="976"/>
        <v>46042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68"/>
        <v>46027</v>
      </c>
      <c r="B2005" s="103">
        <f t="shared" si="960"/>
        <v>374.92920069999997</v>
      </c>
      <c r="C2005" s="204">
        <f t="shared" si="959"/>
        <v>205.68343740578592</v>
      </c>
      <c r="D2005" s="104">
        <f t="shared" si="969"/>
        <v>7205.03</v>
      </c>
      <c r="E2005" s="105">
        <f t="shared" si="954"/>
        <v>7245.38</v>
      </c>
      <c r="F2005" s="106">
        <f t="shared" si="955"/>
        <v>45983</v>
      </c>
      <c r="G2005" s="107">
        <f t="shared" si="961"/>
        <v>5.6002542668107669E-3</v>
      </c>
      <c r="H2005" s="108">
        <f t="shared" si="974"/>
        <v>46042</v>
      </c>
      <c r="I2005" s="108">
        <f t="shared" si="962"/>
        <v>46042</v>
      </c>
      <c r="J2005" s="109">
        <f t="shared" si="970"/>
        <v>19</v>
      </c>
      <c r="K2005" s="109">
        <f t="shared" si="958"/>
        <v>8</v>
      </c>
      <c r="L2005" s="8">
        <f t="shared" si="971"/>
        <v>1.0023541899999999</v>
      </c>
      <c r="M2005" s="110">
        <f t="shared" si="957"/>
        <v>1.0056002500000001</v>
      </c>
      <c r="N2005" s="110">
        <f t="shared" si="952"/>
        <v>1.8138609091879969</v>
      </c>
      <c r="O2005" s="103">
        <f t="shared" si="956"/>
        <v>1.8181310799999999</v>
      </c>
      <c r="P2005" s="103">
        <f t="shared" si="963"/>
        <v>373.95945017999998</v>
      </c>
      <c r="Q2005" s="11">
        <f t="shared" si="977"/>
        <v>0</v>
      </c>
      <c r="R2005" s="30">
        <f t="shared" si="972"/>
        <v>0</v>
      </c>
      <c r="S2005" s="103">
        <f t="shared" si="964"/>
        <v>0</v>
      </c>
      <c r="T2005" s="113">
        <f t="shared" si="973"/>
        <v>8.5000000000000006E-2</v>
      </c>
      <c r="U2005" s="111">
        <f t="shared" si="953"/>
        <v>8</v>
      </c>
      <c r="V2005" s="111">
        <v>252</v>
      </c>
      <c r="W2005" s="110">
        <f t="shared" si="965"/>
        <v>1.0025931969999999</v>
      </c>
      <c r="X2005" s="103">
        <f t="shared" si="966"/>
        <v>0.96975051999999995</v>
      </c>
      <c r="Y2005" s="103">
        <f t="shared" si="967"/>
        <v>0</v>
      </c>
      <c r="Z2005" s="114" t="str">
        <f t="shared" si="975"/>
        <v>A+J=</v>
      </c>
      <c r="AA2005" s="108">
        <f t="shared" si="976"/>
        <v>46042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68"/>
        <v>46028</v>
      </c>
      <c r="B2006" s="103">
        <f t="shared" si="960"/>
        <v>375.16084854999997</v>
      </c>
      <c r="C2006" s="204">
        <f t="shared" si="959"/>
        <v>205.68343740578592</v>
      </c>
      <c r="D2006" s="104">
        <f t="shared" si="969"/>
        <v>7205.03</v>
      </c>
      <c r="E2006" s="105">
        <f t="shared" si="954"/>
        <v>7245.38</v>
      </c>
      <c r="F2006" s="106">
        <f t="shared" si="955"/>
        <v>45983</v>
      </c>
      <c r="G2006" s="107">
        <f t="shared" si="961"/>
        <v>5.6002542668107669E-3</v>
      </c>
      <c r="H2006" s="108">
        <f t="shared" si="974"/>
        <v>46042</v>
      </c>
      <c r="I2006" s="108">
        <f t="shared" si="962"/>
        <v>46042</v>
      </c>
      <c r="J2006" s="109">
        <f t="shared" si="970"/>
        <v>19</v>
      </c>
      <c r="K2006" s="109">
        <f t="shared" si="958"/>
        <v>9</v>
      </c>
      <c r="L2006" s="8">
        <f t="shared" si="971"/>
        <v>1.0026488499999999</v>
      </c>
      <c r="M2006" s="110">
        <f t="shared" si="957"/>
        <v>1.0056002500000001</v>
      </c>
      <c r="N2006" s="110">
        <f t="shared" si="952"/>
        <v>1.8138609091879969</v>
      </c>
      <c r="O2006" s="103">
        <f t="shared" si="956"/>
        <v>1.81866555</v>
      </c>
      <c r="P2006" s="103">
        <f t="shared" si="963"/>
        <v>374.06938180999998</v>
      </c>
      <c r="Q2006" s="11">
        <f t="shared" si="977"/>
        <v>0</v>
      </c>
      <c r="R2006" s="30">
        <f t="shared" si="972"/>
        <v>0</v>
      </c>
      <c r="S2006" s="103">
        <f t="shared" si="964"/>
        <v>0</v>
      </c>
      <c r="T2006" s="113">
        <f t="shared" si="973"/>
        <v>8.5000000000000006E-2</v>
      </c>
      <c r="U2006" s="111">
        <f t="shared" si="953"/>
        <v>9</v>
      </c>
      <c r="V2006" s="111">
        <v>252</v>
      </c>
      <c r="W2006" s="110">
        <f t="shared" si="965"/>
        <v>1.0029178190000001</v>
      </c>
      <c r="X2006" s="103">
        <f t="shared" si="966"/>
        <v>1.09146674</v>
      </c>
      <c r="Y2006" s="103">
        <f t="shared" si="967"/>
        <v>0</v>
      </c>
      <c r="Z2006" s="114" t="str">
        <f t="shared" si="975"/>
        <v>A+J=</v>
      </c>
      <c r="AA2006" s="108">
        <f t="shared" si="976"/>
        <v>46042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68"/>
        <v>46029</v>
      </c>
      <c r="B2007" s="103">
        <f t="shared" si="960"/>
        <v>375.39264251999998</v>
      </c>
      <c r="C2007" s="204">
        <f t="shared" si="959"/>
        <v>205.68343740578592</v>
      </c>
      <c r="D2007" s="104">
        <f t="shared" si="969"/>
        <v>7205.03</v>
      </c>
      <c r="E2007" s="105">
        <f t="shared" si="954"/>
        <v>7245.38</v>
      </c>
      <c r="F2007" s="106">
        <f t="shared" si="955"/>
        <v>45983</v>
      </c>
      <c r="G2007" s="107">
        <f t="shared" si="961"/>
        <v>5.6002542668107669E-3</v>
      </c>
      <c r="H2007" s="108">
        <f t="shared" si="974"/>
        <v>46042</v>
      </c>
      <c r="I2007" s="108">
        <f t="shared" si="962"/>
        <v>46042</v>
      </c>
      <c r="J2007" s="109">
        <f t="shared" si="970"/>
        <v>19</v>
      </c>
      <c r="K2007" s="109">
        <f t="shared" si="958"/>
        <v>10</v>
      </c>
      <c r="L2007" s="8">
        <f t="shared" si="971"/>
        <v>1.0029436</v>
      </c>
      <c r="M2007" s="110">
        <f t="shared" si="957"/>
        <v>1.0056002500000001</v>
      </c>
      <c r="N2007" s="110">
        <f t="shared" si="952"/>
        <v>1.8138609091879969</v>
      </c>
      <c r="O2007" s="103">
        <f t="shared" si="956"/>
        <v>1.8192001900000001</v>
      </c>
      <c r="P2007" s="103">
        <f t="shared" si="963"/>
        <v>374.17934839999998</v>
      </c>
      <c r="Q2007" s="11">
        <f t="shared" si="977"/>
        <v>0</v>
      </c>
      <c r="R2007" s="30">
        <f t="shared" si="972"/>
        <v>0</v>
      </c>
      <c r="S2007" s="103">
        <f t="shared" si="964"/>
        <v>0</v>
      </c>
      <c r="T2007" s="113">
        <f t="shared" si="973"/>
        <v>8.5000000000000006E-2</v>
      </c>
      <c r="U2007" s="111">
        <f t="shared" si="953"/>
        <v>10</v>
      </c>
      <c r="V2007" s="111">
        <v>252</v>
      </c>
      <c r="W2007" s="110">
        <f t="shared" si="965"/>
        <v>1.0032425469999999</v>
      </c>
      <c r="X2007" s="103">
        <f t="shared" si="966"/>
        <v>1.21329412</v>
      </c>
      <c r="Y2007" s="103">
        <f t="shared" si="967"/>
        <v>0</v>
      </c>
      <c r="Z2007" s="114" t="str">
        <f t="shared" si="975"/>
        <v>A+J=</v>
      </c>
      <c r="AA2007" s="108">
        <f t="shared" si="976"/>
        <v>46042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68"/>
        <v>46030</v>
      </c>
      <c r="B2008" s="103">
        <f t="shared" si="960"/>
        <v>375.62457572999995</v>
      </c>
      <c r="C2008" s="204">
        <f t="shared" si="959"/>
        <v>205.68343740578592</v>
      </c>
      <c r="D2008" s="104">
        <f t="shared" si="969"/>
        <v>7205.03</v>
      </c>
      <c r="E2008" s="105">
        <f t="shared" si="954"/>
        <v>7245.38</v>
      </c>
      <c r="F2008" s="106">
        <f t="shared" si="955"/>
        <v>45983</v>
      </c>
      <c r="G2008" s="107">
        <f t="shared" si="961"/>
        <v>5.6002542668107669E-3</v>
      </c>
      <c r="H2008" s="108">
        <f t="shared" si="974"/>
        <v>46042</v>
      </c>
      <c r="I2008" s="108">
        <f t="shared" si="962"/>
        <v>46042</v>
      </c>
      <c r="J2008" s="109">
        <f t="shared" si="970"/>
        <v>19</v>
      </c>
      <c r="K2008" s="109">
        <f t="shared" si="958"/>
        <v>11</v>
      </c>
      <c r="L2008" s="8">
        <f t="shared" si="971"/>
        <v>1.0032384299999999</v>
      </c>
      <c r="M2008" s="110">
        <f t="shared" si="957"/>
        <v>1.0056002500000001</v>
      </c>
      <c r="N2008" s="110">
        <f t="shared" si="952"/>
        <v>1.8138609091879969</v>
      </c>
      <c r="O2008" s="103">
        <f t="shared" si="956"/>
        <v>1.8197349700000001</v>
      </c>
      <c r="P2008" s="103">
        <f t="shared" si="963"/>
        <v>374.28934378999998</v>
      </c>
      <c r="Q2008" s="11">
        <f t="shared" si="977"/>
        <v>0</v>
      </c>
      <c r="R2008" s="30">
        <f t="shared" si="972"/>
        <v>0</v>
      </c>
      <c r="S2008" s="103">
        <f t="shared" si="964"/>
        <v>0</v>
      </c>
      <c r="T2008" s="113">
        <f t="shared" si="973"/>
        <v>8.5000000000000006E-2</v>
      </c>
      <c r="U2008" s="111">
        <f t="shared" si="953"/>
        <v>11</v>
      </c>
      <c r="V2008" s="111">
        <v>252</v>
      </c>
      <c r="W2008" s="110">
        <f t="shared" si="965"/>
        <v>1.0035673789999999</v>
      </c>
      <c r="X2008" s="103">
        <f t="shared" si="966"/>
        <v>1.3352319399999999</v>
      </c>
      <c r="Y2008" s="103">
        <f t="shared" si="967"/>
        <v>0</v>
      </c>
      <c r="Z2008" s="114" t="str">
        <f t="shared" si="975"/>
        <v>A+J=</v>
      </c>
      <c r="AA2008" s="108">
        <f t="shared" si="976"/>
        <v>46042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68"/>
        <v>46031</v>
      </c>
      <c r="B2009" s="103">
        <f t="shared" si="960"/>
        <v>375.85665725000001</v>
      </c>
      <c r="C2009" s="204">
        <f t="shared" si="959"/>
        <v>205.68343740578592</v>
      </c>
      <c r="D2009" s="104">
        <f t="shared" si="969"/>
        <v>7205.03</v>
      </c>
      <c r="E2009" s="105">
        <f t="shared" si="954"/>
        <v>7245.38</v>
      </c>
      <c r="F2009" s="106">
        <f t="shared" si="955"/>
        <v>45983</v>
      </c>
      <c r="G2009" s="107">
        <f t="shared" si="961"/>
        <v>5.6002542668107669E-3</v>
      </c>
      <c r="H2009" s="108">
        <f t="shared" si="974"/>
        <v>46042</v>
      </c>
      <c r="I2009" s="108">
        <f t="shared" si="962"/>
        <v>46042</v>
      </c>
      <c r="J2009" s="109">
        <f t="shared" si="970"/>
        <v>19</v>
      </c>
      <c r="K2009" s="109">
        <f t="shared" si="958"/>
        <v>12</v>
      </c>
      <c r="L2009" s="8">
        <f t="shared" si="971"/>
        <v>1.00353336</v>
      </c>
      <c r="M2009" s="110">
        <f t="shared" si="957"/>
        <v>1.0056002500000001</v>
      </c>
      <c r="N2009" s="110">
        <f t="shared" si="952"/>
        <v>1.8138609091879969</v>
      </c>
      <c r="O2009" s="103">
        <f t="shared" si="956"/>
        <v>1.82026993</v>
      </c>
      <c r="P2009" s="103">
        <f t="shared" si="963"/>
        <v>374.39937620000001</v>
      </c>
      <c r="Q2009" s="11">
        <f t="shared" si="977"/>
        <v>0</v>
      </c>
      <c r="R2009" s="30">
        <f t="shared" si="972"/>
        <v>0</v>
      </c>
      <c r="S2009" s="103">
        <f t="shared" si="964"/>
        <v>0</v>
      </c>
      <c r="T2009" s="113">
        <f t="shared" si="973"/>
        <v>8.5000000000000006E-2</v>
      </c>
      <c r="U2009" s="111">
        <f t="shared" si="953"/>
        <v>12</v>
      </c>
      <c r="V2009" s="111">
        <v>252</v>
      </c>
      <c r="W2009" s="110">
        <f t="shared" si="965"/>
        <v>1.003892317</v>
      </c>
      <c r="X2009" s="103">
        <f t="shared" si="966"/>
        <v>1.45728105</v>
      </c>
      <c r="Y2009" s="103">
        <f t="shared" si="967"/>
        <v>0</v>
      </c>
      <c r="Z2009" s="114" t="str">
        <f t="shared" si="975"/>
        <v>A+J=</v>
      </c>
      <c r="AA2009" s="108">
        <f t="shared" si="976"/>
        <v>46042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68"/>
        <v>46032</v>
      </c>
      <c r="B2010" s="103">
        <f t="shared" si="960"/>
        <v>376.08887814999997</v>
      </c>
      <c r="C2010" s="204">
        <f t="shared" si="959"/>
        <v>205.68343740578592</v>
      </c>
      <c r="D2010" s="104">
        <f t="shared" si="969"/>
        <v>7205.03</v>
      </c>
      <c r="E2010" s="105">
        <f t="shared" si="954"/>
        <v>7245.38</v>
      </c>
      <c r="F2010" s="106">
        <f t="shared" si="955"/>
        <v>45983</v>
      </c>
      <c r="G2010" s="107">
        <f t="shared" si="961"/>
        <v>5.6002542668107669E-3</v>
      </c>
      <c r="H2010" s="108">
        <f t="shared" si="974"/>
        <v>46042</v>
      </c>
      <c r="I2010" s="108">
        <f t="shared" si="962"/>
        <v>46042</v>
      </c>
      <c r="J2010" s="109">
        <f t="shared" si="970"/>
        <v>19</v>
      </c>
      <c r="K2010" s="109">
        <f t="shared" si="958"/>
        <v>13</v>
      </c>
      <c r="L2010" s="8">
        <f t="shared" si="971"/>
        <v>1.0038283699999999</v>
      </c>
      <c r="M2010" s="110">
        <f t="shared" si="957"/>
        <v>1.0056002500000001</v>
      </c>
      <c r="N2010" s="110">
        <f t="shared" si="952"/>
        <v>1.8138609091879969</v>
      </c>
      <c r="O2010" s="103">
        <f t="shared" si="956"/>
        <v>1.82080503</v>
      </c>
      <c r="P2010" s="103">
        <f t="shared" si="963"/>
        <v>374.50943740999998</v>
      </c>
      <c r="Q2010" s="11">
        <f t="shared" si="977"/>
        <v>0</v>
      </c>
      <c r="R2010" s="30">
        <f t="shared" si="972"/>
        <v>0</v>
      </c>
      <c r="S2010" s="103">
        <f t="shared" si="964"/>
        <v>0</v>
      </c>
      <c r="T2010" s="113">
        <f t="shared" si="973"/>
        <v>8.5000000000000006E-2</v>
      </c>
      <c r="U2010" s="111">
        <f t="shared" si="953"/>
        <v>13</v>
      </c>
      <c r="V2010" s="111">
        <v>252</v>
      </c>
      <c r="W2010" s="110">
        <f t="shared" si="965"/>
        <v>1.0042173590000001</v>
      </c>
      <c r="X2010" s="103">
        <f t="shared" si="966"/>
        <v>1.5794407399999999</v>
      </c>
      <c r="Y2010" s="103">
        <f t="shared" si="967"/>
        <v>0</v>
      </c>
      <c r="Z2010" s="114" t="str">
        <f t="shared" si="975"/>
        <v>A+J=</v>
      </c>
      <c r="AA2010" s="108">
        <f t="shared" si="976"/>
        <v>46042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68"/>
        <v>46033</v>
      </c>
      <c r="B2011" s="103">
        <f t="shared" si="960"/>
        <v>376.08887814999997</v>
      </c>
      <c r="C2011" s="204">
        <f t="shared" si="959"/>
        <v>205.68343740578592</v>
      </c>
      <c r="D2011" s="104">
        <f t="shared" si="969"/>
        <v>7205.03</v>
      </c>
      <c r="E2011" s="105">
        <f t="shared" si="954"/>
        <v>7245.38</v>
      </c>
      <c r="F2011" s="106">
        <f t="shared" si="955"/>
        <v>45983</v>
      </c>
      <c r="G2011" s="107">
        <f t="shared" si="961"/>
        <v>5.6002542668107669E-3</v>
      </c>
      <c r="H2011" s="108">
        <f t="shared" si="974"/>
        <v>46042</v>
      </c>
      <c r="I2011" s="108">
        <f t="shared" si="962"/>
        <v>46042</v>
      </c>
      <c r="J2011" s="109">
        <f t="shared" si="970"/>
        <v>19</v>
      </c>
      <c r="K2011" s="109">
        <f t="shared" si="958"/>
        <v>13</v>
      </c>
      <c r="L2011" s="8">
        <f t="shared" si="971"/>
        <v>1.0038283699999999</v>
      </c>
      <c r="M2011" s="110">
        <f t="shared" si="957"/>
        <v>1.0056002500000001</v>
      </c>
      <c r="N2011" s="110">
        <f t="shared" si="952"/>
        <v>1.8138609091879969</v>
      </c>
      <c r="O2011" s="103">
        <f t="shared" si="956"/>
        <v>1.82080503</v>
      </c>
      <c r="P2011" s="103">
        <f t="shared" si="963"/>
        <v>374.50943740999998</v>
      </c>
      <c r="Q2011" s="11">
        <f t="shared" si="977"/>
        <v>0</v>
      </c>
      <c r="R2011" s="30">
        <f t="shared" si="972"/>
        <v>0</v>
      </c>
      <c r="S2011" s="103">
        <f t="shared" si="964"/>
        <v>0</v>
      </c>
      <c r="T2011" s="113">
        <f t="shared" si="973"/>
        <v>8.5000000000000006E-2</v>
      </c>
      <c r="U2011" s="111">
        <f t="shared" si="953"/>
        <v>13</v>
      </c>
      <c r="V2011" s="111">
        <v>252</v>
      </c>
      <c r="W2011" s="110">
        <f t="shared" si="965"/>
        <v>1.0042173590000001</v>
      </c>
      <c r="X2011" s="103">
        <f t="shared" si="966"/>
        <v>1.5794407399999999</v>
      </c>
      <c r="Y2011" s="103">
        <f t="shared" si="967"/>
        <v>0</v>
      </c>
      <c r="Z2011" s="114" t="str">
        <f t="shared" si="975"/>
        <v>A+J=</v>
      </c>
      <c r="AA2011" s="108">
        <f t="shared" si="976"/>
        <v>46042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68"/>
        <v>46034</v>
      </c>
      <c r="B2012" s="103">
        <f t="shared" si="960"/>
        <v>376.08887814999997</v>
      </c>
      <c r="C2012" s="204">
        <f t="shared" si="959"/>
        <v>205.68343740578592</v>
      </c>
      <c r="D2012" s="104">
        <f t="shared" si="969"/>
        <v>7205.03</v>
      </c>
      <c r="E2012" s="105">
        <f t="shared" si="954"/>
        <v>7245.38</v>
      </c>
      <c r="F2012" s="106">
        <f t="shared" si="955"/>
        <v>45983</v>
      </c>
      <c r="G2012" s="107">
        <f t="shared" si="961"/>
        <v>5.6002542668107669E-3</v>
      </c>
      <c r="H2012" s="108">
        <f t="shared" si="974"/>
        <v>46042</v>
      </c>
      <c r="I2012" s="108">
        <f t="shared" si="962"/>
        <v>46042</v>
      </c>
      <c r="J2012" s="109">
        <f t="shared" si="970"/>
        <v>19</v>
      </c>
      <c r="K2012" s="109">
        <f t="shared" si="958"/>
        <v>13</v>
      </c>
      <c r="L2012" s="8">
        <f t="shared" si="971"/>
        <v>1.0038283699999999</v>
      </c>
      <c r="M2012" s="110">
        <f t="shared" si="957"/>
        <v>1.0056002500000001</v>
      </c>
      <c r="N2012" s="110">
        <f t="shared" si="952"/>
        <v>1.8138609091879969</v>
      </c>
      <c r="O2012" s="103">
        <f t="shared" si="956"/>
        <v>1.82080503</v>
      </c>
      <c r="P2012" s="103">
        <f t="shared" si="963"/>
        <v>374.50943740999998</v>
      </c>
      <c r="Q2012" s="11">
        <f t="shared" si="977"/>
        <v>0</v>
      </c>
      <c r="R2012" s="30">
        <f t="shared" si="972"/>
        <v>0</v>
      </c>
      <c r="S2012" s="103">
        <f t="shared" si="964"/>
        <v>0</v>
      </c>
      <c r="T2012" s="113">
        <f t="shared" si="973"/>
        <v>8.5000000000000006E-2</v>
      </c>
      <c r="U2012" s="111">
        <f t="shared" si="953"/>
        <v>13</v>
      </c>
      <c r="V2012" s="111">
        <v>252</v>
      </c>
      <c r="W2012" s="110">
        <f t="shared" si="965"/>
        <v>1.0042173590000001</v>
      </c>
      <c r="X2012" s="103">
        <f t="shared" si="966"/>
        <v>1.5794407399999999</v>
      </c>
      <c r="Y2012" s="103">
        <f t="shared" si="967"/>
        <v>0</v>
      </c>
      <c r="Z2012" s="114" t="str">
        <f t="shared" si="975"/>
        <v>A+J=</v>
      </c>
      <c r="AA2012" s="108">
        <f t="shared" si="976"/>
        <v>46042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68"/>
        <v>46035</v>
      </c>
      <c r="B2013" s="103">
        <f t="shared" si="960"/>
        <v>376.32124374</v>
      </c>
      <c r="C2013" s="204">
        <f t="shared" si="959"/>
        <v>205.68343740578592</v>
      </c>
      <c r="D2013" s="104">
        <f t="shared" si="969"/>
        <v>7205.03</v>
      </c>
      <c r="E2013" s="105">
        <f t="shared" si="954"/>
        <v>7245.38</v>
      </c>
      <c r="F2013" s="106">
        <f t="shared" si="955"/>
        <v>45983</v>
      </c>
      <c r="G2013" s="107">
        <f t="shared" si="961"/>
        <v>5.6002542668107669E-3</v>
      </c>
      <c r="H2013" s="108">
        <f t="shared" si="974"/>
        <v>46042</v>
      </c>
      <c r="I2013" s="108">
        <f t="shared" si="962"/>
        <v>46042</v>
      </c>
      <c r="J2013" s="109">
        <f t="shared" si="970"/>
        <v>19</v>
      </c>
      <c r="K2013" s="109">
        <f t="shared" si="958"/>
        <v>14</v>
      </c>
      <c r="L2013" s="8">
        <f t="shared" si="971"/>
        <v>1.00412346</v>
      </c>
      <c r="M2013" s="110">
        <f t="shared" si="957"/>
        <v>1.0056002500000001</v>
      </c>
      <c r="N2013" s="110">
        <f t="shared" si="952"/>
        <v>1.8138609091879969</v>
      </c>
      <c r="O2013" s="103">
        <f t="shared" si="956"/>
        <v>1.82134029</v>
      </c>
      <c r="P2013" s="103">
        <f t="shared" si="963"/>
        <v>374.61953153000002</v>
      </c>
      <c r="Q2013" s="11">
        <f t="shared" si="977"/>
        <v>0</v>
      </c>
      <c r="R2013" s="30">
        <f t="shared" si="972"/>
        <v>0</v>
      </c>
      <c r="S2013" s="103">
        <f t="shared" si="964"/>
        <v>0</v>
      </c>
      <c r="T2013" s="113">
        <f t="shared" si="973"/>
        <v>8.5000000000000006E-2</v>
      </c>
      <c r="U2013" s="111">
        <f t="shared" si="953"/>
        <v>14</v>
      </c>
      <c r="V2013" s="111">
        <v>252</v>
      </c>
      <c r="W2013" s="110">
        <f t="shared" si="965"/>
        <v>1.0045425079999999</v>
      </c>
      <c r="X2013" s="103">
        <f t="shared" si="966"/>
        <v>1.7017122099999999</v>
      </c>
      <c r="Y2013" s="103">
        <f t="shared" si="967"/>
        <v>0</v>
      </c>
      <c r="Z2013" s="114" t="str">
        <f t="shared" si="975"/>
        <v>A+J=</v>
      </c>
      <c r="AA2013" s="108">
        <f t="shared" si="976"/>
        <v>46042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68"/>
        <v>46036</v>
      </c>
      <c r="B2014" s="103">
        <f t="shared" si="960"/>
        <v>376.55375502999999</v>
      </c>
      <c r="C2014" s="204">
        <f t="shared" si="959"/>
        <v>205.68343740578592</v>
      </c>
      <c r="D2014" s="104">
        <f t="shared" si="969"/>
        <v>7205.03</v>
      </c>
      <c r="E2014" s="105">
        <f t="shared" si="954"/>
        <v>7245.38</v>
      </c>
      <c r="F2014" s="106">
        <f t="shared" si="955"/>
        <v>45983</v>
      </c>
      <c r="G2014" s="107">
        <f t="shared" si="961"/>
        <v>5.6002542668107669E-3</v>
      </c>
      <c r="H2014" s="108">
        <f t="shared" si="974"/>
        <v>46042</v>
      </c>
      <c r="I2014" s="108">
        <f t="shared" si="962"/>
        <v>46042</v>
      </c>
      <c r="J2014" s="109">
        <f t="shared" si="970"/>
        <v>19</v>
      </c>
      <c r="K2014" s="109">
        <f t="shared" si="958"/>
        <v>15</v>
      </c>
      <c r="L2014" s="8">
        <f t="shared" si="971"/>
        <v>1.0044186500000001</v>
      </c>
      <c r="M2014" s="110">
        <f t="shared" si="957"/>
        <v>1.0056002500000001</v>
      </c>
      <c r="N2014" s="110">
        <f t="shared" si="952"/>
        <v>1.8138609091879969</v>
      </c>
      <c r="O2014" s="103">
        <f t="shared" si="956"/>
        <v>1.82187572</v>
      </c>
      <c r="P2014" s="103">
        <f t="shared" si="963"/>
        <v>374.72966061</v>
      </c>
      <c r="Q2014" s="11">
        <f t="shared" si="977"/>
        <v>0</v>
      </c>
      <c r="R2014" s="30">
        <f t="shared" si="972"/>
        <v>0</v>
      </c>
      <c r="S2014" s="103">
        <f t="shared" si="964"/>
        <v>0</v>
      </c>
      <c r="T2014" s="113">
        <f t="shared" si="973"/>
        <v>8.5000000000000006E-2</v>
      </c>
      <c r="U2014" s="111">
        <f t="shared" si="953"/>
        <v>15</v>
      </c>
      <c r="V2014" s="111">
        <v>252</v>
      </c>
      <c r="W2014" s="110">
        <f t="shared" si="965"/>
        <v>1.0048677610000001</v>
      </c>
      <c r="X2014" s="103">
        <f t="shared" si="966"/>
        <v>1.82409442</v>
      </c>
      <c r="Y2014" s="103">
        <f t="shared" si="967"/>
        <v>0</v>
      </c>
      <c r="Z2014" s="114" t="str">
        <f t="shared" si="975"/>
        <v>A+J=</v>
      </c>
      <c r="AA2014" s="108">
        <f t="shared" si="976"/>
        <v>46042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68"/>
        <v>46037</v>
      </c>
      <c r="B2015" s="103">
        <f t="shared" si="960"/>
        <v>376.78640834000004</v>
      </c>
      <c r="C2015" s="204">
        <f t="shared" si="959"/>
        <v>205.68343740578592</v>
      </c>
      <c r="D2015" s="104">
        <f t="shared" si="969"/>
        <v>7205.03</v>
      </c>
      <c r="E2015" s="105">
        <f t="shared" si="954"/>
        <v>7245.38</v>
      </c>
      <c r="F2015" s="106">
        <f t="shared" si="955"/>
        <v>45983</v>
      </c>
      <c r="G2015" s="107">
        <f t="shared" si="961"/>
        <v>5.6002542668107669E-3</v>
      </c>
      <c r="H2015" s="108">
        <f t="shared" si="974"/>
        <v>46042</v>
      </c>
      <c r="I2015" s="108">
        <f t="shared" si="962"/>
        <v>46042</v>
      </c>
      <c r="J2015" s="109">
        <f t="shared" si="970"/>
        <v>19</v>
      </c>
      <c r="K2015" s="109">
        <f t="shared" si="958"/>
        <v>16</v>
      </c>
      <c r="L2015" s="8">
        <f t="shared" si="971"/>
        <v>1.0047139199999999</v>
      </c>
      <c r="M2015" s="110">
        <f t="shared" si="957"/>
        <v>1.0056002500000001</v>
      </c>
      <c r="N2015" s="110">
        <f t="shared" ref="N2015:N2078" si="978">IF(I2015&gt;I2014,N2014*M2015,N2014)</f>
        <v>1.8138609091879969</v>
      </c>
      <c r="O2015" s="103">
        <f t="shared" si="956"/>
        <v>1.8224113</v>
      </c>
      <c r="P2015" s="103">
        <f t="shared" si="963"/>
        <v>374.83982055000001</v>
      </c>
      <c r="Q2015" s="11">
        <f t="shared" si="977"/>
        <v>0</v>
      </c>
      <c r="R2015" s="30">
        <f t="shared" si="972"/>
        <v>0</v>
      </c>
      <c r="S2015" s="103">
        <f t="shared" si="964"/>
        <v>0</v>
      </c>
      <c r="T2015" s="113">
        <f t="shared" si="973"/>
        <v>8.5000000000000006E-2</v>
      </c>
      <c r="U2015" s="111">
        <f t="shared" si="953"/>
        <v>16</v>
      </c>
      <c r="V2015" s="111">
        <v>252</v>
      </c>
      <c r="W2015" s="110">
        <f t="shared" si="965"/>
        <v>1.0051931190000001</v>
      </c>
      <c r="X2015" s="103">
        <f t="shared" si="966"/>
        <v>1.9465877899999999</v>
      </c>
      <c r="Y2015" s="103">
        <f t="shared" si="967"/>
        <v>0</v>
      </c>
      <c r="Z2015" s="114" t="str">
        <f t="shared" si="975"/>
        <v>A+J=</v>
      </c>
      <c r="AA2015" s="108">
        <f t="shared" si="976"/>
        <v>46042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68"/>
        <v>46038</v>
      </c>
      <c r="B2016" s="103">
        <f t="shared" si="960"/>
        <v>377.01920202000002</v>
      </c>
      <c r="C2016" s="204">
        <f t="shared" si="959"/>
        <v>205.68343740578592</v>
      </c>
      <c r="D2016" s="104">
        <f t="shared" si="969"/>
        <v>7205.03</v>
      </c>
      <c r="E2016" s="105">
        <f t="shared" si="954"/>
        <v>7245.38</v>
      </c>
      <c r="F2016" s="106">
        <f t="shared" si="955"/>
        <v>45983</v>
      </c>
      <c r="G2016" s="107">
        <f t="shared" si="961"/>
        <v>5.6002542668107669E-3</v>
      </c>
      <c r="H2016" s="108">
        <f t="shared" si="974"/>
        <v>46042</v>
      </c>
      <c r="I2016" s="108">
        <f t="shared" si="962"/>
        <v>46042</v>
      </c>
      <c r="J2016" s="109">
        <f t="shared" si="970"/>
        <v>19</v>
      </c>
      <c r="K2016" s="109">
        <f t="shared" si="958"/>
        <v>17</v>
      </c>
      <c r="L2016" s="8">
        <f t="shared" si="971"/>
        <v>1.00500927</v>
      </c>
      <c r="M2016" s="110">
        <f t="shared" si="957"/>
        <v>1.0056002500000001</v>
      </c>
      <c r="N2016" s="110">
        <f t="shared" si="978"/>
        <v>1.8138609091879969</v>
      </c>
      <c r="O2016" s="103">
        <f t="shared" si="956"/>
        <v>1.82294702</v>
      </c>
      <c r="P2016" s="103">
        <f t="shared" si="963"/>
        <v>374.95000928000002</v>
      </c>
      <c r="Q2016" s="11">
        <f t="shared" si="977"/>
        <v>0</v>
      </c>
      <c r="R2016" s="30">
        <f t="shared" si="972"/>
        <v>0</v>
      </c>
      <c r="S2016" s="103">
        <f t="shared" si="964"/>
        <v>0</v>
      </c>
      <c r="T2016" s="113">
        <f t="shared" si="973"/>
        <v>8.5000000000000006E-2</v>
      </c>
      <c r="U2016" s="111">
        <f t="shared" si="953"/>
        <v>17</v>
      </c>
      <c r="V2016" s="111">
        <v>252</v>
      </c>
      <c r="W2016" s="110">
        <f t="shared" si="965"/>
        <v>1.005518583</v>
      </c>
      <c r="X2016" s="103">
        <f t="shared" si="966"/>
        <v>2.0691927400000001</v>
      </c>
      <c r="Y2016" s="103">
        <f t="shared" si="967"/>
        <v>0</v>
      </c>
      <c r="Z2016" s="114" t="str">
        <f t="shared" si="975"/>
        <v>A+J=</v>
      </c>
      <c r="AA2016" s="108">
        <f t="shared" si="976"/>
        <v>46042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68"/>
        <v>46039</v>
      </c>
      <c r="B2017" s="103">
        <f t="shared" si="960"/>
        <v>377.25214648999997</v>
      </c>
      <c r="C2017" s="204">
        <f t="shared" si="959"/>
        <v>205.68343740578592</v>
      </c>
      <c r="D2017" s="104">
        <f t="shared" si="969"/>
        <v>7205.03</v>
      </c>
      <c r="E2017" s="105">
        <f t="shared" si="954"/>
        <v>7245.38</v>
      </c>
      <c r="F2017" s="106">
        <f t="shared" si="955"/>
        <v>45983</v>
      </c>
      <c r="G2017" s="107">
        <f t="shared" si="961"/>
        <v>5.6002542668107669E-3</v>
      </c>
      <c r="H2017" s="108">
        <f t="shared" si="974"/>
        <v>46042</v>
      </c>
      <c r="I2017" s="108">
        <f t="shared" si="962"/>
        <v>46042</v>
      </c>
      <c r="J2017" s="109">
        <f t="shared" si="970"/>
        <v>19</v>
      </c>
      <c r="K2017" s="109">
        <f t="shared" si="958"/>
        <v>18</v>
      </c>
      <c r="L2017" s="8">
        <f t="shared" si="971"/>
        <v>1.00530472</v>
      </c>
      <c r="M2017" s="110">
        <f t="shared" si="957"/>
        <v>1.0056002500000001</v>
      </c>
      <c r="N2017" s="110">
        <f t="shared" si="978"/>
        <v>1.8138609091879969</v>
      </c>
      <c r="O2017" s="103">
        <f t="shared" si="956"/>
        <v>1.8234829299999999</v>
      </c>
      <c r="P2017" s="103">
        <f t="shared" si="963"/>
        <v>375.06023708999999</v>
      </c>
      <c r="Q2017" s="11">
        <f t="shared" si="977"/>
        <v>0</v>
      </c>
      <c r="R2017" s="30">
        <f t="shared" si="972"/>
        <v>0</v>
      </c>
      <c r="S2017" s="103">
        <f t="shared" si="964"/>
        <v>0</v>
      </c>
      <c r="T2017" s="113">
        <f t="shared" si="973"/>
        <v>8.5000000000000006E-2</v>
      </c>
      <c r="U2017" s="111">
        <f t="shared" si="953"/>
        <v>18</v>
      </c>
      <c r="V2017" s="111">
        <v>252</v>
      </c>
      <c r="W2017" s="110">
        <f t="shared" si="965"/>
        <v>1.005844153</v>
      </c>
      <c r="X2017" s="103">
        <f t="shared" si="966"/>
        <v>2.1919094000000001</v>
      </c>
      <c r="Y2017" s="103">
        <f t="shared" si="967"/>
        <v>0</v>
      </c>
      <c r="Z2017" s="114" t="str">
        <f t="shared" si="975"/>
        <v>A+J=</v>
      </c>
      <c r="AA2017" s="108">
        <f t="shared" si="976"/>
        <v>46042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68"/>
        <v>46040</v>
      </c>
      <c r="B2018" s="103">
        <f t="shared" si="960"/>
        <v>377.25214648999997</v>
      </c>
      <c r="C2018" s="204">
        <f t="shared" si="959"/>
        <v>205.68343740578592</v>
      </c>
      <c r="D2018" s="104">
        <f t="shared" si="969"/>
        <v>7205.03</v>
      </c>
      <c r="E2018" s="105">
        <f t="shared" si="954"/>
        <v>7245.38</v>
      </c>
      <c r="F2018" s="106">
        <f t="shared" si="955"/>
        <v>45983</v>
      </c>
      <c r="G2018" s="107">
        <f t="shared" si="961"/>
        <v>5.6002542668107669E-3</v>
      </c>
      <c r="H2018" s="108">
        <f t="shared" si="974"/>
        <v>46042</v>
      </c>
      <c r="I2018" s="108">
        <f t="shared" si="962"/>
        <v>46042</v>
      </c>
      <c r="J2018" s="109">
        <f t="shared" si="970"/>
        <v>19</v>
      </c>
      <c r="K2018" s="109">
        <f t="shared" si="958"/>
        <v>18</v>
      </c>
      <c r="L2018" s="8">
        <f t="shared" si="971"/>
        <v>1.00530472</v>
      </c>
      <c r="M2018" s="110">
        <f t="shared" si="957"/>
        <v>1.0056002500000001</v>
      </c>
      <c r="N2018" s="110">
        <f t="shared" si="978"/>
        <v>1.8138609091879969</v>
      </c>
      <c r="O2018" s="103">
        <f t="shared" si="956"/>
        <v>1.8234829299999999</v>
      </c>
      <c r="P2018" s="103">
        <f t="shared" si="963"/>
        <v>375.06023708999999</v>
      </c>
      <c r="Q2018" s="11">
        <f t="shared" si="977"/>
        <v>0</v>
      </c>
      <c r="R2018" s="30">
        <f t="shared" si="972"/>
        <v>0</v>
      </c>
      <c r="S2018" s="103">
        <f t="shared" si="964"/>
        <v>0</v>
      </c>
      <c r="T2018" s="113">
        <f t="shared" si="973"/>
        <v>8.5000000000000006E-2</v>
      </c>
      <c r="U2018" s="111">
        <f t="shared" si="953"/>
        <v>18</v>
      </c>
      <c r="V2018" s="111">
        <v>252</v>
      </c>
      <c r="W2018" s="110">
        <f t="shared" si="965"/>
        <v>1.005844153</v>
      </c>
      <c r="X2018" s="103">
        <f t="shared" si="966"/>
        <v>2.1919094000000001</v>
      </c>
      <c r="Y2018" s="103">
        <f t="shared" si="967"/>
        <v>0</v>
      </c>
      <c r="Z2018" s="114" t="str">
        <f t="shared" si="975"/>
        <v>A+J=</v>
      </c>
      <c r="AA2018" s="108">
        <f t="shared" si="976"/>
        <v>46042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68"/>
        <v>46041</v>
      </c>
      <c r="B2019" s="103">
        <f t="shared" si="960"/>
        <v>377.25214648999997</v>
      </c>
      <c r="C2019" s="204">
        <f t="shared" si="959"/>
        <v>205.68343740578592</v>
      </c>
      <c r="D2019" s="104">
        <f t="shared" si="969"/>
        <v>7205.03</v>
      </c>
      <c r="E2019" s="105">
        <f t="shared" si="954"/>
        <v>7245.38</v>
      </c>
      <c r="F2019" s="106">
        <f t="shared" si="955"/>
        <v>45983</v>
      </c>
      <c r="G2019" s="107">
        <f t="shared" si="961"/>
        <v>5.6002542668107669E-3</v>
      </c>
      <c r="H2019" s="108">
        <f t="shared" si="974"/>
        <v>46042</v>
      </c>
      <c r="I2019" s="108">
        <f t="shared" si="962"/>
        <v>46042</v>
      </c>
      <c r="J2019" s="109">
        <f t="shared" si="970"/>
        <v>19</v>
      </c>
      <c r="K2019" s="109">
        <f t="shared" si="958"/>
        <v>18</v>
      </c>
      <c r="L2019" s="8">
        <f t="shared" si="971"/>
        <v>1.00530472</v>
      </c>
      <c r="M2019" s="110">
        <f t="shared" si="957"/>
        <v>1.0056002500000001</v>
      </c>
      <c r="N2019" s="110">
        <f t="shared" si="978"/>
        <v>1.8138609091879969</v>
      </c>
      <c r="O2019" s="103">
        <f t="shared" si="956"/>
        <v>1.8234829299999999</v>
      </c>
      <c r="P2019" s="103">
        <f t="shared" si="963"/>
        <v>375.06023708999999</v>
      </c>
      <c r="Q2019" s="11">
        <f t="shared" si="977"/>
        <v>0</v>
      </c>
      <c r="R2019" s="30">
        <f t="shared" si="972"/>
        <v>0</v>
      </c>
      <c r="S2019" s="103">
        <f t="shared" si="964"/>
        <v>0</v>
      </c>
      <c r="T2019" s="113">
        <f t="shared" si="973"/>
        <v>8.5000000000000006E-2</v>
      </c>
      <c r="U2019" s="111">
        <f t="shared" si="953"/>
        <v>18</v>
      </c>
      <c r="V2019" s="111">
        <v>252</v>
      </c>
      <c r="W2019" s="110">
        <f t="shared" si="965"/>
        <v>1.005844153</v>
      </c>
      <c r="X2019" s="103">
        <f t="shared" si="966"/>
        <v>2.1919094000000001</v>
      </c>
      <c r="Y2019" s="103">
        <f t="shared" si="967"/>
        <v>0</v>
      </c>
      <c r="Z2019" s="114" t="str">
        <f t="shared" si="975"/>
        <v>A+J=</v>
      </c>
      <c r="AA2019" s="108">
        <f t="shared" si="976"/>
        <v>46042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68"/>
        <v>46042</v>
      </c>
      <c r="B2020" s="103">
        <f t="shared" si="960"/>
        <v>377.48523073000001</v>
      </c>
      <c r="C2020" s="204">
        <f t="shared" si="959"/>
        <v>205.68343740578592</v>
      </c>
      <c r="D2020" s="104">
        <f t="shared" si="969"/>
        <v>7205.03</v>
      </c>
      <c r="E2020" s="105">
        <f t="shared" si="954"/>
        <v>7245.38</v>
      </c>
      <c r="F2020" s="106">
        <f t="shared" si="955"/>
        <v>45983</v>
      </c>
      <c r="G2020" s="107">
        <f t="shared" si="961"/>
        <v>5.6002542668107669E-3</v>
      </c>
      <c r="H2020" s="108">
        <f t="shared" si="974"/>
        <v>46073</v>
      </c>
      <c r="I2020" s="108">
        <f t="shared" si="962"/>
        <v>46042</v>
      </c>
      <c r="J2020" s="109">
        <f t="shared" si="970"/>
        <v>19</v>
      </c>
      <c r="K2020" s="109">
        <f t="shared" si="958"/>
        <v>19</v>
      </c>
      <c r="L2020" s="8">
        <f t="shared" si="971"/>
        <v>1.0056002500000001</v>
      </c>
      <c r="M2020" s="110">
        <f t="shared" si="957"/>
        <v>1.0056002500000001</v>
      </c>
      <c r="N2020" s="110">
        <f t="shared" si="978"/>
        <v>1.8138609091879969</v>
      </c>
      <c r="O2020" s="103">
        <f t="shared" si="956"/>
        <v>1.82401898</v>
      </c>
      <c r="P2020" s="103">
        <f t="shared" si="963"/>
        <v>375.17049369</v>
      </c>
      <c r="Q2020" s="11">
        <f t="shared" si="977"/>
        <v>66</v>
      </c>
      <c r="R2020" s="30">
        <f t="shared" si="972"/>
        <v>2.2121999999999999E-2</v>
      </c>
      <c r="S2020" s="103">
        <f t="shared" si="964"/>
        <v>8.2995216599999999</v>
      </c>
      <c r="T2020" s="113">
        <f t="shared" si="973"/>
        <v>8.5000000000000006E-2</v>
      </c>
      <c r="U2020" s="111">
        <f t="shared" si="953"/>
        <v>19</v>
      </c>
      <c r="V2020" s="111">
        <v>252</v>
      </c>
      <c r="W2020" s="110">
        <f t="shared" si="965"/>
        <v>1.0061698269999999</v>
      </c>
      <c r="X2020" s="103">
        <f t="shared" si="966"/>
        <v>2.3147370399999998</v>
      </c>
      <c r="Y2020" s="103">
        <f t="shared" si="967"/>
        <v>10.614258700000001</v>
      </c>
      <c r="Z2020" s="114" t="str">
        <f t="shared" si="975"/>
        <v>A+J=</v>
      </c>
      <c r="AA2020" s="108">
        <f t="shared" si="976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68"/>
        <v>46043</v>
      </c>
      <c r="B2021" s="103">
        <f t="shared" si="960"/>
        <v>367.08736564999998</v>
      </c>
      <c r="C2021" s="204">
        <f t="shared" si="959"/>
        <v>201.13330840438704</v>
      </c>
      <c r="D2021" s="104">
        <f t="shared" si="969"/>
        <v>7205.03</v>
      </c>
      <c r="E2021" s="105">
        <f t="shared" si="954"/>
        <v>7245.38</v>
      </c>
      <c r="F2021" s="106">
        <f t="shared" si="955"/>
        <v>46011</v>
      </c>
      <c r="G2021" s="107">
        <f t="shared" si="961"/>
        <v>5.6002542668107669E-3</v>
      </c>
      <c r="H2021" s="108">
        <f t="shared" si="974"/>
        <v>46073</v>
      </c>
      <c r="I2021" s="108">
        <f t="shared" si="962"/>
        <v>46073</v>
      </c>
      <c r="J2021" s="109">
        <f t="shared" si="970"/>
        <v>21</v>
      </c>
      <c r="K2021" s="109">
        <f t="shared" si="958"/>
        <v>1</v>
      </c>
      <c r="L2021" s="8">
        <f t="shared" si="971"/>
        <v>1.0002659700000001</v>
      </c>
      <c r="M2021" s="110">
        <f t="shared" si="957"/>
        <v>1.0056002500000001</v>
      </c>
      <c r="N2021" s="110">
        <f t="shared" si="978"/>
        <v>1.8240189837446772</v>
      </c>
      <c r="O2021" s="103">
        <f t="shared" si="956"/>
        <v>1.8245041099999999</v>
      </c>
      <c r="P2021" s="103">
        <f t="shared" si="963"/>
        <v>366.96854783999999</v>
      </c>
      <c r="Q2021" s="11">
        <f t="shared" si="977"/>
        <v>0</v>
      </c>
      <c r="R2021" s="30">
        <f t="shared" si="972"/>
        <v>0</v>
      </c>
      <c r="S2021" s="103">
        <f t="shared" si="964"/>
        <v>0</v>
      </c>
      <c r="T2021" s="113">
        <f t="shared" si="973"/>
        <v>8.5000000000000006E-2</v>
      </c>
      <c r="U2021" s="111">
        <f t="shared" ref="U2021:U2084" si="979">IF(Q2020&gt;0,1,IF(K2021=K2020,U2020,U2020+1))</f>
        <v>1</v>
      </c>
      <c r="V2021" s="111">
        <v>252</v>
      </c>
      <c r="W2021" s="110">
        <f t="shared" si="965"/>
        <v>1.0003237819999999</v>
      </c>
      <c r="X2021" s="103">
        <f t="shared" si="966"/>
        <v>0.11881781</v>
      </c>
      <c r="Y2021" s="103">
        <f t="shared" si="967"/>
        <v>0</v>
      </c>
      <c r="Z2021" s="114" t="str">
        <f t="shared" si="975"/>
        <v>A+J=</v>
      </c>
      <c r="AA2021" s="108">
        <f t="shared" si="976"/>
        <v>46073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68"/>
        <v>46044</v>
      </c>
      <c r="B2022" s="103">
        <f t="shared" si="960"/>
        <v>367.30388952999999</v>
      </c>
      <c r="C2022" s="204">
        <f t="shared" si="959"/>
        <v>201.13330840438704</v>
      </c>
      <c r="D2022" s="104">
        <f t="shared" si="969"/>
        <v>7205.03</v>
      </c>
      <c r="E2022" s="105">
        <f t="shared" si="954"/>
        <v>7245.38</v>
      </c>
      <c r="F2022" s="106">
        <f t="shared" si="955"/>
        <v>46011</v>
      </c>
      <c r="G2022" s="107">
        <f t="shared" si="961"/>
        <v>5.6002542668107669E-3</v>
      </c>
      <c r="H2022" s="108">
        <f t="shared" si="974"/>
        <v>46073</v>
      </c>
      <c r="I2022" s="108">
        <f t="shared" si="962"/>
        <v>46073</v>
      </c>
      <c r="J2022" s="109">
        <f t="shared" si="970"/>
        <v>21</v>
      </c>
      <c r="K2022" s="109">
        <f t="shared" si="958"/>
        <v>2</v>
      </c>
      <c r="L2022" s="8">
        <f t="shared" si="971"/>
        <v>1.0005320099999999</v>
      </c>
      <c r="M2022" s="110">
        <f t="shared" si="957"/>
        <v>1.0056002500000001</v>
      </c>
      <c r="N2022" s="110">
        <f t="shared" si="978"/>
        <v>1.8240189837446772</v>
      </c>
      <c r="O2022" s="103">
        <f t="shared" si="956"/>
        <v>1.8249893800000001</v>
      </c>
      <c r="P2022" s="103">
        <f t="shared" si="963"/>
        <v>367.0661518</v>
      </c>
      <c r="Q2022" s="11">
        <f t="shared" si="977"/>
        <v>0</v>
      </c>
      <c r="R2022" s="30">
        <f t="shared" si="972"/>
        <v>0</v>
      </c>
      <c r="S2022" s="103">
        <f t="shared" si="964"/>
        <v>0</v>
      </c>
      <c r="T2022" s="113">
        <f t="shared" si="973"/>
        <v>8.5000000000000006E-2</v>
      </c>
      <c r="U2022" s="111">
        <f t="shared" si="979"/>
        <v>2</v>
      </c>
      <c r="V2022" s="111">
        <v>252</v>
      </c>
      <c r="W2022" s="110">
        <f t="shared" si="965"/>
        <v>1.00064767</v>
      </c>
      <c r="X2022" s="103">
        <f t="shared" si="966"/>
        <v>0.23773773000000001</v>
      </c>
      <c r="Y2022" s="103">
        <f t="shared" si="967"/>
        <v>0</v>
      </c>
      <c r="Z2022" s="114" t="str">
        <f t="shared" si="975"/>
        <v>A+J=</v>
      </c>
      <c r="AA2022" s="108">
        <f t="shared" si="976"/>
        <v>46073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68"/>
        <v>46045</v>
      </c>
      <c r="B2023" s="103">
        <f t="shared" si="960"/>
        <v>367.52053697000002</v>
      </c>
      <c r="C2023" s="204">
        <f t="shared" si="959"/>
        <v>201.13330840438704</v>
      </c>
      <c r="D2023" s="104">
        <f t="shared" si="969"/>
        <v>7205.03</v>
      </c>
      <c r="E2023" s="105">
        <f t="shared" si="954"/>
        <v>7245.38</v>
      </c>
      <c r="F2023" s="106">
        <f t="shared" si="955"/>
        <v>46011</v>
      </c>
      <c r="G2023" s="107">
        <f t="shared" si="961"/>
        <v>5.6002542668107669E-3</v>
      </c>
      <c r="H2023" s="108">
        <f t="shared" si="974"/>
        <v>46073</v>
      </c>
      <c r="I2023" s="108">
        <f t="shared" si="962"/>
        <v>46073</v>
      </c>
      <c r="J2023" s="109">
        <f t="shared" si="970"/>
        <v>21</v>
      </c>
      <c r="K2023" s="109">
        <f t="shared" si="958"/>
        <v>3</v>
      </c>
      <c r="L2023" s="8">
        <f t="shared" si="971"/>
        <v>1.00079812</v>
      </c>
      <c r="M2023" s="110">
        <f t="shared" si="957"/>
        <v>1.0056002500000001</v>
      </c>
      <c r="N2023" s="110">
        <f t="shared" si="978"/>
        <v>1.8240189837446772</v>
      </c>
      <c r="O2023" s="103">
        <f t="shared" si="956"/>
        <v>1.8254747600000001</v>
      </c>
      <c r="P2023" s="103">
        <f t="shared" si="963"/>
        <v>367.16377788</v>
      </c>
      <c r="Q2023" s="11">
        <f t="shared" si="977"/>
        <v>0</v>
      </c>
      <c r="R2023" s="30">
        <f t="shared" si="972"/>
        <v>0</v>
      </c>
      <c r="S2023" s="103">
        <f t="shared" si="964"/>
        <v>0</v>
      </c>
      <c r="T2023" s="113">
        <f t="shared" si="973"/>
        <v>8.5000000000000006E-2</v>
      </c>
      <c r="U2023" s="111">
        <f t="shared" si="979"/>
        <v>3</v>
      </c>
      <c r="V2023" s="111">
        <v>252</v>
      </c>
      <c r="W2023" s="110">
        <f t="shared" si="965"/>
        <v>1.000971662</v>
      </c>
      <c r="X2023" s="103">
        <f t="shared" si="966"/>
        <v>0.35675909</v>
      </c>
      <c r="Y2023" s="103">
        <f t="shared" si="967"/>
        <v>0</v>
      </c>
      <c r="Z2023" s="114" t="str">
        <f t="shared" si="975"/>
        <v>A+J=</v>
      </c>
      <c r="AA2023" s="108">
        <f t="shared" si="976"/>
        <v>46073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68"/>
        <v>46046</v>
      </c>
      <c r="B2024" s="103">
        <f t="shared" si="960"/>
        <v>367.73731443000003</v>
      </c>
      <c r="C2024" s="204">
        <f t="shared" si="959"/>
        <v>201.13330840438704</v>
      </c>
      <c r="D2024" s="104">
        <f t="shared" si="969"/>
        <v>7205.03</v>
      </c>
      <c r="E2024" s="105">
        <f t="shared" ref="E2024:E2087" si="980">IF($K2024=1,VLOOKUP($A2023,$AO$10:$AS$165,4),E2023)</f>
        <v>7245.38</v>
      </c>
      <c r="F2024" s="106">
        <f t="shared" ref="F2024:F2087" si="981">IF($K2024=1,VLOOKUP($A2023,$AO$10:$AS$165,5),F2023)</f>
        <v>46011</v>
      </c>
      <c r="G2024" s="107">
        <f t="shared" si="961"/>
        <v>5.6002542668107669E-3</v>
      </c>
      <c r="H2024" s="108">
        <f t="shared" si="974"/>
        <v>46073</v>
      </c>
      <c r="I2024" s="108">
        <f t="shared" si="962"/>
        <v>46073</v>
      </c>
      <c r="J2024" s="109">
        <f t="shared" si="970"/>
        <v>21</v>
      </c>
      <c r="K2024" s="109">
        <f t="shared" si="958"/>
        <v>4</v>
      </c>
      <c r="L2024" s="8">
        <f t="shared" si="971"/>
        <v>1.0010642999999999</v>
      </c>
      <c r="M2024" s="110">
        <f t="shared" si="957"/>
        <v>1.0056002500000001</v>
      </c>
      <c r="N2024" s="110">
        <f t="shared" si="978"/>
        <v>1.8240189837446772</v>
      </c>
      <c r="O2024" s="103">
        <f t="shared" si="956"/>
        <v>1.8259602800000001</v>
      </c>
      <c r="P2024" s="103">
        <f t="shared" si="963"/>
        <v>367.26143213</v>
      </c>
      <c r="Q2024" s="11">
        <f t="shared" si="977"/>
        <v>0</v>
      </c>
      <c r="R2024" s="30">
        <f t="shared" si="972"/>
        <v>0</v>
      </c>
      <c r="S2024" s="103">
        <f t="shared" si="964"/>
        <v>0</v>
      </c>
      <c r="T2024" s="113">
        <f t="shared" si="973"/>
        <v>8.5000000000000006E-2</v>
      </c>
      <c r="U2024" s="111">
        <f t="shared" si="979"/>
        <v>4</v>
      </c>
      <c r="V2024" s="111">
        <v>252</v>
      </c>
      <c r="W2024" s="110">
        <f t="shared" si="965"/>
        <v>1.001295759</v>
      </c>
      <c r="X2024" s="103">
        <f t="shared" si="966"/>
        <v>0.47588229999999998</v>
      </c>
      <c r="Y2024" s="103">
        <f t="shared" si="967"/>
        <v>0</v>
      </c>
      <c r="Z2024" s="114" t="str">
        <f t="shared" si="975"/>
        <v>A+J=</v>
      </c>
      <c r="AA2024" s="108">
        <f t="shared" si="976"/>
        <v>46073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68"/>
        <v>46047</v>
      </c>
      <c r="B2025" s="103">
        <f t="shared" si="960"/>
        <v>367.73731443000003</v>
      </c>
      <c r="C2025" s="204">
        <f t="shared" si="959"/>
        <v>201.13330840438704</v>
      </c>
      <c r="D2025" s="104">
        <f t="shared" si="969"/>
        <v>7205.03</v>
      </c>
      <c r="E2025" s="105">
        <f t="shared" si="980"/>
        <v>7245.38</v>
      </c>
      <c r="F2025" s="106">
        <f t="shared" si="981"/>
        <v>46011</v>
      </c>
      <c r="G2025" s="107">
        <f t="shared" si="961"/>
        <v>5.6002542668107669E-3</v>
      </c>
      <c r="H2025" s="108">
        <f t="shared" si="974"/>
        <v>46073</v>
      </c>
      <c r="I2025" s="108">
        <f t="shared" si="962"/>
        <v>46073</v>
      </c>
      <c r="J2025" s="109">
        <f t="shared" si="970"/>
        <v>21</v>
      </c>
      <c r="K2025" s="109">
        <f t="shared" si="958"/>
        <v>4</v>
      </c>
      <c r="L2025" s="8">
        <f t="shared" si="971"/>
        <v>1.0010642999999999</v>
      </c>
      <c r="M2025" s="110">
        <f t="shared" si="957"/>
        <v>1.0056002500000001</v>
      </c>
      <c r="N2025" s="110">
        <f t="shared" si="978"/>
        <v>1.8240189837446772</v>
      </c>
      <c r="O2025" s="103">
        <f t="shared" ref="O2025:O2088" si="982">TRUNC(TRUNC((L2025*N2025),15),8)</f>
        <v>1.8259602800000001</v>
      </c>
      <c r="P2025" s="103">
        <f t="shared" si="963"/>
        <v>367.26143213</v>
      </c>
      <c r="Q2025" s="11">
        <f t="shared" si="977"/>
        <v>0</v>
      </c>
      <c r="R2025" s="30">
        <f t="shared" si="972"/>
        <v>0</v>
      </c>
      <c r="S2025" s="103">
        <f t="shared" si="964"/>
        <v>0</v>
      </c>
      <c r="T2025" s="113">
        <f t="shared" si="973"/>
        <v>8.5000000000000006E-2</v>
      </c>
      <c r="U2025" s="111">
        <f t="shared" si="979"/>
        <v>4</v>
      </c>
      <c r="V2025" s="111">
        <v>252</v>
      </c>
      <c r="W2025" s="110">
        <f t="shared" si="965"/>
        <v>1.001295759</v>
      </c>
      <c r="X2025" s="103">
        <f t="shared" si="966"/>
        <v>0.47588229999999998</v>
      </c>
      <c r="Y2025" s="103">
        <f t="shared" si="967"/>
        <v>0</v>
      </c>
      <c r="Z2025" s="114" t="str">
        <f t="shared" si="975"/>
        <v>A+J=</v>
      </c>
      <c r="AA2025" s="108">
        <f t="shared" si="976"/>
        <v>46073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68"/>
        <v>46048</v>
      </c>
      <c r="B2026" s="103">
        <f t="shared" si="960"/>
        <v>367.73731443000003</v>
      </c>
      <c r="C2026" s="204">
        <f t="shared" si="959"/>
        <v>201.13330840438704</v>
      </c>
      <c r="D2026" s="104">
        <f t="shared" si="969"/>
        <v>7205.03</v>
      </c>
      <c r="E2026" s="105">
        <f t="shared" si="980"/>
        <v>7245.38</v>
      </c>
      <c r="F2026" s="106">
        <f t="shared" si="981"/>
        <v>46011</v>
      </c>
      <c r="G2026" s="107">
        <f t="shared" si="961"/>
        <v>5.6002542668107669E-3</v>
      </c>
      <c r="H2026" s="108">
        <f t="shared" si="974"/>
        <v>46073</v>
      </c>
      <c r="I2026" s="108">
        <f t="shared" si="962"/>
        <v>46073</v>
      </c>
      <c r="J2026" s="109">
        <f t="shared" si="970"/>
        <v>21</v>
      </c>
      <c r="K2026" s="109">
        <f t="shared" si="958"/>
        <v>4</v>
      </c>
      <c r="L2026" s="8">
        <f t="shared" si="971"/>
        <v>1.0010642999999999</v>
      </c>
      <c r="M2026" s="110">
        <f t="shared" ref="M2026:M2089" si="983">IF(I2026&gt;I2025,L2025,M2025)</f>
        <v>1.0056002500000001</v>
      </c>
      <c r="N2026" s="110">
        <f t="shared" si="978"/>
        <v>1.8240189837446772</v>
      </c>
      <c r="O2026" s="103">
        <f t="shared" si="982"/>
        <v>1.8259602800000001</v>
      </c>
      <c r="P2026" s="103">
        <f t="shared" si="963"/>
        <v>367.26143213</v>
      </c>
      <c r="Q2026" s="11">
        <f t="shared" si="977"/>
        <v>0</v>
      </c>
      <c r="R2026" s="30">
        <f t="shared" si="972"/>
        <v>0</v>
      </c>
      <c r="S2026" s="103">
        <f t="shared" si="964"/>
        <v>0</v>
      </c>
      <c r="T2026" s="113">
        <f t="shared" si="973"/>
        <v>8.5000000000000006E-2</v>
      </c>
      <c r="U2026" s="111">
        <f t="shared" si="979"/>
        <v>4</v>
      </c>
      <c r="V2026" s="111">
        <v>252</v>
      </c>
      <c r="W2026" s="110">
        <f t="shared" si="965"/>
        <v>1.001295759</v>
      </c>
      <c r="X2026" s="103">
        <f t="shared" si="966"/>
        <v>0.47588229999999998</v>
      </c>
      <c r="Y2026" s="103">
        <f t="shared" si="967"/>
        <v>0</v>
      </c>
      <c r="Z2026" s="114" t="str">
        <f t="shared" si="975"/>
        <v>A+J=</v>
      </c>
      <c r="AA2026" s="108">
        <f t="shared" si="976"/>
        <v>46073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68"/>
        <v>46049</v>
      </c>
      <c r="B2027" s="103">
        <f t="shared" si="960"/>
        <v>367.95421994999998</v>
      </c>
      <c r="C2027" s="204">
        <f t="shared" si="959"/>
        <v>201.13330840438704</v>
      </c>
      <c r="D2027" s="104">
        <f t="shared" si="969"/>
        <v>7205.03</v>
      </c>
      <c r="E2027" s="105">
        <f t="shared" si="980"/>
        <v>7245.38</v>
      </c>
      <c r="F2027" s="106">
        <f t="shared" si="981"/>
        <v>46011</v>
      </c>
      <c r="G2027" s="107">
        <f t="shared" si="961"/>
        <v>5.6002542668107669E-3</v>
      </c>
      <c r="H2027" s="108">
        <f t="shared" si="974"/>
        <v>46073</v>
      </c>
      <c r="I2027" s="108">
        <f t="shared" si="962"/>
        <v>46073</v>
      </c>
      <c r="J2027" s="109">
        <f t="shared" si="970"/>
        <v>21</v>
      </c>
      <c r="K2027" s="109">
        <f t="shared" si="958"/>
        <v>5</v>
      </c>
      <c r="L2027" s="8">
        <f t="shared" si="971"/>
        <v>1.00133055</v>
      </c>
      <c r="M2027" s="110">
        <f t="shared" si="983"/>
        <v>1.0056002500000001</v>
      </c>
      <c r="N2027" s="110">
        <f t="shared" si="978"/>
        <v>1.8240189837446772</v>
      </c>
      <c r="O2027" s="103">
        <f t="shared" si="982"/>
        <v>1.82644593</v>
      </c>
      <c r="P2027" s="103">
        <f t="shared" si="963"/>
        <v>367.35911252</v>
      </c>
      <c r="Q2027" s="11">
        <f t="shared" si="977"/>
        <v>0</v>
      </c>
      <c r="R2027" s="30">
        <f t="shared" si="972"/>
        <v>0</v>
      </c>
      <c r="S2027" s="103">
        <f t="shared" si="964"/>
        <v>0</v>
      </c>
      <c r="T2027" s="113">
        <f t="shared" si="973"/>
        <v>8.5000000000000006E-2</v>
      </c>
      <c r="U2027" s="111">
        <f t="shared" si="979"/>
        <v>5</v>
      </c>
      <c r="V2027" s="111">
        <v>252</v>
      </c>
      <c r="W2027" s="110">
        <f t="shared" si="965"/>
        <v>1.0016199610000001</v>
      </c>
      <c r="X2027" s="103">
        <f t="shared" si="966"/>
        <v>0.59510742999999999</v>
      </c>
      <c r="Y2027" s="103">
        <f t="shared" si="967"/>
        <v>0</v>
      </c>
      <c r="Z2027" s="114" t="str">
        <f t="shared" si="975"/>
        <v>A+J=</v>
      </c>
      <c r="AA2027" s="108">
        <f t="shared" si="976"/>
        <v>46073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68"/>
        <v>46050</v>
      </c>
      <c r="B2028" s="103">
        <f t="shared" si="960"/>
        <v>368.17125559999999</v>
      </c>
      <c r="C2028" s="204">
        <f t="shared" si="959"/>
        <v>201.13330840438704</v>
      </c>
      <c r="D2028" s="104">
        <f t="shared" si="969"/>
        <v>7205.03</v>
      </c>
      <c r="E2028" s="105">
        <f t="shared" si="980"/>
        <v>7245.38</v>
      </c>
      <c r="F2028" s="106">
        <f t="shared" si="981"/>
        <v>46011</v>
      </c>
      <c r="G2028" s="107">
        <f t="shared" si="961"/>
        <v>5.6002542668107669E-3</v>
      </c>
      <c r="H2028" s="108">
        <f t="shared" si="974"/>
        <v>46073</v>
      </c>
      <c r="I2028" s="108">
        <f t="shared" si="962"/>
        <v>46073</v>
      </c>
      <c r="J2028" s="109">
        <f t="shared" si="970"/>
        <v>21</v>
      </c>
      <c r="K2028" s="109">
        <f t="shared" ref="K2028:K2091" si="984">(J2028-(NETWORKDAYS(A2028,I2028,AD$171:AD$502)-1))</f>
        <v>6</v>
      </c>
      <c r="L2028" s="8">
        <f t="shared" si="971"/>
        <v>1.0015968799999999</v>
      </c>
      <c r="M2028" s="110">
        <f t="shared" si="983"/>
        <v>1.0056002500000001</v>
      </c>
      <c r="N2028" s="110">
        <f t="shared" si="978"/>
        <v>1.8240189837446772</v>
      </c>
      <c r="O2028" s="103">
        <f t="shared" si="982"/>
        <v>1.8269317199999999</v>
      </c>
      <c r="P2028" s="103">
        <f t="shared" si="963"/>
        <v>367.45682106999999</v>
      </c>
      <c r="Q2028" s="11">
        <f t="shared" si="977"/>
        <v>0</v>
      </c>
      <c r="R2028" s="30">
        <f t="shared" si="972"/>
        <v>0</v>
      </c>
      <c r="S2028" s="103">
        <f t="shared" si="964"/>
        <v>0</v>
      </c>
      <c r="T2028" s="113">
        <f t="shared" si="973"/>
        <v>8.5000000000000006E-2</v>
      </c>
      <c r="U2028" s="111">
        <f t="shared" si="979"/>
        <v>6</v>
      </c>
      <c r="V2028" s="111">
        <v>252</v>
      </c>
      <c r="W2028" s="110">
        <f t="shared" si="965"/>
        <v>1.0019442679999999</v>
      </c>
      <c r="X2028" s="103">
        <f t="shared" si="966"/>
        <v>0.71443453000000001</v>
      </c>
      <c r="Y2028" s="103">
        <f t="shared" si="967"/>
        <v>0</v>
      </c>
      <c r="Z2028" s="114" t="str">
        <f t="shared" si="975"/>
        <v>A+J=</v>
      </c>
      <c r="AA2028" s="108">
        <f t="shared" si="976"/>
        <v>46073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68"/>
        <v>46051</v>
      </c>
      <c r="B2029" s="103">
        <f t="shared" si="960"/>
        <v>368.38841540000004</v>
      </c>
      <c r="C2029" s="204">
        <f t="shared" si="959"/>
        <v>201.13330840438704</v>
      </c>
      <c r="D2029" s="104">
        <f t="shared" si="969"/>
        <v>7205.03</v>
      </c>
      <c r="E2029" s="105">
        <f t="shared" si="980"/>
        <v>7245.38</v>
      </c>
      <c r="F2029" s="106">
        <f t="shared" si="981"/>
        <v>46011</v>
      </c>
      <c r="G2029" s="107">
        <f t="shared" si="961"/>
        <v>5.6002542668107669E-3</v>
      </c>
      <c r="H2029" s="108">
        <f t="shared" si="974"/>
        <v>46073</v>
      </c>
      <c r="I2029" s="108">
        <f t="shared" si="962"/>
        <v>46073</v>
      </c>
      <c r="J2029" s="109">
        <f t="shared" si="970"/>
        <v>21</v>
      </c>
      <c r="K2029" s="109">
        <f t="shared" si="984"/>
        <v>7</v>
      </c>
      <c r="L2029" s="8">
        <f t="shared" si="971"/>
        <v>1.0018632700000001</v>
      </c>
      <c r="M2029" s="110">
        <f t="shared" si="983"/>
        <v>1.0056002500000001</v>
      </c>
      <c r="N2029" s="110">
        <f t="shared" si="978"/>
        <v>1.8240189837446772</v>
      </c>
      <c r="O2029" s="103">
        <f t="shared" si="982"/>
        <v>1.8274176200000001</v>
      </c>
      <c r="P2029" s="103">
        <f t="shared" si="963"/>
        <v>367.55455174000002</v>
      </c>
      <c r="Q2029" s="11">
        <f t="shared" si="977"/>
        <v>0</v>
      </c>
      <c r="R2029" s="30">
        <f t="shared" si="972"/>
        <v>0</v>
      </c>
      <c r="S2029" s="103">
        <f t="shared" si="964"/>
        <v>0</v>
      </c>
      <c r="T2029" s="113">
        <f t="shared" si="973"/>
        <v>8.5000000000000006E-2</v>
      </c>
      <c r="U2029" s="111">
        <f t="shared" si="979"/>
        <v>7</v>
      </c>
      <c r="V2029" s="111">
        <v>252</v>
      </c>
      <c r="W2029" s="110">
        <f t="shared" si="965"/>
        <v>1.00226868</v>
      </c>
      <c r="X2029" s="103">
        <f t="shared" si="966"/>
        <v>0.83386366000000001</v>
      </c>
      <c r="Y2029" s="103">
        <f t="shared" si="967"/>
        <v>0</v>
      </c>
      <c r="Z2029" s="114" t="str">
        <f t="shared" si="975"/>
        <v>A+J=</v>
      </c>
      <c r="AA2029" s="108">
        <f t="shared" si="976"/>
        <v>46073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68"/>
        <v>46052</v>
      </c>
      <c r="B2030" s="103">
        <f t="shared" si="960"/>
        <v>368.60570544000001</v>
      </c>
      <c r="C2030" s="204">
        <f t="shared" si="959"/>
        <v>201.13330840438704</v>
      </c>
      <c r="D2030" s="104">
        <f t="shared" si="969"/>
        <v>7205.03</v>
      </c>
      <c r="E2030" s="105">
        <f t="shared" si="980"/>
        <v>7245.38</v>
      </c>
      <c r="F2030" s="106">
        <f t="shared" si="981"/>
        <v>46011</v>
      </c>
      <c r="G2030" s="107">
        <f t="shared" si="961"/>
        <v>5.6002542668107669E-3</v>
      </c>
      <c r="H2030" s="108">
        <f t="shared" si="974"/>
        <v>46073</v>
      </c>
      <c r="I2030" s="108">
        <f t="shared" si="962"/>
        <v>46073</v>
      </c>
      <c r="J2030" s="109">
        <f t="shared" si="970"/>
        <v>21</v>
      </c>
      <c r="K2030" s="109">
        <f t="shared" si="984"/>
        <v>8</v>
      </c>
      <c r="L2030" s="8">
        <f t="shared" si="971"/>
        <v>1.00212974</v>
      </c>
      <c r="M2030" s="110">
        <f t="shared" si="983"/>
        <v>1.0056002500000001</v>
      </c>
      <c r="N2030" s="110">
        <f t="shared" si="978"/>
        <v>1.8240189837446772</v>
      </c>
      <c r="O2030" s="103">
        <f t="shared" si="982"/>
        <v>1.82790366</v>
      </c>
      <c r="P2030" s="103">
        <f t="shared" si="963"/>
        <v>367.65231058000001</v>
      </c>
      <c r="Q2030" s="11">
        <f t="shared" si="977"/>
        <v>0</v>
      </c>
      <c r="R2030" s="30">
        <f t="shared" si="972"/>
        <v>0</v>
      </c>
      <c r="S2030" s="103">
        <f t="shared" si="964"/>
        <v>0</v>
      </c>
      <c r="T2030" s="113">
        <f t="shared" si="973"/>
        <v>8.5000000000000006E-2</v>
      </c>
      <c r="U2030" s="111">
        <f t="shared" si="979"/>
        <v>8</v>
      </c>
      <c r="V2030" s="111">
        <v>252</v>
      </c>
      <c r="W2030" s="110">
        <f t="shared" si="965"/>
        <v>1.0025931969999999</v>
      </c>
      <c r="X2030" s="103">
        <f t="shared" si="966"/>
        <v>0.95339485999999996</v>
      </c>
      <c r="Y2030" s="103">
        <f t="shared" si="967"/>
        <v>0</v>
      </c>
      <c r="Z2030" s="114" t="str">
        <f t="shared" si="975"/>
        <v>A+J=</v>
      </c>
      <c r="AA2030" s="108">
        <f t="shared" si="976"/>
        <v>46073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68"/>
        <v>46053</v>
      </c>
      <c r="B2031" s="103">
        <f t="shared" si="960"/>
        <v>368.82312175000004</v>
      </c>
      <c r="C2031" s="204">
        <f t="shared" si="959"/>
        <v>201.13330840438704</v>
      </c>
      <c r="D2031" s="104">
        <f t="shared" si="969"/>
        <v>7205.03</v>
      </c>
      <c r="E2031" s="105">
        <f t="shared" si="980"/>
        <v>7245.38</v>
      </c>
      <c r="F2031" s="106">
        <f t="shared" si="981"/>
        <v>46011</v>
      </c>
      <c r="G2031" s="107">
        <f t="shared" si="961"/>
        <v>5.6002542668107669E-3</v>
      </c>
      <c r="H2031" s="108">
        <f t="shared" si="974"/>
        <v>46073</v>
      </c>
      <c r="I2031" s="108">
        <f t="shared" si="962"/>
        <v>46073</v>
      </c>
      <c r="J2031" s="109">
        <f t="shared" si="970"/>
        <v>21</v>
      </c>
      <c r="K2031" s="109">
        <f t="shared" si="984"/>
        <v>9</v>
      </c>
      <c r="L2031" s="8">
        <f t="shared" si="971"/>
        <v>1.00239627</v>
      </c>
      <c r="M2031" s="110">
        <f t="shared" si="983"/>
        <v>1.0056002500000001</v>
      </c>
      <c r="N2031" s="110">
        <f t="shared" si="978"/>
        <v>1.8240189837446772</v>
      </c>
      <c r="O2031" s="103">
        <f t="shared" si="982"/>
        <v>1.8283898199999999</v>
      </c>
      <c r="P2031" s="103">
        <f t="shared" si="963"/>
        <v>367.75009354000002</v>
      </c>
      <c r="Q2031" s="11">
        <f t="shared" si="977"/>
        <v>0</v>
      </c>
      <c r="R2031" s="30">
        <f t="shared" si="972"/>
        <v>0</v>
      </c>
      <c r="S2031" s="103">
        <f t="shared" si="964"/>
        <v>0</v>
      </c>
      <c r="T2031" s="113">
        <f t="shared" si="973"/>
        <v>8.5000000000000006E-2</v>
      </c>
      <c r="U2031" s="111">
        <f t="shared" si="979"/>
        <v>9</v>
      </c>
      <c r="V2031" s="111">
        <v>252</v>
      </c>
      <c r="W2031" s="110">
        <f t="shared" si="965"/>
        <v>1.0029178190000001</v>
      </c>
      <c r="X2031" s="103">
        <f t="shared" si="966"/>
        <v>1.0730282099999999</v>
      </c>
      <c r="Y2031" s="103">
        <f t="shared" si="967"/>
        <v>0</v>
      </c>
      <c r="Z2031" s="114" t="str">
        <f t="shared" si="975"/>
        <v>A+J=</v>
      </c>
      <c r="AA2031" s="108">
        <f t="shared" si="976"/>
        <v>46073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68"/>
        <v>46054</v>
      </c>
      <c r="B2032" s="103">
        <f t="shared" si="960"/>
        <v>368.82312175000004</v>
      </c>
      <c r="C2032" s="204">
        <f t="shared" si="959"/>
        <v>201.13330840438704</v>
      </c>
      <c r="D2032" s="104">
        <f t="shared" si="969"/>
        <v>7205.03</v>
      </c>
      <c r="E2032" s="105">
        <f t="shared" si="980"/>
        <v>7245.38</v>
      </c>
      <c r="F2032" s="106">
        <f t="shared" si="981"/>
        <v>46011</v>
      </c>
      <c r="G2032" s="107">
        <f t="shared" si="961"/>
        <v>5.6002542668107669E-3</v>
      </c>
      <c r="H2032" s="108">
        <f t="shared" si="974"/>
        <v>46073</v>
      </c>
      <c r="I2032" s="108">
        <f t="shared" si="962"/>
        <v>46073</v>
      </c>
      <c r="J2032" s="109">
        <f t="shared" si="970"/>
        <v>21</v>
      </c>
      <c r="K2032" s="109">
        <f t="shared" si="984"/>
        <v>9</v>
      </c>
      <c r="L2032" s="8">
        <f t="shared" si="971"/>
        <v>1.00239627</v>
      </c>
      <c r="M2032" s="110">
        <f t="shared" si="983"/>
        <v>1.0056002500000001</v>
      </c>
      <c r="N2032" s="110">
        <f t="shared" si="978"/>
        <v>1.8240189837446772</v>
      </c>
      <c r="O2032" s="103">
        <f t="shared" si="982"/>
        <v>1.8283898199999999</v>
      </c>
      <c r="P2032" s="103">
        <f t="shared" si="963"/>
        <v>367.75009354000002</v>
      </c>
      <c r="Q2032" s="11">
        <f t="shared" si="977"/>
        <v>0</v>
      </c>
      <c r="R2032" s="30">
        <f t="shared" si="972"/>
        <v>0</v>
      </c>
      <c r="S2032" s="103">
        <f t="shared" si="964"/>
        <v>0</v>
      </c>
      <c r="T2032" s="113">
        <f t="shared" si="973"/>
        <v>8.5000000000000006E-2</v>
      </c>
      <c r="U2032" s="111">
        <f t="shared" si="979"/>
        <v>9</v>
      </c>
      <c r="V2032" s="111">
        <v>252</v>
      </c>
      <c r="W2032" s="110">
        <f t="shared" si="965"/>
        <v>1.0029178190000001</v>
      </c>
      <c r="X2032" s="103">
        <f t="shared" si="966"/>
        <v>1.0730282099999999</v>
      </c>
      <c r="Y2032" s="103">
        <f t="shared" si="967"/>
        <v>0</v>
      </c>
      <c r="Z2032" s="114" t="str">
        <f t="shared" si="975"/>
        <v>A+J=</v>
      </c>
      <c r="AA2032" s="108">
        <f t="shared" si="976"/>
        <v>46073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68"/>
        <v>46055</v>
      </c>
      <c r="B2033" s="103">
        <f t="shared" si="960"/>
        <v>368.82312175000004</v>
      </c>
      <c r="C2033" s="204">
        <f t="shared" si="959"/>
        <v>201.13330840438704</v>
      </c>
      <c r="D2033" s="104">
        <f t="shared" si="969"/>
        <v>7205.03</v>
      </c>
      <c r="E2033" s="105">
        <f t="shared" si="980"/>
        <v>7245.38</v>
      </c>
      <c r="F2033" s="106">
        <f t="shared" si="981"/>
        <v>46011</v>
      </c>
      <c r="G2033" s="107">
        <f t="shared" si="961"/>
        <v>5.6002542668107669E-3</v>
      </c>
      <c r="H2033" s="108">
        <f t="shared" si="974"/>
        <v>46073</v>
      </c>
      <c r="I2033" s="108">
        <f t="shared" si="962"/>
        <v>46073</v>
      </c>
      <c r="J2033" s="109">
        <f t="shared" si="970"/>
        <v>21</v>
      </c>
      <c r="K2033" s="109">
        <f t="shared" si="984"/>
        <v>9</v>
      </c>
      <c r="L2033" s="8">
        <f t="shared" si="971"/>
        <v>1.00239627</v>
      </c>
      <c r="M2033" s="110">
        <f t="shared" si="983"/>
        <v>1.0056002500000001</v>
      </c>
      <c r="N2033" s="110">
        <f t="shared" si="978"/>
        <v>1.8240189837446772</v>
      </c>
      <c r="O2033" s="103">
        <f t="shared" si="982"/>
        <v>1.8283898199999999</v>
      </c>
      <c r="P2033" s="103">
        <f t="shared" si="963"/>
        <v>367.75009354000002</v>
      </c>
      <c r="Q2033" s="11">
        <f t="shared" si="977"/>
        <v>0</v>
      </c>
      <c r="R2033" s="30">
        <f t="shared" si="972"/>
        <v>0</v>
      </c>
      <c r="S2033" s="103">
        <f t="shared" si="964"/>
        <v>0</v>
      </c>
      <c r="T2033" s="113">
        <f t="shared" si="973"/>
        <v>8.5000000000000006E-2</v>
      </c>
      <c r="U2033" s="111">
        <f t="shared" si="979"/>
        <v>9</v>
      </c>
      <c r="V2033" s="111">
        <v>252</v>
      </c>
      <c r="W2033" s="110">
        <f t="shared" si="965"/>
        <v>1.0029178190000001</v>
      </c>
      <c r="X2033" s="103">
        <f t="shared" si="966"/>
        <v>1.0730282099999999</v>
      </c>
      <c r="Y2033" s="103">
        <f t="shared" si="967"/>
        <v>0</v>
      </c>
      <c r="Z2033" s="114" t="str">
        <f t="shared" si="975"/>
        <v>A+J=</v>
      </c>
      <c r="AA2033" s="108">
        <f t="shared" si="976"/>
        <v>46073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68"/>
        <v>46056</v>
      </c>
      <c r="B2034" s="103">
        <f t="shared" si="960"/>
        <v>369.04066877999998</v>
      </c>
      <c r="C2034" s="204">
        <f t="shared" si="959"/>
        <v>201.13330840438704</v>
      </c>
      <c r="D2034" s="104">
        <f t="shared" si="969"/>
        <v>7205.03</v>
      </c>
      <c r="E2034" s="105">
        <f t="shared" si="980"/>
        <v>7245.38</v>
      </c>
      <c r="F2034" s="106">
        <f t="shared" si="981"/>
        <v>46011</v>
      </c>
      <c r="G2034" s="107">
        <f t="shared" si="961"/>
        <v>5.6002542668107669E-3</v>
      </c>
      <c r="H2034" s="108">
        <f t="shared" si="974"/>
        <v>46073</v>
      </c>
      <c r="I2034" s="108">
        <f t="shared" si="962"/>
        <v>46073</v>
      </c>
      <c r="J2034" s="109">
        <f t="shared" si="970"/>
        <v>21</v>
      </c>
      <c r="K2034" s="109">
        <f t="shared" si="984"/>
        <v>10</v>
      </c>
      <c r="L2034" s="8">
        <f t="shared" si="971"/>
        <v>1.0026628799999999</v>
      </c>
      <c r="M2034" s="110">
        <f t="shared" si="983"/>
        <v>1.0056002500000001</v>
      </c>
      <c r="N2034" s="110">
        <f t="shared" si="978"/>
        <v>1.8240189837446772</v>
      </c>
      <c r="O2034" s="103">
        <f t="shared" si="982"/>
        <v>1.8288761200000001</v>
      </c>
      <c r="P2034" s="103">
        <f t="shared" si="963"/>
        <v>367.84790466999999</v>
      </c>
      <c r="Q2034" s="11">
        <f t="shared" si="977"/>
        <v>0</v>
      </c>
      <c r="R2034" s="30">
        <f t="shared" si="972"/>
        <v>0</v>
      </c>
      <c r="S2034" s="103">
        <f t="shared" si="964"/>
        <v>0</v>
      </c>
      <c r="T2034" s="113">
        <f t="shared" si="973"/>
        <v>8.5000000000000006E-2</v>
      </c>
      <c r="U2034" s="111">
        <f t="shared" si="979"/>
        <v>10</v>
      </c>
      <c r="V2034" s="111">
        <v>252</v>
      </c>
      <c r="W2034" s="110">
        <f t="shared" si="965"/>
        <v>1.0032425469999999</v>
      </c>
      <c r="X2034" s="103">
        <f t="shared" si="966"/>
        <v>1.1927641099999999</v>
      </c>
      <c r="Y2034" s="103">
        <f t="shared" si="967"/>
        <v>0</v>
      </c>
      <c r="Z2034" s="114" t="str">
        <f t="shared" si="975"/>
        <v>A+J=</v>
      </c>
      <c r="AA2034" s="108">
        <f t="shared" si="976"/>
        <v>46073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68"/>
        <v>46057</v>
      </c>
      <c r="B2035" s="103">
        <f t="shared" si="960"/>
        <v>369.25834386000002</v>
      </c>
      <c r="C2035" s="204">
        <f t="shared" si="959"/>
        <v>201.13330840438704</v>
      </c>
      <c r="D2035" s="104">
        <f t="shared" si="969"/>
        <v>7205.03</v>
      </c>
      <c r="E2035" s="105">
        <f t="shared" si="980"/>
        <v>7245.38</v>
      </c>
      <c r="F2035" s="106">
        <f t="shared" si="981"/>
        <v>46011</v>
      </c>
      <c r="G2035" s="107">
        <f t="shared" si="961"/>
        <v>5.6002542668107669E-3</v>
      </c>
      <c r="H2035" s="108">
        <f t="shared" si="974"/>
        <v>46073</v>
      </c>
      <c r="I2035" s="108">
        <f t="shared" si="962"/>
        <v>46073</v>
      </c>
      <c r="J2035" s="109">
        <f t="shared" si="970"/>
        <v>21</v>
      </c>
      <c r="K2035" s="109">
        <f t="shared" si="984"/>
        <v>11</v>
      </c>
      <c r="L2035" s="8">
        <f t="shared" si="971"/>
        <v>1.0029295600000001</v>
      </c>
      <c r="M2035" s="110">
        <f t="shared" si="983"/>
        <v>1.0056002500000001</v>
      </c>
      <c r="N2035" s="110">
        <f t="shared" si="978"/>
        <v>1.8240189837446772</v>
      </c>
      <c r="O2035" s="103">
        <f t="shared" si="982"/>
        <v>1.8293625499999999</v>
      </c>
      <c r="P2035" s="103">
        <f t="shared" si="963"/>
        <v>367.94574195000001</v>
      </c>
      <c r="Q2035" s="11">
        <f t="shared" si="977"/>
        <v>0</v>
      </c>
      <c r="R2035" s="30">
        <f t="shared" si="972"/>
        <v>0</v>
      </c>
      <c r="S2035" s="103">
        <f t="shared" si="964"/>
        <v>0</v>
      </c>
      <c r="T2035" s="113">
        <f t="shared" si="973"/>
        <v>8.5000000000000006E-2</v>
      </c>
      <c r="U2035" s="111">
        <f t="shared" si="979"/>
        <v>11</v>
      </c>
      <c r="V2035" s="111">
        <v>252</v>
      </c>
      <c r="W2035" s="110">
        <f t="shared" si="965"/>
        <v>1.0035673789999999</v>
      </c>
      <c r="X2035" s="103">
        <f t="shared" si="966"/>
        <v>1.3126019099999999</v>
      </c>
      <c r="Y2035" s="103">
        <f t="shared" si="967"/>
        <v>0</v>
      </c>
      <c r="Z2035" s="114" t="str">
        <f t="shared" si="975"/>
        <v>A+J=</v>
      </c>
      <c r="AA2035" s="108">
        <f t="shared" si="976"/>
        <v>46073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68"/>
        <v>46058</v>
      </c>
      <c r="B2036" s="103">
        <f t="shared" si="960"/>
        <v>369.47614775</v>
      </c>
      <c r="C2036" s="204">
        <f t="shared" si="959"/>
        <v>201.13330840438704</v>
      </c>
      <c r="D2036" s="104">
        <f t="shared" si="969"/>
        <v>7205.03</v>
      </c>
      <c r="E2036" s="105">
        <f t="shared" si="980"/>
        <v>7245.38</v>
      </c>
      <c r="F2036" s="106">
        <f t="shared" si="981"/>
        <v>46011</v>
      </c>
      <c r="G2036" s="107">
        <f t="shared" si="961"/>
        <v>5.6002542668107669E-3</v>
      </c>
      <c r="H2036" s="108">
        <f t="shared" si="974"/>
        <v>46073</v>
      </c>
      <c r="I2036" s="108">
        <f t="shared" si="962"/>
        <v>46073</v>
      </c>
      <c r="J2036" s="109">
        <f t="shared" si="970"/>
        <v>21</v>
      </c>
      <c r="K2036" s="109">
        <f t="shared" si="984"/>
        <v>12</v>
      </c>
      <c r="L2036" s="8">
        <f t="shared" si="971"/>
        <v>1.0031963100000001</v>
      </c>
      <c r="M2036" s="110">
        <f t="shared" si="983"/>
        <v>1.0056002500000001</v>
      </c>
      <c r="N2036" s="110">
        <f t="shared" si="978"/>
        <v>1.8240189837446772</v>
      </c>
      <c r="O2036" s="103">
        <f t="shared" si="982"/>
        <v>1.8298491100000001</v>
      </c>
      <c r="P2036" s="103">
        <f t="shared" si="963"/>
        <v>368.04360537000002</v>
      </c>
      <c r="Q2036" s="11">
        <f t="shared" si="977"/>
        <v>0</v>
      </c>
      <c r="R2036" s="30">
        <f t="shared" si="972"/>
        <v>0</v>
      </c>
      <c r="S2036" s="103">
        <f t="shared" si="964"/>
        <v>0</v>
      </c>
      <c r="T2036" s="113">
        <f t="shared" si="973"/>
        <v>8.5000000000000006E-2</v>
      </c>
      <c r="U2036" s="111">
        <f t="shared" si="979"/>
        <v>12</v>
      </c>
      <c r="V2036" s="111">
        <v>252</v>
      </c>
      <c r="W2036" s="110">
        <f t="shared" si="965"/>
        <v>1.003892317</v>
      </c>
      <c r="X2036" s="103">
        <f t="shared" si="966"/>
        <v>1.4325423799999999</v>
      </c>
      <c r="Y2036" s="103">
        <f t="shared" si="967"/>
        <v>0</v>
      </c>
      <c r="Z2036" s="114" t="str">
        <f t="shared" si="975"/>
        <v>A+J=</v>
      </c>
      <c r="AA2036" s="108">
        <f t="shared" si="976"/>
        <v>46073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68"/>
        <v>46059</v>
      </c>
      <c r="B2037" s="103">
        <f t="shared" si="960"/>
        <v>369.69407776000003</v>
      </c>
      <c r="C2037" s="204">
        <f t="shared" si="959"/>
        <v>201.13330840438704</v>
      </c>
      <c r="D2037" s="104">
        <f t="shared" si="969"/>
        <v>7205.03</v>
      </c>
      <c r="E2037" s="105">
        <f t="shared" si="980"/>
        <v>7245.38</v>
      </c>
      <c r="F2037" s="106">
        <f t="shared" si="981"/>
        <v>46011</v>
      </c>
      <c r="G2037" s="107">
        <f t="shared" si="961"/>
        <v>5.6002542668107669E-3</v>
      </c>
      <c r="H2037" s="108">
        <f t="shared" si="974"/>
        <v>46073</v>
      </c>
      <c r="I2037" s="108">
        <f t="shared" si="962"/>
        <v>46073</v>
      </c>
      <c r="J2037" s="109">
        <f t="shared" si="970"/>
        <v>21</v>
      </c>
      <c r="K2037" s="109">
        <f t="shared" si="984"/>
        <v>13</v>
      </c>
      <c r="L2037" s="8">
        <f t="shared" si="971"/>
        <v>1.0034631300000001</v>
      </c>
      <c r="M2037" s="110">
        <f t="shared" si="983"/>
        <v>1.0056002500000001</v>
      </c>
      <c r="N2037" s="110">
        <f t="shared" si="978"/>
        <v>1.8240189837446772</v>
      </c>
      <c r="O2037" s="103">
        <f t="shared" si="982"/>
        <v>1.8303357899999999</v>
      </c>
      <c r="P2037" s="103">
        <f t="shared" si="963"/>
        <v>368.14149293000003</v>
      </c>
      <c r="Q2037" s="11">
        <f t="shared" si="977"/>
        <v>0</v>
      </c>
      <c r="R2037" s="30">
        <f t="shared" si="972"/>
        <v>0</v>
      </c>
      <c r="S2037" s="103">
        <f t="shared" si="964"/>
        <v>0</v>
      </c>
      <c r="T2037" s="113">
        <f t="shared" si="973"/>
        <v>8.5000000000000006E-2</v>
      </c>
      <c r="U2037" s="111">
        <f t="shared" si="979"/>
        <v>13</v>
      </c>
      <c r="V2037" s="111">
        <v>252</v>
      </c>
      <c r="W2037" s="110">
        <f t="shared" si="965"/>
        <v>1.0042173590000001</v>
      </c>
      <c r="X2037" s="103">
        <f t="shared" si="966"/>
        <v>1.55258483</v>
      </c>
      <c r="Y2037" s="103">
        <f t="shared" si="967"/>
        <v>0</v>
      </c>
      <c r="Z2037" s="114" t="str">
        <f t="shared" si="975"/>
        <v>A+J=</v>
      </c>
      <c r="AA2037" s="108">
        <f t="shared" si="976"/>
        <v>46073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68"/>
        <v>46060</v>
      </c>
      <c r="B2038" s="103">
        <f t="shared" si="960"/>
        <v>369.91213909999999</v>
      </c>
      <c r="C2038" s="204">
        <f t="shared" si="959"/>
        <v>201.13330840438704</v>
      </c>
      <c r="D2038" s="104">
        <f t="shared" si="969"/>
        <v>7205.03</v>
      </c>
      <c r="E2038" s="105">
        <f t="shared" si="980"/>
        <v>7245.38</v>
      </c>
      <c r="F2038" s="106">
        <f t="shared" si="981"/>
        <v>46011</v>
      </c>
      <c r="G2038" s="107">
        <f t="shared" si="961"/>
        <v>5.6002542668107669E-3</v>
      </c>
      <c r="H2038" s="108">
        <f t="shared" si="974"/>
        <v>46073</v>
      </c>
      <c r="I2038" s="108">
        <f t="shared" si="962"/>
        <v>46073</v>
      </c>
      <c r="J2038" s="109">
        <f t="shared" si="970"/>
        <v>21</v>
      </c>
      <c r="K2038" s="109">
        <f t="shared" si="984"/>
        <v>14</v>
      </c>
      <c r="L2038" s="8">
        <f t="shared" si="971"/>
        <v>1.0037300199999999</v>
      </c>
      <c r="M2038" s="110">
        <f t="shared" si="983"/>
        <v>1.0056002500000001</v>
      </c>
      <c r="N2038" s="110">
        <f t="shared" si="978"/>
        <v>1.8240189837446772</v>
      </c>
      <c r="O2038" s="103">
        <f t="shared" si="982"/>
        <v>1.83082261</v>
      </c>
      <c r="P2038" s="103">
        <f t="shared" si="963"/>
        <v>368.23940864999997</v>
      </c>
      <c r="Q2038" s="11">
        <f t="shared" si="977"/>
        <v>0</v>
      </c>
      <c r="R2038" s="30">
        <f t="shared" si="972"/>
        <v>0</v>
      </c>
      <c r="S2038" s="103">
        <f t="shared" si="964"/>
        <v>0</v>
      </c>
      <c r="T2038" s="113">
        <f t="shared" si="973"/>
        <v>8.5000000000000006E-2</v>
      </c>
      <c r="U2038" s="111">
        <f t="shared" si="979"/>
        <v>14</v>
      </c>
      <c r="V2038" s="111">
        <v>252</v>
      </c>
      <c r="W2038" s="110">
        <f t="shared" si="965"/>
        <v>1.0045425079999999</v>
      </c>
      <c r="X2038" s="103">
        <f t="shared" si="966"/>
        <v>1.67273045</v>
      </c>
      <c r="Y2038" s="103">
        <f t="shared" si="967"/>
        <v>0</v>
      </c>
      <c r="Z2038" s="114" t="str">
        <f t="shared" si="975"/>
        <v>A+J=</v>
      </c>
      <c r="AA2038" s="108">
        <f t="shared" si="976"/>
        <v>46073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68"/>
        <v>46061</v>
      </c>
      <c r="B2039" s="103">
        <f t="shared" si="960"/>
        <v>369.91213909999999</v>
      </c>
      <c r="C2039" s="204">
        <f t="shared" si="959"/>
        <v>201.13330840438704</v>
      </c>
      <c r="D2039" s="104">
        <f t="shared" si="969"/>
        <v>7205.03</v>
      </c>
      <c r="E2039" s="105">
        <f t="shared" si="980"/>
        <v>7245.38</v>
      </c>
      <c r="F2039" s="106">
        <f t="shared" si="981"/>
        <v>46011</v>
      </c>
      <c r="G2039" s="107">
        <f t="shared" si="961"/>
        <v>5.6002542668107669E-3</v>
      </c>
      <c r="H2039" s="108">
        <f t="shared" si="974"/>
        <v>46073</v>
      </c>
      <c r="I2039" s="108">
        <f t="shared" si="962"/>
        <v>46073</v>
      </c>
      <c r="J2039" s="109">
        <f t="shared" si="970"/>
        <v>21</v>
      </c>
      <c r="K2039" s="109">
        <f t="shared" si="984"/>
        <v>14</v>
      </c>
      <c r="L2039" s="8">
        <f t="shared" si="971"/>
        <v>1.0037300199999999</v>
      </c>
      <c r="M2039" s="110">
        <f t="shared" si="983"/>
        <v>1.0056002500000001</v>
      </c>
      <c r="N2039" s="110">
        <f t="shared" si="978"/>
        <v>1.8240189837446772</v>
      </c>
      <c r="O2039" s="103">
        <f t="shared" si="982"/>
        <v>1.83082261</v>
      </c>
      <c r="P2039" s="103">
        <f t="shared" si="963"/>
        <v>368.23940864999997</v>
      </c>
      <c r="Q2039" s="11">
        <f t="shared" si="977"/>
        <v>0</v>
      </c>
      <c r="R2039" s="30">
        <f t="shared" si="972"/>
        <v>0</v>
      </c>
      <c r="S2039" s="103">
        <f t="shared" si="964"/>
        <v>0</v>
      </c>
      <c r="T2039" s="113">
        <f t="shared" si="973"/>
        <v>8.5000000000000006E-2</v>
      </c>
      <c r="U2039" s="111">
        <f t="shared" si="979"/>
        <v>14</v>
      </c>
      <c r="V2039" s="111">
        <v>252</v>
      </c>
      <c r="W2039" s="110">
        <f t="shared" si="965"/>
        <v>1.0045425079999999</v>
      </c>
      <c r="X2039" s="103">
        <f t="shared" si="966"/>
        <v>1.67273045</v>
      </c>
      <c r="Y2039" s="103">
        <f t="shared" si="967"/>
        <v>0</v>
      </c>
      <c r="Z2039" s="114" t="str">
        <f t="shared" si="975"/>
        <v>A+J=</v>
      </c>
      <c r="AA2039" s="108">
        <f t="shared" si="976"/>
        <v>46073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68"/>
        <v>46062</v>
      </c>
      <c r="B2040" s="103">
        <f t="shared" si="960"/>
        <v>369.91213909999999</v>
      </c>
      <c r="C2040" s="204">
        <f t="shared" si="959"/>
        <v>201.13330840438704</v>
      </c>
      <c r="D2040" s="104">
        <f t="shared" si="969"/>
        <v>7205.03</v>
      </c>
      <c r="E2040" s="105">
        <f t="shared" si="980"/>
        <v>7245.38</v>
      </c>
      <c r="F2040" s="106">
        <f t="shared" si="981"/>
        <v>46011</v>
      </c>
      <c r="G2040" s="107">
        <f t="shared" si="961"/>
        <v>5.6002542668107669E-3</v>
      </c>
      <c r="H2040" s="108">
        <f t="shared" si="974"/>
        <v>46073</v>
      </c>
      <c r="I2040" s="108">
        <f t="shared" si="962"/>
        <v>46073</v>
      </c>
      <c r="J2040" s="109">
        <f t="shared" si="970"/>
        <v>21</v>
      </c>
      <c r="K2040" s="109">
        <f t="shared" si="984"/>
        <v>14</v>
      </c>
      <c r="L2040" s="8">
        <f t="shared" si="971"/>
        <v>1.0037300199999999</v>
      </c>
      <c r="M2040" s="110">
        <f t="shared" si="983"/>
        <v>1.0056002500000001</v>
      </c>
      <c r="N2040" s="110">
        <f t="shared" si="978"/>
        <v>1.8240189837446772</v>
      </c>
      <c r="O2040" s="103">
        <f t="shared" si="982"/>
        <v>1.83082261</v>
      </c>
      <c r="P2040" s="103">
        <f t="shared" si="963"/>
        <v>368.23940864999997</v>
      </c>
      <c r="Q2040" s="11">
        <f t="shared" si="977"/>
        <v>0</v>
      </c>
      <c r="R2040" s="30">
        <f t="shared" si="972"/>
        <v>0</v>
      </c>
      <c r="S2040" s="103">
        <f t="shared" si="964"/>
        <v>0</v>
      </c>
      <c r="T2040" s="113">
        <f t="shared" si="973"/>
        <v>8.5000000000000006E-2</v>
      </c>
      <c r="U2040" s="111">
        <f t="shared" si="979"/>
        <v>14</v>
      </c>
      <c r="V2040" s="111">
        <v>252</v>
      </c>
      <c r="W2040" s="110">
        <f t="shared" si="965"/>
        <v>1.0045425079999999</v>
      </c>
      <c r="X2040" s="103">
        <f t="shared" si="966"/>
        <v>1.67273045</v>
      </c>
      <c r="Y2040" s="103">
        <f t="shared" si="967"/>
        <v>0</v>
      </c>
      <c r="Z2040" s="114" t="str">
        <f t="shared" si="975"/>
        <v>A+J=</v>
      </c>
      <c r="AA2040" s="108">
        <f t="shared" si="976"/>
        <v>46073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68"/>
        <v>46063</v>
      </c>
      <c r="B2041" s="103">
        <f t="shared" si="960"/>
        <v>370.13032667000004</v>
      </c>
      <c r="C2041" s="204">
        <f t="shared" si="959"/>
        <v>201.13330840438704</v>
      </c>
      <c r="D2041" s="104">
        <f t="shared" si="969"/>
        <v>7205.03</v>
      </c>
      <c r="E2041" s="105">
        <f t="shared" si="980"/>
        <v>7245.38</v>
      </c>
      <c r="F2041" s="106">
        <f t="shared" si="981"/>
        <v>46011</v>
      </c>
      <c r="G2041" s="107">
        <f t="shared" si="961"/>
        <v>5.6002542668107669E-3</v>
      </c>
      <c r="H2041" s="108">
        <f t="shared" si="974"/>
        <v>46073</v>
      </c>
      <c r="I2041" s="108">
        <f t="shared" si="962"/>
        <v>46073</v>
      </c>
      <c r="J2041" s="109">
        <f t="shared" si="970"/>
        <v>21</v>
      </c>
      <c r="K2041" s="109">
        <f t="shared" si="984"/>
        <v>15</v>
      </c>
      <c r="L2041" s="8">
        <f t="shared" si="971"/>
        <v>1.0039969799999999</v>
      </c>
      <c r="M2041" s="110">
        <f t="shared" si="983"/>
        <v>1.0056002500000001</v>
      </c>
      <c r="N2041" s="110">
        <f t="shared" si="978"/>
        <v>1.8240189837446772</v>
      </c>
      <c r="O2041" s="103">
        <f t="shared" si="982"/>
        <v>1.8313095500000001</v>
      </c>
      <c r="P2041" s="103">
        <f t="shared" si="963"/>
        <v>368.33734850000002</v>
      </c>
      <c r="Q2041" s="11">
        <f t="shared" si="977"/>
        <v>0</v>
      </c>
      <c r="R2041" s="30">
        <f t="shared" si="972"/>
        <v>0</v>
      </c>
      <c r="S2041" s="103">
        <f t="shared" si="964"/>
        <v>0</v>
      </c>
      <c r="T2041" s="113">
        <f t="shared" si="973"/>
        <v>8.5000000000000006E-2</v>
      </c>
      <c r="U2041" s="111">
        <f t="shared" si="979"/>
        <v>15</v>
      </c>
      <c r="V2041" s="111">
        <v>252</v>
      </c>
      <c r="W2041" s="110">
        <f t="shared" si="965"/>
        <v>1.0048677610000001</v>
      </c>
      <c r="X2041" s="103">
        <f t="shared" si="966"/>
        <v>1.79297817</v>
      </c>
      <c r="Y2041" s="103">
        <f t="shared" si="967"/>
        <v>0</v>
      </c>
      <c r="Z2041" s="114" t="str">
        <f t="shared" si="975"/>
        <v>A+J=</v>
      </c>
      <c r="AA2041" s="108">
        <f t="shared" si="976"/>
        <v>46073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68"/>
        <v>46064</v>
      </c>
      <c r="B2042" s="103">
        <f t="shared" si="960"/>
        <v>370.34864494999999</v>
      </c>
      <c r="C2042" s="204">
        <f t="shared" si="959"/>
        <v>201.13330840438704</v>
      </c>
      <c r="D2042" s="104">
        <f t="shared" si="969"/>
        <v>7205.03</v>
      </c>
      <c r="E2042" s="105">
        <f t="shared" si="980"/>
        <v>7245.38</v>
      </c>
      <c r="F2042" s="106">
        <f t="shared" si="981"/>
        <v>46011</v>
      </c>
      <c r="G2042" s="107">
        <f t="shared" si="961"/>
        <v>5.6002542668107669E-3</v>
      </c>
      <c r="H2042" s="108">
        <f t="shared" si="974"/>
        <v>46073</v>
      </c>
      <c r="I2042" s="108">
        <f t="shared" si="962"/>
        <v>46073</v>
      </c>
      <c r="J2042" s="109">
        <f t="shared" si="970"/>
        <v>21</v>
      </c>
      <c r="K2042" s="109">
        <f t="shared" si="984"/>
        <v>16</v>
      </c>
      <c r="L2042" s="8">
        <f t="shared" si="971"/>
        <v>1.0042640199999999</v>
      </c>
      <c r="M2042" s="110">
        <f t="shared" si="983"/>
        <v>1.0056002500000001</v>
      </c>
      <c r="N2042" s="110">
        <f t="shared" si="978"/>
        <v>1.8240189837446772</v>
      </c>
      <c r="O2042" s="103">
        <f t="shared" si="982"/>
        <v>1.8317966299999999</v>
      </c>
      <c r="P2042" s="103">
        <f t="shared" si="963"/>
        <v>368.43531651000001</v>
      </c>
      <c r="Q2042" s="11">
        <f t="shared" si="977"/>
        <v>0</v>
      </c>
      <c r="R2042" s="30">
        <f t="shared" si="972"/>
        <v>0</v>
      </c>
      <c r="S2042" s="103">
        <f t="shared" si="964"/>
        <v>0</v>
      </c>
      <c r="T2042" s="113">
        <f t="shared" si="973"/>
        <v>8.5000000000000006E-2</v>
      </c>
      <c r="U2042" s="111">
        <f t="shared" si="979"/>
        <v>16</v>
      </c>
      <c r="V2042" s="111">
        <v>252</v>
      </c>
      <c r="W2042" s="110">
        <f t="shared" si="965"/>
        <v>1.0051931190000001</v>
      </c>
      <c r="X2042" s="103">
        <f t="shared" si="966"/>
        <v>1.9133284399999999</v>
      </c>
      <c r="Y2042" s="103">
        <f t="shared" si="967"/>
        <v>0</v>
      </c>
      <c r="Z2042" s="114" t="str">
        <f t="shared" si="975"/>
        <v>A+J=</v>
      </c>
      <c r="AA2042" s="108">
        <f t="shared" si="976"/>
        <v>46073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68"/>
        <v>46065</v>
      </c>
      <c r="B2043" s="103">
        <f t="shared" si="960"/>
        <v>370.56709030999997</v>
      </c>
      <c r="C2043" s="204">
        <f t="shared" si="959"/>
        <v>201.13330840438704</v>
      </c>
      <c r="D2043" s="104">
        <f t="shared" si="969"/>
        <v>7205.03</v>
      </c>
      <c r="E2043" s="105">
        <f t="shared" si="980"/>
        <v>7245.38</v>
      </c>
      <c r="F2043" s="106">
        <f t="shared" si="981"/>
        <v>46011</v>
      </c>
      <c r="G2043" s="107">
        <f t="shared" si="961"/>
        <v>5.6002542668107669E-3</v>
      </c>
      <c r="H2043" s="108">
        <f t="shared" si="974"/>
        <v>46073</v>
      </c>
      <c r="I2043" s="108">
        <f t="shared" si="962"/>
        <v>46073</v>
      </c>
      <c r="J2043" s="109">
        <f t="shared" si="970"/>
        <v>21</v>
      </c>
      <c r="K2043" s="109">
        <f t="shared" si="984"/>
        <v>17</v>
      </c>
      <c r="L2043" s="8">
        <f t="shared" si="971"/>
        <v>1.00453112</v>
      </c>
      <c r="M2043" s="110">
        <f t="shared" si="983"/>
        <v>1.0056002500000001</v>
      </c>
      <c r="N2043" s="110">
        <f t="shared" si="978"/>
        <v>1.8240189837446772</v>
      </c>
      <c r="O2043" s="103">
        <f t="shared" si="982"/>
        <v>1.8322838299999999</v>
      </c>
      <c r="P2043" s="103">
        <f t="shared" si="963"/>
        <v>368.53330865999999</v>
      </c>
      <c r="Q2043" s="11">
        <f t="shared" si="977"/>
        <v>0</v>
      </c>
      <c r="R2043" s="30">
        <f t="shared" si="972"/>
        <v>0</v>
      </c>
      <c r="S2043" s="103">
        <f t="shared" si="964"/>
        <v>0</v>
      </c>
      <c r="T2043" s="113">
        <f t="shared" si="973"/>
        <v>8.5000000000000006E-2</v>
      </c>
      <c r="U2043" s="111">
        <f t="shared" si="979"/>
        <v>17</v>
      </c>
      <c r="V2043" s="111">
        <v>252</v>
      </c>
      <c r="W2043" s="110">
        <f t="shared" si="965"/>
        <v>1.005518583</v>
      </c>
      <c r="X2043" s="103">
        <f t="shared" si="966"/>
        <v>2.0337816499999999</v>
      </c>
      <c r="Y2043" s="103">
        <f t="shared" si="967"/>
        <v>0</v>
      </c>
      <c r="Z2043" s="114" t="str">
        <f t="shared" si="975"/>
        <v>A+J=</v>
      </c>
      <c r="AA2043" s="108">
        <f t="shared" si="976"/>
        <v>46073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68"/>
        <v>46066</v>
      </c>
      <c r="B2044" s="103">
        <f t="shared" si="960"/>
        <v>370.78566685000004</v>
      </c>
      <c r="C2044" s="204">
        <f t="shared" si="959"/>
        <v>201.13330840438704</v>
      </c>
      <c r="D2044" s="104">
        <f t="shared" si="969"/>
        <v>7205.03</v>
      </c>
      <c r="E2044" s="105">
        <f t="shared" si="980"/>
        <v>7245.38</v>
      </c>
      <c r="F2044" s="106">
        <f t="shared" si="981"/>
        <v>46011</v>
      </c>
      <c r="G2044" s="107">
        <f t="shared" si="961"/>
        <v>5.6002542668107669E-3</v>
      </c>
      <c r="H2044" s="108">
        <f t="shared" si="974"/>
        <v>46073</v>
      </c>
      <c r="I2044" s="108">
        <f t="shared" si="962"/>
        <v>46073</v>
      </c>
      <c r="J2044" s="109">
        <f t="shared" si="970"/>
        <v>21</v>
      </c>
      <c r="K2044" s="109">
        <f t="shared" si="984"/>
        <v>18</v>
      </c>
      <c r="L2044" s="8">
        <f t="shared" si="971"/>
        <v>1.0047983</v>
      </c>
      <c r="M2044" s="110">
        <f t="shared" si="983"/>
        <v>1.0056002500000001</v>
      </c>
      <c r="N2044" s="110">
        <f t="shared" si="978"/>
        <v>1.8240189837446772</v>
      </c>
      <c r="O2044" s="103">
        <f t="shared" si="982"/>
        <v>1.83277117</v>
      </c>
      <c r="P2044" s="103">
        <f t="shared" si="963"/>
        <v>368.63132897000003</v>
      </c>
      <c r="Q2044" s="11">
        <f t="shared" si="977"/>
        <v>0</v>
      </c>
      <c r="R2044" s="30">
        <f t="shared" si="972"/>
        <v>0</v>
      </c>
      <c r="S2044" s="103">
        <f t="shared" si="964"/>
        <v>0</v>
      </c>
      <c r="T2044" s="113">
        <f t="shared" si="973"/>
        <v>8.5000000000000006E-2</v>
      </c>
      <c r="U2044" s="111">
        <f t="shared" si="979"/>
        <v>18</v>
      </c>
      <c r="V2044" s="111">
        <v>252</v>
      </c>
      <c r="W2044" s="110">
        <f t="shared" si="965"/>
        <v>1.005844153</v>
      </c>
      <c r="X2044" s="103">
        <f t="shared" si="966"/>
        <v>2.1543378799999999</v>
      </c>
      <c r="Y2044" s="103">
        <f t="shared" si="967"/>
        <v>0</v>
      </c>
      <c r="Z2044" s="114" t="str">
        <f t="shared" si="975"/>
        <v>A+J=</v>
      </c>
      <c r="AA2044" s="108">
        <f t="shared" si="976"/>
        <v>46073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68"/>
        <v>46067</v>
      </c>
      <c r="B2045" s="103">
        <f t="shared" si="960"/>
        <v>371.00436782999998</v>
      </c>
      <c r="C2045" s="204">
        <f t="shared" si="959"/>
        <v>201.13330840438704</v>
      </c>
      <c r="D2045" s="104">
        <f t="shared" si="969"/>
        <v>7205.03</v>
      </c>
      <c r="E2045" s="105">
        <f t="shared" si="980"/>
        <v>7245.38</v>
      </c>
      <c r="F2045" s="106">
        <f t="shared" si="981"/>
        <v>46011</v>
      </c>
      <c r="G2045" s="107">
        <f t="shared" si="961"/>
        <v>5.6002542668107669E-3</v>
      </c>
      <c r="H2045" s="108">
        <f t="shared" si="974"/>
        <v>46073</v>
      </c>
      <c r="I2045" s="108">
        <f t="shared" si="962"/>
        <v>46073</v>
      </c>
      <c r="J2045" s="109">
        <f t="shared" si="970"/>
        <v>21</v>
      </c>
      <c r="K2045" s="109">
        <f t="shared" si="984"/>
        <v>19</v>
      </c>
      <c r="L2045" s="8">
        <f t="shared" si="971"/>
        <v>1.0050655399999999</v>
      </c>
      <c r="M2045" s="110">
        <f t="shared" si="983"/>
        <v>1.0056002500000001</v>
      </c>
      <c r="N2045" s="110">
        <f t="shared" si="978"/>
        <v>1.8240189837446772</v>
      </c>
      <c r="O2045" s="103">
        <f t="shared" si="982"/>
        <v>1.8332586200000001</v>
      </c>
      <c r="P2045" s="103">
        <f t="shared" si="963"/>
        <v>368.72937139999999</v>
      </c>
      <c r="Q2045" s="11">
        <f t="shared" si="977"/>
        <v>0</v>
      </c>
      <c r="R2045" s="30">
        <f t="shared" si="972"/>
        <v>0</v>
      </c>
      <c r="S2045" s="103">
        <f t="shared" si="964"/>
        <v>0</v>
      </c>
      <c r="T2045" s="113">
        <f t="shared" si="973"/>
        <v>8.5000000000000006E-2</v>
      </c>
      <c r="U2045" s="111">
        <f t="shared" si="979"/>
        <v>19</v>
      </c>
      <c r="V2045" s="111">
        <v>252</v>
      </c>
      <c r="W2045" s="110">
        <f t="shared" si="965"/>
        <v>1.0061698269999999</v>
      </c>
      <c r="X2045" s="103">
        <f t="shared" si="966"/>
        <v>2.2749964299999998</v>
      </c>
      <c r="Y2045" s="103">
        <f t="shared" si="967"/>
        <v>0</v>
      </c>
      <c r="Z2045" s="114" t="str">
        <f t="shared" si="975"/>
        <v>A+J=</v>
      </c>
      <c r="AA2045" s="108">
        <f t="shared" si="976"/>
        <v>46073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68"/>
        <v>46068</v>
      </c>
      <c r="B2046" s="103">
        <f t="shared" si="960"/>
        <v>371.00436782999998</v>
      </c>
      <c r="C2046" s="204">
        <f t="shared" si="959"/>
        <v>201.13330840438704</v>
      </c>
      <c r="D2046" s="104">
        <f t="shared" si="969"/>
        <v>7205.03</v>
      </c>
      <c r="E2046" s="105">
        <f t="shared" si="980"/>
        <v>7245.38</v>
      </c>
      <c r="F2046" s="106">
        <f t="shared" si="981"/>
        <v>46011</v>
      </c>
      <c r="G2046" s="107">
        <f t="shared" si="961"/>
        <v>5.6002542668107669E-3</v>
      </c>
      <c r="H2046" s="108">
        <f t="shared" si="974"/>
        <v>46073</v>
      </c>
      <c r="I2046" s="108">
        <f t="shared" si="962"/>
        <v>46073</v>
      </c>
      <c r="J2046" s="109">
        <f t="shared" si="970"/>
        <v>21</v>
      </c>
      <c r="K2046" s="109">
        <f t="shared" si="984"/>
        <v>19</v>
      </c>
      <c r="L2046" s="8">
        <f t="shared" si="971"/>
        <v>1.0050655399999999</v>
      </c>
      <c r="M2046" s="110">
        <f t="shared" si="983"/>
        <v>1.0056002500000001</v>
      </c>
      <c r="N2046" s="110">
        <f t="shared" si="978"/>
        <v>1.8240189837446772</v>
      </c>
      <c r="O2046" s="103">
        <f t="shared" si="982"/>
        <v>1.8332586200000001</v>
      </c>
      <c r="P2046" s="103">
        <f t="shared" si="963"/>
        <v>368.72937139999999</v>
      </c>
      <c r="Q2046" s="11">
        <f t="shared" si="977"/>
        <v>0</v>
      </c>
      <c r="R2046" s="30">
        <f t="shared" si="972"/>
        <v>0</v>
      </c>
      <c r="S2046" s="103">
        <f t="shared" si="964"/>
        <v>0</v>
      </c>
      <c r="T2046" s="113">
        <f t="shared" si="973"/>
        <v>8.5000000000000006E-2</v>
      </c>
      <c r="U2046" s="111">
        <f t="shared" si="979"/>
        <v>19</v>
      </c>
      <c r="V2046" s="111">
        <v>252</v>
      </c>
      <c r="W2046" s="110">
        <f t="shared" si="965"/>
        <v>1.0061698269999999</v>
      </c>
      <c r="X2046" s="103">
        <f t="shared" si="966"/>
        <v>2.2749964299999998</v>
      </c>
      <c r="Y2046" s="103">
        <f t="shared" si="967"/>
        <v>0</v>
      </c>
      <c r="Z2046" s="114" t="str">
        <f t="shared" si="975"/>
        <v>A+J=</v>
      </c>
      <c r="AA2046" s="108">
        <f t="shared" si="976"/>
        <v>46073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68"/>
        <v>46069</v>
      </c>
      <c r="B2047" s="103">
        <f t="shared" si="960"/>
        <v>371.00436782999998</v>
      </c>
      <c r="C2047" s="204">
        <f t="shared" si="959"/>
        <v>201.13330840438704</v>
      </c>
      <c r="D2047" s="104">
        <f t="shared" si="969"/>
        <v>7205.03</v>
      </c>
      <c r="E2047" s="105">
        <f t="shared" si="980"/>
        <v>7245.38</v>
      </c>
      <c r="F2047" s="106">
        <f t="shared" si="981"/>
        <v>46011</v>
      </c>
      <c r="G2047" s="107">
        <f t="shared" si="961"/>
        <v>5.6002542668107669E-3</v>
      </c>
      <c r="H2047" s="108">
        <f t="shared" si="974"/>
        <v>46073</v>
      </c>
      <c r="I2047" s="108">
        <f t="shared" si="962"/>
        <v>46073</v>
      </c>
      <c r="J2047" s="109">
        <f t="shared" si="970"/>
        <v>21</v>
      </c>
      <c r="K2047" s="109">
        <f t="shared" si="984"/>
        <v>19</v>
      </c>
      <c r="L2047" s="8">
        <f t="shared" si="971"/>
        <v>1.0050655399999999</v>
      </c>
      <c r="M2047" s="110">
        <f t="shared" si="983"/>
        <v>1.0056002500000001</v>
      </c>
      <c r="N2047" s="110">
        <f t="shared" si="978"/>
        <v>1.8240189837446772</v>
      </c>
      <c r="O2047" s="103">
        <f t="shared" si="982"/>
        <v>1.8332586200000001</v>
      </c>
      <c r="P2047" s="103">
        <f t="shared" si="963"/>
        <v>368.72937139999999</v>
      </c>
      <c r="Q2047" s="11">
        <f t="shared" si="977"/>
        <v>0</v>
      </c>
      <c r="R2047" s="30">
        <f t="shared" si="972"/>
        <v>0</v>
      </c>
      <c r="S2047" s="103">
        <f t="shared" si="964"/>
        <v>0</v>
      </c>
      <c r="T2047" s="113">
        <f t="shared" si="973"/>
        <v>8.5000000000000006E-2</v>
      </c>
      <c r="U2047" s="111">
        <f t="shared" si="979"/>
        <v>19</v>
      </c>
      <c r="V2047" s="111">
        <v>252</v>
      </c>
      <c r="W2047" s="110">
        <f t="shared" si="965"/>
        <v>1.0061698269999999</v>
      </c>
      <c r="X2047" s="103">
        <f t="shared" si="966"/>
        <v>2.2749964299999998</v>
      </c>
      <c r="Y2047" s="103">
        <f t="shared" si="967"/>
        <v>0</v>
      </c>
      <c r="Z2047" s="114" t="str">
        <f t="shared" si="975"/>
        <v>A+J=</v>
      </c>
      <c r="AA2047" s="108">
        <f t="shared" si="976"/>
        <v>46073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68"/>
        <v>46070</v>
      </c>
      <c r="B2048" s="103">
        <f t="shared" si="960"/>
        <v>371.00436782999998</v>
      </c>
      <c r="C2048" s="204">
        <f t="shared" si="959"/>
        <v>201.13330840438704</v>
      </c>
      <c r="D2048" s="104">
        <f t="shared" si="969"/>
        <v>7205.03</v>
      </c>
      <c r="E2048" s="105">
        <f t="shared" si="980"/>
        <v>7245.38</v>
      </c>
      <c r="F2048" s="106">
        <f t="shared" si="981"/>
        <v>46011</v>
      </c>
      <c r="G2048" s="107">
        <f t="shared" si="961"/>
        <v>5.6002542668107669E-3</v>
      </c>
      <c r="H2048" s="108">
        <f t="shared" si="974"/>
        <v>46073</v>
      </c>
      <c r="I2048" s="108">
        <f t="shared" si="962"/>
        <v>46073</v>
      </c>
      <c r="J2048" s="109">
        <f t="shared" si="970"/>
        <v>21</v>
      </c>
      <c r="K2048" s="109">
        <f t="shared" si="984"/>
        <v>19</v>
      </c>
      <c r="L2048" s="8">
        <f t="shared" si="971"/>
        <v>1.0050655399999999</v>
      </c>
      <c r="M2048" s="110">
        <f t="shared" si="983"/>
        <v>1.0056002500000001</v>
      </c>
      <c r="N2048" s="110">
        <f t="shared" si="978"/>
        <v>1.8240189837446772</v>
      </c>
      <c r="O2048" s="103">
        <f t="shared" si="982"/>
        <v>1.8332586200000001</v>
      </c>
      <c r="P2048" s="103">
        <f t="shared" si="963"/>
        <v>368.72937139999999</v>
      </c>
      <c r="Q2048" s="11">
        <f t="shared" si="977"/>
        <v>0</v>
      </c>
      <c r="R2048" s="30">
        <f t="shared" si="972"/>
        <v>0</v>
      </c>
      <c r="S2048" s="103">
        <f t="shared" si="964"/>
        <v>0</v>
      </c>
      <c r="T2048" s="113">
        <f t="shared" si="973"/>
        <v>8.5000000000000006E-2</v>
      </c>
      <c r="U2048" s="111">
        <f t="shared" si="979"/>
        <v>19</v>
      </c>
      <c r="V2048" s="111">
        <v>252</v>
      </c>
      <c r="W2048" s="110">
        <f t="shared" si="965"/>
        <v>1.0061698269999999</v>
      </c>
      <c r="X2048" s="103">
        <f t="shared" si="966"/>
        <v>2.2749964299999998</v>
      </c>
      <c r="Y2048" s="103">
        <f t="shared" si="967"/>
        <v>0</v>
      </c>
      <c r="Z2048" s="114" t="str">
        <f t="shared" si="975"/>
        <v>A+J=</v>
      </c>
      <c r="AA2048" s="108">
        <f t="shared" si="976"/>
        <v>46073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68"/>
        <v>46071</v>
      </c>
      <c r="B2049" s="103">
        <f t="shared" si="960"/>
        <v>371.00436782999998</v>
      </c>
      <c r="C2049" s="204">
        <f t="shared" si="959"/>
        <v>201.13330840438704</v>
      </c>
      <c r="D2049" s="104">
        <f t="shared" si="969"/>
        <v>7205.03</v>
      </c>
      <c r="E2049" s="105">
        <f t="shared" si="980"/>
        <v>7245.38</v>
      </c>
      <c r="F2049" s="106">
        <f t="shared" si="981"/>
        <v>46011</v>
      </c>
      <c r="G2049" s="107">
        <f t="shared" si="961"/>
        <v>5.6002542668107669E-3</v>
      </c>
      <c r="H2049" s="108">
        <f t="shared" si="974"/>
        <v>46073</v>
      </c>
      <c r="I2049" s="108">
        <f t="shared" si="962"/>
        <v>46073</v>
      </c>
      <c r="J2049" s="109">
        <f t="shared" si="970"/>
        <v>21</v>
      </c>
      <c r="K2049" s="109">
        <f t="shared" si="984"/>
        <v>19</v>
      </c>
      <c r="L2049" s="8">
        <f t="shared" si="971"/>
        <v>1.0050655399999999</v>
      </c>
      <c r="M2049" s="110">
        <f t="shared" si="983"/>
        <v>1.0056002500000001</v>
      </c>
      <c r="N2049" s="110">
        <f t="shared" si="978"/>
        <v>1.8240189837446772</v>
      </c>
      <c r="O2049" s="103">
        <f t="shared" si="982"/>
        <v>1.8332586200000001</v>
      </c>
      <c r="P2049" s="103">
        <f t="shared" si="963"/>
        <v>368.72937139999999</v>
      </c>
      <c r="Q2049" s="11">
        <f t="shared" si="977"/>
        <v>0</v>
      </c>
      <c r="R2049" s="30">
        <f t="shared" si="972"/>
        <v>0</v>
      </c>
      <c r="S2049" s="103">
        <f t="shared" si="964"/>
        <v>0</v>
      </c>
      <c r="T2049" s="113">
        <f t="shared" si="973"/>
        <v>8.5000000000000006E-2</v>
      </c>
      <c r="U2049" s="111">
        <f t="shared" si="979"/>
        <v>19</v>
      </c>
      <c r="V2049" s="111">
        <v>252</v>
      </c>
      <c r="W2049" s="110">
        <f t="shared" si="965"/>
        <v>1.0061698269999999</v>
      </c>
      <c r="X2049" s="103">
        <f t="shared" si="966"/>
        <v>2.2749964299999998</v>
      </c>
      <c r="Y2049" s="103">
        <f t="shared" si="967"/>
        <v>0</v>
      </c>
      <c r="Z2049" s="114" t="str">
        <f t="shared" si="975"/>
        <v>A+J=</v>
      </c>
      <c r="AA2049" s="108">
        <f t="shared" si="976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68"/>
        <v>46072</v>
      </c>
      <c r="B2050" s="103">
        <f t="shared" si="960"/>
        <v>371.22320249000001</v>
      </c>
      <c r="C2050" s="204">
        <f t="shared" si="959"/>
        <v>201.13330840438704</v>
      </c>
      <c r="D2050" s="104">
        <f t="shared" si="969"/>
        <v>7205.03</v>
      </c>
      <c r="E2050" s="105">
        <f t="shared" si="980"/>
        <v>7245.38</v>
      </c>
      <c r="F2050" s="106">
        <f t="shared" si="981"/>
        <v>46011</v>
      </c>
      <c r="G2050" s="107">
        <f t="shared" si="961"/>
        <v>5.6002542668107669E-3</v>
      </c>
      <c r="H2050" s="108">
        <f t="shared" si="974"/>
        <v>46073</v>
      </c>
      <c r="I2050" s="108">
        <f t="shared" si="962"/>
        <v>46073</v>
      </c>
      <c r="J2050" s="109">
        <f t="shared" si="970"/>
        <v>21</v>
      </c>
      <c r="K2050" s="109">
        <f t="shared" si="984"/>
        <v>20</v>
      </c>
      <c r="L2050" s="8">
        <f t="shared" si="971"/>
        <v>1.00533286</v>
      </c>
      <c r="M2050" s="110">
        <f t="shared" si="983"/>
        <v>1.0056002500000001</v>
      </c>
      <c r="N2050" s="110">
        <f t="shared" si="978"/>
        <v>1.8240189837446772</v>
      </c>
      <c r="O2050" s="103">
        <f t="shared" si="982"/>
        <v>1.8337462200000001</v>
      </c>
      <c r="P2050" s="103">
        <f t="shared" si="963"/>
        <v>368.82744400000001</v>
      </c>
      <c r="Q2050" s="11">
        <f t="shared" si="977"/>
        <v>0</v>
      </c>
      <c r="R2050" s="30">
        <f t="shared" si="972"/>
        <v>0</v>
      </c>
      <c r="S2050" s="103">
        <f t="shared" si="964"/>
        <v>0</v>
      </c>
      <c r="T2050" s="113">
        <f t="shared" si="973"/>
        <v>8.5000000000000006E-2</v>
      </c>
      <c r="U2050" s="111">
        <f t="shared" si="979"/>
        <v>20</v>
      </c>
      <c r="V2050" s="111">
        <v>252</v>
      </c>
      <c r="W2050" s="110">
        <f t="shared" si="965"/>
        <v>1.006495608</v>
      </c>
      <c r="X2050" s="103">
        <f t="shared" si="966"/>
        <v>2.39575849</v>
      </c>
      <c r="Y2050" s="103">
        <f t="shared" si="967"/>
        <v>0</v>
      </c>
      <c r="Z2050" s="114" t="str">
        <f t="shared" si="975"/>
        <v>A+J=</v>
      </c>
      <c r="AA2050" s="108">
        <f t="shared" si="976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68"/>
        <v>46073</v>
      </c>
      <c r="B2051" s="103">
        <f t="shared" si="960"/>
        <v>371.44216372</v>
      </c>
      <c r="C2051" s="204">
        <f t="shared" si="959"/>
        <v>201.13330840438704</v>
      </c>
      <c r="D2051" s="104">
        <f t="shared" si="969"/>
        <v>7205.03</v>
      </c>
      <c r="E2051" s="105">
        <f t="shared" si="980"/>
        <v>7245.38</v>
      </c>
      <c r="F2051" s="106">
        <f t="shared" si="981"/>
        <v>46011</v>
      </c>
      <c r="G2051" s="107">
        <f t="shared" si="961"/>
        <v>5.6002542668107669E-3</v>
      </c>
      <c r="H2051" s="108">
        <f t="shared" si="974"/>
        <v>46101</v>
      </c>
      <c r="I2051" s="108">
        <f t="shared" si="962"/>
        <v>46073</v>
      </c>
      <c r="J2051" s="109">
        <f t="shared" si="970"/>
        <v>21</v>
      </c>
      <c r="K2051" s="109">
        <f t="shared" si="984"/>
        <v>21</v>
      </c>
      <c r="L2051" s="8">
        <f t="shared" si="971"/>
        <v>1.0056002500000001</v>
      </c>
      <c r="M2051" s="110">
        <f t="shared" si="983"/>
        <v>1.0056002500000001</v>
      </c>
      <c r="N2051" s="110">
        <f t="shared" si="978"/>
        <v>1.8240189837446772</v>
      </c>
      <c r="O2051" s="103">
        <f t="shared" si="982"/>
        <v>1.8342339400000001</v>
      </c>
      <c r="P2051" s="103">
        <f t="shared" si="963"/>
        <v>368.92554073000002</v>
      </c>
      <c r="Q2051" s="11">
        <f t="shared" si="977"/>
        <v>67</v>
      </c>
      <c r="R2051" s="30">
        <f t="shared" si="972"/>
        <v>2.128E-2</v>
      </c>
      <c r="S2051" s="103">
        <f t="shared" si="964"/>
        <v>7.8507354999999999</v>
      </c>
      <c r="T2051" s="113">
        <f t="shared" si="973"/>
        <v>8.5000000000000006E-2</v>
      </c>
      <c r="U2051" s="111">
        <f t="shared" si="979"/>
        <v>21</v>
      </c>
      <c r="V2051" s="111">
        <v>252</v>
      </c>
      <c r="W2051" s="110">
        <f t="shared" si="965"/>
        <v>1.0068214929999999</v>
      </c>
      <c r="X2051" s="103">
        <f t="shared" si="966"/>
        <v>2.5166229900000001</v>
      </c>
      <c r="Y2051" s="103">
        <f t="shared" si="967"/>
        <v>10.367358490000001</v>
      </c>
      <c r="Z2051" s="114" t="str">
        <f t="shared" si="975"/>
        <v>A+J=</v>
      </c>
      <c r="AA2051" s="108">
        <f t="shared" si="976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68"/>
        <v>46074</v>
      </c>
      <c r="B2052" s="103">
        <f t="shared" si="960"/>
        <v>361.29258544999999</v>
      </c>
      <c r="C2052" s="204">
        <f t="shared" si="959"/>
        <v>196.85319160532705</v>
      </c>
      <c r="D2052" s="104">
        <f t="shared" si="969"/>
        <v>7205.03</v>
      </c>
      <c r="E2052" s="105">
        <f t="shared" si="980"/>
        <v>7245.38</v>
      </c>
      <c r="F2052" s="106">
        <f t="shared" si="981"/>
        <v>46042</v>
      </c>
      <c r="G2052" s="107">
        <f t="shared" si="961"/>
        <v>5.6002542668107669E-3</v>
      </c>
      <c r="H2052" s="108">
        <f t="shared" si="974"/>
        <v>46101</v>
      </c>
      <c r="I2052" s="108">
        <f t="shared" si="962"/>
        <v>46101</v>
      </c>
      <c r="J2052" s="109">
        <f t="shared" si="970"/>
        <v>20</v>
      </c>
      <c r="K2052" s="109">
        <f t="shared" si="984"/>
        <v>1</v>
      </c>
      <c r="L2052" s="8">
        <f t="shared" si="971"/>
        <v>1.0002792700000001</v>
      </c>
      <c r="M2052" s="110">
        <f t="shared" si="983"/>
        <v>1.0056002500000001</v>
      </c>
      <c r="N2052" s="110">
        <f t="shared" si="978"/>
        <v>1.8342339460583934</v>
      </c>
      <c r="O2052" s="103">
        <f t="shared" si="982"/>
        <v>1.8347461899999999</v>
      </c>
      <c r="P2052" s="103">
        <f t="shared" si="963"/>
        <v>361.17564327999997</v>
      </c>
      <c r="Q2052" s="11">
        <f t="shared" si="977"/>
        <v>0</v>
      </c>
      <c r="R2052" s="30">
        <f t="shared" si="972"/>
        <v>0</v>
      </c>
      <c r="S2052" s="103">
        <f t="shared" si="964"/>
        <v>0</v>
      </c>
      <c r="T2052" s="113">
        <f t="shared" si="973"/>
        <v>8.5000000000000006E-2</v>
      </c>
      <c r="U2052" s="111">
        <f t="shared" si="979"/>
        <v>1</v>
      </c>
      <c r="V2052" s="111">
        <v>252</v>
      </c>
      <c r="W2052" s="110">
        <f t="shared" si="965"/>
        <v>1.0003237819999999</v>
      </c>
      <c r="X2052" s="103">
        <f t="shared" si="966"/>
        <v>0.11694217</v>
      </c>
      <c r="Y2052" s="103">
        <f t="shared" si="967"/>
        <v>0</v>
      </c>
      <c r="Z2052" s="114" t="str">
        <f t="shared" si="975"/>
        <v>A+J=</v>
      </c>
      <c r="AA2052" s="108">
        <f t="shared" si="976"/>
        <v>46101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68"/>
        <v>46075</v>
      </c>
      <c r="B2053" s="103">
        <f t="shared" si="960"/>
        <v>361.29258544999999</v>
      </c>
      <c r="C2053" s="204">
        <f t="shared" si="959"/>
        <v>196.85319160532705</v>
      </c>
      <c r="D2053" s="104">
        <f t="shared" si="969"/>
        <v>7205.03</v>
      </c>
      <c r="E2053" s="105">
        <f t="shared" si="980"/>
        <v>7245.38</v>
      </c>
      <c r="F2053" s="106">
        <f t="shared" si="981"/>
        <v>46042</v>
      </c>
      <c r="G2053" s="107">
        <f t="shared" si="961"/>
        <v>5.6002542668107669E-3</v>
      </c>
      <c r="H2053" s="108">
        <f t="shared" si="974"/>
        <v>46101</v>
      </c>
      <c r="I2053" s="108">
        <f t="shared" si="962"/>
        <v>46101</v>
      </c>
      <c r="J2053" s="109">
        <f t="shared" si="970"/>
        <v>20</v>
      </c>
      <c r="K2053" s="109">
        <f t="shared" si="984"/>
        <v>1</v>
      </c>
      <c r="L2053" s="8">
        <f t="shared" si="971"/>
        <v>1.0002792700000001</v>
      </c>
      <c r="M2053" s="110">
        <f t="shared" si="983"/>
        <v>1.0056002500000001</v>
      </c>
      <c r="N2053" s="110">
        <f t="shared" si="978"/>
        <v>1.8342339460583934</v>
      </c>
      <c r="O2053" s="103">
        <f t="shared" si="982"/>
        <v>1.8347461899999999</v>
      </c>
      <c r="P2053" s="103">
        <f t="shared" si="963"/>
        <v>361.17564327999997</v>
      </c>
      <c r="Q2053" s="11">
        <f t="shared" si="977"/>
        <v>0</v>
      </c>
      <c r="R2053" s="30">
        <f t="shared" si="972"/>
        <v>0</v>
      </c>
      <c r="S2053" s="103">
        <f t="shared" si="964"/>
        <v>0</v>
      </c>
      <c r="T2053" s="113">
        <f t="shared" si="973"/>
        <v>8.5000000000000006E-2</v>
      </c>
      <c r="U2053" s="111">
        <f t="shared" si="979"/>
        <v>1</v>
      </c>
      <c r="V2053" s="111">
        <v>252</v>
      </c>
      <c r="W2053" s="110">
        <f t="shared" si="965"/>
        <v>1.0003237819999999</v>
      </c>
      <c r="X2053" s="103">
        <f t="shared" si="966"/>
        <v>0.11694217</v>
      </c>
      <c r="Y2053" s="103">
        <f t="shared" si="967"/>
        <v>0</v>
      </c>
      <c r="Z2053" s="114" t="str">
        <f t="shared" si="975"/>
        <v>A+J=</v>
      </c>
      <c r="AA2053" s="108">
        <f t="shared" si="976"/>
        <v>46101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68"/>
        <v>46076</v>
      </c>
      <c r="B2054" s="103">
        <f t="shared" si="960"/>
        <v>361.29258544999999</v>
      </c>
      <c r="C2054" s="204">
        <f t="shared" ref="C2054:C2117" si="985">(C2053-(S2053/O2053))</f>
        <v>196.85319160532705</v>
      </c>
      <c r="D2054" s="104">
        <f t="shared" si="969"/>
        <v>7205.03</v>
      </c>
      <c r="E2054" s="105">
        <f t="shared" si="980"/>
        <v>7245.38</v>
      </c>
      <c r="F2054" s="106">
        <f t="shared" si="981"/>
        <v>46042</v>
      </c>
      <c r="G2054" s="107">
        <f t="shared" si="961"/>
        <v>5.6002542668107669E-3</v>
      </c>
      <c r="H2054" s="108">
        <f t="shared" si="974"/>
        <v>46101</v>
      </c>
      <c r="I2054" s="108">
        <f t="shared" si="962"/>
        <v>46101</v>
      </c>
      <c r="J2054" s="109">
        <f t="shared" si="970"/>
        <v>20</v>
      </c>
      <c r="K2054" s="109">
        <f t="shared" si="984"/>
        <v>1</v>
      </c>
      <c r="L2054" s="8">
        <f t="shared" si="971"/>
        <v>1.0002792700000001</v>
      </c>
      <c r="M2054" s="110">
        <f t="shared" si="983"/>
        <v>1.0056002500000001</v>
      </c>
      <c r="N2054" s="110">
        <f t="shared" si="978"/>
        <v>1.8342339460583934</v>
      </c>
      <c r="O2054" s="103">
        <f t="shared" si="982"/>
        <v>1.8347461899999999</v>
      </c>
      <c r="P2054" s="103">
        <f t="shared" si="963"/>
        <v>361.17564327999997</v>
      </c>
      <c r="Q2054" s="11">
        <f t="shared" si="977"/>
        <v>0</v>
      </c>
      <c r="R2054" s="30">
        <f t="shared" si="972"/>
        <v>0</v>
      </c>
      <c r="S2054" s="103">
        <f t="shared" si="964"/>
        <v>0</v>
      </c>
      <c r="T2054" s="113">
        <f t="shared" si="973"/>
        <v>8.5000000000000006E-2</v>
      </c>
      <c r="U2054" s="111">
        <f t="shared" si="979"/>
        <v>1</v>
      </c>
      <c r="V2054" s="111">
        <v>252</v>
      </c>
      <c r="W2054" s="110">
        <f t="shared" si="965"/>
        <v>1.0003237819999999</v>
      </c>
      <c r="X2054" s="103">
        <f t="shared" si="966"/>
        <v>0.11694217</v>
      </c>
      <c r="Y2054" s="103">
        <f t="shared" si="967"/>
        <v>0</v>
      </c>
      <c r="Z2054" s="114" t="str">
        <f t="shared" si="975"/>
        <v>A+J=</v>
      </c>
      <c r="AA2054" s="108">
        <f t="shared" si="976"/>
        <v>46101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68"/>
        <v>46077</v>
      </c>
      <c r="B2055" s="103">
        <f t="shared" si="960"/>
        <v>361.51049290000003</v>
      </c>
      <c r="C2055" s="204">
        <f t="shared" si="985"/>
        <v>196.85319160532705</v>
      </c>
      <c r="D2055" s="104">
        <f t="shared" si="969"/>
        <v>7205.03</v>
      </c>
      <c r="E2055" s="105">
        <f t="shared" si="980"/>
        <v>7245.38</v>
      </c>
      <c r="F2055" s="106">
        <f t="shared" si="981"/>
        <v>46042</v>
      </c>
      <c r="G2055" s="107">
        <f t="shared" si="961"/>
        <v>5.6002542668107669E-3</v>
      </c>
      <c r="H2055" s="108">
        <f t="shared" si="974"/>
        <v>46101</v>
      </c>
      <c r="I2055" s="108">
        <f t="shared" si="962"/>
        <v>46101</v>
      </c>
      <c r="J2055" s="109">
        <f t="shared" si="970"/>
        <v>20</v>
      </c>
      <c r="K2055" s="109">
        <f t="shared" si="984"/>
        <v>2</v>
      </c>
      <c r="L2055" s="8">
        <f t="shared" si="971"/>
        <v>1.0005586099999999</v>
      </c>
      <c r="M2055" s="110">
        <f t="shared" si="983"/>
        <v>1.0056002500000001</v>
      </c>
      <c r="N2055" s="110">
        <f t="shared" si="978"/>
        <v>1.8342339460583934</v>
      </c>
      <c r="O2055" s="103">
        <f t="shared" si="982"/>
        <v>1.83525856</v>
      </c>
      <c r="P2055" s="103">
        <f t="shared" si="963"/>
        <v>361.27650495</v>
      </c>
      <c r="Q2055" s="11">
        <f t="shared" si="977"/>
        <v>0</v>
      </c>
      <c r="R2055" s="30">
        <f t="shared" si="972"/>
        <v>0</v>
      </c>
      <c r="S2055" s="103">
        <f t="shared" si="964"/>
        <v>0</v>
      </c>
      <c r="T2055" s="113">
        <f t="shared" si="973"/>
        <v>8.5000000000000006E-2</v>
      </c>
      <c r="U2055" s="111">
        <f t="shared" si="979"/>
        <v>2</v>
      </c>
      <c r="V2055" s="111">
        <v>252</v>
      </c>
      <c r="W2055" s="110">
        <f t="shared" si="965"/>
        <v>1.00064767</v>
      </c>
      <c r="X2055" s="103">
        <f t="shared" si="966"/>
        <v>0.23398795</v>
      </c>
      <c r="Y2055" s="103">
        <f t="shared" si="967"/>
        <v>0</v>
      </c>
      <c r="Z2055" s="114" t="str">
        <f t="shared" si="975"/>
        <v>A+J=</v>
      </c>
      <c r="AA2055" s="108">
        <f t="shared" si="976"/>
        <v>46101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68"/>
        <v>46078</v>
      </c>
      <c r="B2056" s="103">
        <f t="shared" si="960"/>
        <v>361.72853677000001</v>
      </c>
      <c r="C2056" s="204">
        <f t="shared" si="985"/>
        <v>196.85319160532705</v>
      </c>
      <c r="D2056" s="104">
        <f t="shared" si="969"/>
        <v>7205.03</v>
      </c>
      <c r="E2056" s="105">
        <f t="shared" si="980"/>
        <v>7245.38</v>
      </c>
      <c r="F2056" s="106">
        <f t="shared" si="981"/>
        <v>46042</v>
      </c>
      <c r="G2056" s="107">
        <f t="shared" si="961"/>
        <v>5.6002542668107669E-3</v>
      </c>
      <c r="H2056" s="108">
        <f t="shared" si="974"/>
        <v>46101</v>
      </c>
      <c r="I2056" s="108">
        <f t="shared" si="962"/>
        <v>46101</v>
      </c>
      <c r="J2056" s="109">
        <f t="shared" si="970"/>
        <v>20</v>
      </c>
      <c r="K2056" s="109">
        <f t="shared" si="984"/>
        <v>3</v>
      </c>
      <c r="L2056" s="8">
        <f t="shared" si="971"/>
        <v>1.0008380400000001</v>
      </c>
      <c r="M2056" s="110">
        <f t="shared" si="983"/>
        <v>1.0056002500000001</v>
      </c>
      <c r="N2056" s="110">
        <f t="shared" si="978"/>
        <v>1.8342339460583934</v>
      </c>
      <c r="O2056" s="103">
        <f t="shared" si="982"/>
        <v>1.8357711000000001</v>
      </c>
      <c r="P2056" s="103">
        <f t="shared" si="963"/>
        <v>361.37740008999998</v>
      </c>
      <c r="Q2056" s="11">
        <f t="shared" si="977"/>
        <v>0</v>
      </c>
      <c r="R2056" s="30">
        <f t="shared" si="972"/>
        <v>0</v>
      </c>
      <c r="S2056" s="103">
        <f t="shared" si="964"/>
        <v>0</v>
      </c>
      <c r="T2056" s="113">
        <f t="shared" si="973"/>
        <v>8.5000000000000006E-2</v>
      </c>
      <c r="U2056" s="111">
        <f t="shared" si="979"/>
        <v>3</v>
      </c>
      <c r="V2056" s="111">
        <v>252</v>
      </c>
      <c r="W2056" s="110">
        <f t="shared" si="965"/>
        <v>1.000971662</v>
      </c>
      <c r="X2056" s="103">
        <f t="shared" si="966"/>
        <v>0.35113667999999998</v>
      </c>
      <c r="Y2056" s="103">
        <f t="shared" si="967"/>
        <v>0</v>
      </c>
      <c r="Z2056" s="114" t="str">
        <f t="shared" si="975"/>
        <v>A+J=</v>
      </c>
      <c r="AA2056" s="108">
        <f t="shared" si="976"/>
        <v>46101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68"/>
        <v>46079</v>
      </c>
      <c r="B2057" s="103">
        <f t="shared" si="960"/>
        <v>361.94671354000002</v>
      </c>
      <c r="C2057" s="204">
        <f t="shared" si="985"/>
        <v>196.85319160532705</v>
      </c>
      <c r="D2057" s="104">
        <f t="shared" si="969"/>
        <v>7205.03</v>
      </c>
      <c r="E2057" s="105">
        <f t="shared" si="980"/>
        <v>7245.38</v>
      </c>
      <c r="F2057" s="106">
        <f t="shared" si="981"/>
        <v>46042</v>
      </c>
      <c r="G2057" s="107">
        <f t="shared" si="961"/>
        <v>5.6002542668107669E-3</v>
      </c>
      <c r="H2057" s="108">
        <f t="shared" si="974"/>
        <v>46101</v>
      </c>
      <c r="I2057" s="108">
        <f t="shared" si="962"/>
        <v>46101</v>
      </c>
      <c r="J2057" s="109">
        <f t="shared" si="970"/>
        <v>20</v>
      </c>
      <c r="K2057" s="109">
        <f t="shared" si="984"/>
        <v>4</v>
      </c>
      <c r="L2057" s="8">
        <f t="shared" si="971"/>
        <v>1.00111755</v>
      </c>
      <c r="M2057" s="110">
        <f t="shared" si="983"/>
        <v>1.0056002500000001</v>
      </c>
      <c r="N2057" s="110">
        <f t="shared" si="978"/>
        <v>1.8342339460583934</v>
      </c>
      <c r="O2057" s="103">
        <f t="shared" si="982"/>
        <v>1.83628379</v>
      </c>
      <c r="P2057" s="103">
        <f t="shared" si="963"/>
        <v>361.47832475000001</v>
      </c>
      <c r="Q2057" s="11">
        <f t="shared" si="977"/>
        <v>0</v>
      </c>
      <c r="R2057" s="30">
        <f t="shared" si="972"/>
        <v>0</v>
      </c>
      <c r="S2057" s="103">
        <f t="shared" si="964"/>
        <v>0</v>
      </c>
      <c r="T2057" s="113">
        <f t="shared" si="973"/>
        <v>8.5000000000000006E-2</v>
      </c>
      <c r="U2057" s="111">
        <f t="shared" si="979"/>
        <v>4</v>
      </c>
      <c r="V2057" s="111">
        <v>252</v>
      </c>
      <c r="W2057" s="110">
        <f t="shared" si="965"/>
        <v>1.001295759</v>
      </c>
      <c r="X2057" s="103">
        <f t="shared" si="966"/>
        <v>0.46838879</v>
      </c>
      <c r="Y2057" s="103">
        <f t="shared" si="967"/>
        <v>0</v>
      </c>
      <c r="Z2057" s="114" t="str">
        <f t="shared" si="975"/>
        <v>A+J=</v>
      </c>
      <c r="AA2057" s="108">
        <f t="shared" si="976"/>
        <v>46101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68"/>
        <v>46080</v>
      </c>
      <c r="B2058" s="103">
        <f t="shared" ref="B2058:B2121" si="986">(P2058+X2058)</f>
        <v>362.16501735000003</v>
      </c>
      <c r="C2058" s="204">
        <f t="shared" si="985"/>
        <v>196.85319160532705</v>
      </c>
      <c r="D2058" s="104">
        <f t="shared" si="969"/>
        <v>7205.03</v>
      </c>
      <c r="E2058" s="105">
        <f t="shared" si="980"/>
        <v>7245.38</v>
      </c>
      <c r="F2058" s="106">
        <f t="shared" si="981"/>
        <v>46042</v>
      </c>
      <c r="G2058" s="107">
        <f t="shared" ref="G2058:G2121" si="987">(E2058/D2058)-1</f>
        <v>5.6002542668107669E-3</v>
      </c>
      <c r="H2058" s="108">
        <f t="shared" si="974"/>
        <v>46101</v>
      </c>
      <c r="I2058" s="108">
        <f t="shared" ref="I2058:I2121" si="988">IF(A2058&gt;I2057,H2058,I2057)</f>
        <v>46101</v>
      </c>
      <c r="J2058" s="109">
        <f t="shared" si="970"/>
        <v>20</v>
      </c>
      <c r="K2058" s="109">
        <f t="shared" si="984"/>
        <v>5</v>
      </c>
      <c r="L2058" s="8">
        <f t="shared" si="971"/>
        <v>1.00139713</v>
      </c>
      <c r="M2058" s="110">
        <f t="shared" si="983"/>
        <v>1.0056002500000001</v>
      </c>
      <c r="N2058" s="110">
        <f t="shared" si="978"/>
        <v>1.8342339460583934</v>
      </c>
      <c r="O2058" s="103">
        <f t="shared" si="982"/>
        <v>1.8367966</v>
      </c>
      <c r="P2058" s="103">
        <f t="shared" ref="P2058:P2121" si="989">TRUNC(C2058*O2058,8)</f>
        <v>361.57927303000002</v>
      </c>
      <c r="Q2058" s="11">
        <f t="shared" si="977"/>
        <v>0</v>
      </c>
      <c r="R2058" s="30">
        <f t="shared" si="972"/>
        <v>0</v>
      </c>
      <c r="S2058" s="103">
        <f t="shared" ref="S2058:S2121" si="990">IF(R2058&gt;0,TRUNC(R2058*P2058,8),0)</f>
        <v>0</v>
      </c>
      <c r="T2058" s="113">
        <f t="shared" si="973"/>
        <v>8.5000000000000006E-2</v>
      </c>
      <c r="U2058" s="111">
        <f t="shared" si="979"/>
        <v>5</v>
      </c>
      <c r="V2058" s="111">
        <v>252</v>
      </c>
      <c r="W2058" s="110">
        <f t="shared" ref="W2058:W2121" si="991">ROUND((1+T2058)^TRUNC((U2058/V2058),9),9)</f>
        <v>1.0016199610000001</v>
      </c>
      <c r="X2058" s="103">
        <f t="shared" ref="X2058:X2121" si="992">TRUNC((P2058*(W2058-1)),8)</f>
        <v>0.58574431999999998</v>
      </c>
      <c r="Y2058" s="103">
        <f t="shared" ref="Y2058:Y2121" si="993">IF(Q2058&gt;0,S2058+X2058,0)</f>
        <v>0</v>
      </c>
      <c r="Z2058" s="114" t="str">
        <f t="shared" si="975"/>
        <v>A+J=</v>
      </c>
      <c r="AA2058" s="108">
        <f t="shared" si="976"/>
        <v>46101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94">(A2058+1)</f>
        <v>46081</v>
      </c>
      <c r="B2059" s="103">
        <f t="shared" si="986"/>
        <v>362.38345616000004</v>
      </c>
      <c r="C2059" s="204">
        <f t="shared" si="985"/>
        <v>196.85319160532705</v>
      </c>
      <c r="D2059" s="104">
        <f t="shared" ref="D2059:D2122" si="995">IF(E2059=E2058,D2058,E2058)</f>
        <v>7205.03</v>
      </c>
      <c r="E2059" s="105">
        <f t="shared" si="980"/>
        <v>7245.38</v>
      </c>
      <c r="F2059" s="106">
        <f t="shared" si="981"/>
        <v>46042</v>
      </c>
      <c r="G2059" s="107">
        <f t="shared" si="987"/>
        <v>5.6002542668107669E-3</v>
      </c>
      <c r="H2059" s="108">
        <f t="shared" si="974"/>
        <v>46101</v>
      </c>
      <c r="I2059" s="108">
        <f t="shared" si="988"/>
        <v>46101</v>
      </c>
      <c r="J2059" s="109">
        <f t="shared" ref="J2059:J2122" si="996">IF(I2059=I2058,J2058,NETWORKDAYS(I2058,I2059,$AD$171:$AD$502)-1)</f>
        <v>20</v>
      </c>
      <c r="K2059" s="109">
        <f t="shared" si="984"/>
        <v>6</v>
      </c>
      <c r="L2059" s="8">
        <f t="shared" ref="L2059:L2122" si="997">IF(E2059&lt;D2059,1,TRUNC((E2059/D2059)^TRUNC((K2059/J2059),9),8))</f>
        <v>1.0016767900000001</v>
      </c>
      <c r="M2059" s="110">
        <f t="shared" si="983"/>
        <v>1.0056002500000001</v>
      </c>
      <c r="N2059" s="110">
        <f t="shared" si="978"/>
        <v>1.8342339460583934</v>
      </c>
      <c r="O2059" s="103">
        <f t="shared" si="982"/>
        <v>1.8373095699999999</v>
      </c>
      <c r="P2059" s="103">
        <f t="shared" si="989"/>
        <v>361.68025282000002</v>
      </c>
      <c r="Q2059" s="11">
        <f t="shared" si="977"/>
        <v>0</v>
      </c>
      <c r="R2059" s="30">
        <f t="shared" ref="R2059:R2122" si="998">IF(Q2059&gt;0,VLOOKUP($A2059,$AD$10:$AI$165,6),0)</f>
        <v>0</v>
      </c>
      <c r="S2059" s="103">
        <f t="shared" si="990"/>
        <v>0</v>
      </c>
      <c r="T2059" s="113">
        <f t="shared" ref="T2059:T2122" si="999">(T2058)</f>
        <v>8.5000000000000006E-2</v>
      </c>
      <c r="U2059" s="111">
        <f t="shared" si="979"/>
        <v>6</v>
      </c>
      <c r="V2059" s="111">
        <v>252</v>
      </c>
      <c r="W2059" s="110">
        <f t="shared" si="991"/>
        <v>1.0019442679999999</v>
      </c>
      <c r="X2059" s="103">
        <f t="shared" si="992"/>
        <v>0.70320333999999995</v>
      </c>
      <c r="Y2059" s="103">
        <f t="shared" si="993"/>
        <v>0</v>
      </c>
      <c r="Z2059" s="114" t="str">
        <f t="shared" si="975"/>
        <v>A+J=</v>
      </c>
      <c r="AA2059" s="108">
        <f t="shared" si="976"/>
        <v>46101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94"/>
        <v>46082</v>
      </c>
      <c r="B2060" s="103">
        <f t="shared" si="986"/>
        <v>362.38345616000004</v>
      </c>
      <c r="C2060" s="204">
        <f t="shared" si="985"/>
        <v>196.85319160532705</v>
      </c>
      <c r="D2060" s="104">
        <f t="shared" si="995"/>
        <v>7205.03</v>
      </c>
      <c r="E2060" s="105">
        <f t="shared" si="980"/>
        <v>7245.38</v>
      </c>
      <c r="F2060" s="106">
        <f t="shared" si="981"/>
        <v>46042</v>
      </c>
      <c r="G2060" s="107">
        <f t="shared" si="987"/>
        <v>5.6002542668107669E-3</v>
      </c>
      <c r="H2060" s="108">
        <f t="shared" ref="H2060:H2123" si="1000">IF(DAY(A2060)=H$9,VLOOKUP(A2060,AH$118:AN$450,4),H2059)</f>
        <v>46101</v>
      </c>
      <c r="I2060" s="108">
        <f t="shared" si="988"/>
        <v>46101</v>
      </c>
      <c r="J2060" s="109">
        <f t="shared" si="996"/>
        <v>20</v>
      </c>
      <c r="K2060" s="109">
        <f t="shared" si="984"/>
        <v>6</v>
      </c>
      <c r="L2060" s="8">
        <f t="shared" si="997"/>
        <v>1.0016767900000001</v>
      </c>
      <c r="M2060" s="110">
        <f t="shared" si="983"/>
        <v>1.0056002500000001</v>
      </c>
      <c r="N2060" s="110">
        <f t="shared" si="978"/>
        <v>1.8342339460583934</v>
      </c>
      <c r="O2060" s="103">
        <f t="shared" si="982"/>
        <v>1.8373095699999999</v>
      </c>
      <c r="P2060" s="103">
        <f t="shared" si="989"/>
        <v>361.68025282000002</v>
      </c>
      <c r="Q2060" s="11">
        <f t="shared" si="977"/>
        <v>0</v>
      </c>
      <c r="R2060" s="30">
        <f t="shared" si="998"/>
        <v>0</v>
      </c>
      <c r="S2060" s="103">
        <f t="shared" si="990"/>
        <v>0</v>
      </c>
      <c r="T2060" s="113">
        <f t="shared" si="999"/>
        <v>8.5000000000000006E-2</v>
      </c>
      <c r="U2060" s="111">
        <f t="shared" si="979"/>
        <v>6</v>
      </c>
      <c r="V2060" s="111">
        <v>252</v>
      </c>
      <c r="W2060" s="110">
        <f t="shared" si="991"/>
        <v>1.0019442679999999</v>
      </c>
      <c r="X2060" s="103">
        <f t="shared" si="992"/>
        <v>0.70320333999999995</v>
      </c>
      <c r="Y2060" s="103">
        <f t="shared" si="993"/>
        <v>0</v>
      </c>
      <c r="Z2060" s="114" t="str">
        <f t="shared" ref="Z2060:Z2123" si="1001">IF($Q2059&gt;0,VLOOKUP($A2059,$AD$10:$AM$165,9),Z2059)</f>
        <v>A+J=</v>
      </c>
      <c r="AA2060" s="108">
        <f t="shared" ref="AA2060:AA2123" si="1002">IF($Q2059&gt;0,VLOOKUP($A2059,$AD$10:$AM$165,10),AA2059)</f>
        <v>46101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94"/>
        <v>46083</v>
      </c>
      <c r="B2061" s="103">
        <f t="shared" si="986"/>
        <v>362.38345616000004</v>
      </c>
      <c r="C2061" s="204">
        <f t="shared" si="985"/>
        <v>196.85319160532705</v>
      </c>
      <c r="D2061" s="104">
        <f t="shared" si="995"/>
        <v>7205.03</v>
      </c>
      <c r="E2061" s="105">
        <f t="shared" si="980"/>
        <v>7245.38</v>
      </c>
      <c r="F2061" s="106">
        <f t="shared" si="981"/>
        <v>46042</v>
      </c>
      <c r="G2061" s="107">
        <f t="shared" si="987"/>
        <v>5.6002542668107669E-3</v>
      </c>
      <c r="H2061" s="108">
        <f t="shared" si="1000"/>
        <v>46101</v>
      </c>
      <c r="I2061" s="108">
        <f t="shared" si="988"/>
        <v>46101</v>
      </c>
      <c r="J2061" s="109">
        <f t="shared" si="996"/>
        <v>20</v>
      </c>
      <c r="K2061" s="109">
        <f t="shared" si="984"/>
        <v>6</v>
      </c>
      <c r="L2061" s="8">
        <f t="shared" si="997"/>
        <v>1.0016767900000001</v>
      </c>
      <c r="M2061" s="110">
        <f t="shared" si="983"/>
        <v>1.0056002500000001</v>
      </c>
      <c r="N2061" s="110">
        <f t="shared" si="978"/>
        <v>1.8342339460583934</v>
      </c>
      <c r="O2061" s="103">
        <f t="shared" si="982"/>
        <v>1.8373095699999999</v>
      </c>
      <c r="P2061" s="103">
        <f t="shared" si="989"/>
        <v>361.68025282000002</v>
      </c>
      <c r="Q2061" s="11">
        <f t="shared" ref="Q2061:Q2124" si="1003">IF(VLOOKUP(A2061,AD$10:AK$165,8)=VLOOKUP(A2060,AD$10:AK$165,8),0,VLOOKUP(A2061,AD$10:AK$165,8))</f>
        <v>0</v>
      </c>
      <c r="R2061" s="30">
        <f t="shared" si="998"/>
        <v>0</v>
      </c>
      <c r="S2061" s="103">
        <f t="shared" si="990"/>
        <v>0</v>
      </c>
      <c r="T2061" s="113">
        <f t="shared" si="999"/>
        <v>8.5000000000000006E-2</v>
      </c>
      <c r="U2061" s="111">
        <f t="shared" si="979"/>
        <v>6</v>
      </c>
      <c r="V2061" s="111">
        <v>252</v>
      </c>
      <c r="W2061" s="110">
        <f t="shared" si="991"/>
        <v>1.0019442679999999</v>
      </c>
      <c r="X2061" s="103">
        <f t="shared" si="992"/>
        <v>0.70320333999999995</v>
      </c>
      <c r="Y2061" s="103">
        <f t="shared" si="993"/>
        <v>0</v>
      </c>
      <c r="Z2061" s="114" t="str">
        <f t="shared" si="1001"/>
        <v>A+J=</v>
      </c>
      <c r="AA2061" s="108">
        <f t="shared" si="1002"/>
        <v>46101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94"/>
        <v>46084</v>
      </c>
      <c r="B2062" s="103">
        <f t="shared" si="986"/>
        <v>362.60202409000004</v>
      </c>
      <c r="C2062" s="204">
        <f t="shared" si="985"/>
        <v>196.85319160532705</v>
      </c>
      <c r="D2062" s="104">
        <f t="shared" si="995"/>
        <v>7205.03</v>
      </c>
      <c r="E2062" s="105">
        <f t="shared" si="980"/>
        <v>7245.38</v>
      </c>
      <c r="F2062" s="106">
        <f t="shared" si="981"/>
        <v>46042</v>
      </c>
      <c r="G2062" s="107">
        <f t="shared" si="987"/>
        <v>5.6002542668107669E-3</v>
      </c>
      <c r="H2062" s="108">
        <f t="shared" si="1000"/>
        <v>46101</v>
      </c>
      <c r="I2062" s="108">
        <f t="shared" si="988"/>
        <v>46101</v>
      </c>
      <c r="J2062" s="109">
        <f t="shared" si="996"/>
        <v>20</v>
      </c>
      <c r="K2062" s="109">
        <f t="shared" si="984"/>
        <v>7</v>
      </c>
      <c r="L2062" s="8">
        <f t="shared" si="997"/>
        <v>1.00195653</v>
      </c>
      <c r="M2062" s="110">
        <f t="shared" si="983"/>
        <v>1.0056002500000001</v>
      </c>
      <c r="N2062" s="110">
        <f t="shared" si="978"/>
        <v>1.8342339460583934</v>
      </c>
      <c r="O2062" s="103">
        <f t="shared" si="982"/>
        <v>1.83782267</v>
      </c>
      <c r="P2062" s="103">
        <f t="shared" si="989"/>
        <v>361.78125819000002</v>
      </c>
      <c r="Q2062" s="11">
        <f t="shared" si="1003"/>
        <v>0</v>
      </c>
      <c r="R2062" s="30">
        <f t="shared" si="998"/>
        <v>0</v>
      </c>
      <c r="S2062" s="103">
        <f t="shared" si="990"/>
        <v>0</v>
      </c>
      <c r="T2062" s="113">
        <f t="shared" si="999"/>
        <v>8.5000000000000006E-2</v>
      </c>
      <c r="U2062" s="111">
        <f t="shared" si="979"/>
        <v>7</v>
      </c>
      <c r="V2062" s="111">
        <v>252</v>
      </c>
      <c r="W2062" s="110">
        <f t="shared" si="991"/>
        <v>1.00226868</v>
      </c>
      <c r="X2062" s="103">
        <f t="shared" si="992"/>
        <v>0.82076590000000005</v>
      </c>
      <c r="Y2062" s="103">
        <f t="shared" si="993"/>
        <v>0</v>
      </c>
      <c r="Z2062" s="114" t="str">
        <f t="shared" si="1001"/>
        <v>A+J=</v>
      </c>
      <c r="AA2062" s="108">
        <f t="shared" si="1002"/>
        <v>46101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94"/>
        <v>46085</v>
      </c>
      <c r="B2063" s="103">
        <f t="shared" si="986"/>
        <v>362.82072318999997</v>
      </c>
      <c r="C2063" s="204">
        <f t="shared" si="985"/>
        <v>196.85319160532705</v>
      </c>
      <c r="D2063" s="104">
        <f t="shared" si="995"/>
        <v>7205.03</v>
      </c>
      <c r="E2063" s="105">
        <f t="shared" si="980"/>
        <v>7245.38</v>
      </c>
      <c r="F2063" s="106">
        <f t="shared" si="981"/>
        <v>46042</v>
      </c>
      <c r="G2063" s="107">
        <f t="shared" si="987"/>
        <v>5.6002542668107669E-3</v>
      </c>
      <c r="H2063" s="108">
        <f t="shared" si="1000"/>
        <v>46101</v>
      </c>
      <c r="I2063" s="108">
        <f t="shared" si="988"/>
        <v>46101</v>
      </c>
      <c r="J2063" s="109">
        <f t="shared" si="996"/>
        <v>20</v>
      </c>
      <c r="K2063" s="109">
        <f t="shared" si="984"/>
        <v>8</v>
      </c>
      <c r="L2063" s="8">
        <f t="shared" si="997"/>
        <v>1.0022363400000001</v>
      </c>
      <c r="M2063" s="110">
        <f t="shared" si="983"/>
        <v>1.0056002500000001</v>
      </c>
      <c r="N2063" s="110">
        <f t="shared" si="978"/>
        <v>1.8342339460583934</v>
      </c>
      <c r="O2063" s="103">
        <f t="shared" si="982"/>
        <v>1.8383359100000001</v>
      </c>
      <c r="P2063" s="103">
        <f t="shared" si="989"/>
        <v>361.88229111999999</v>
      </c>
      <c r="Q2063" s="11">
        <f t="shared" si="1003"/>
        <v>0</v>
      </c>
      <c r="R2063" s="30">
        <f t="shared" si="998"/>
        <v>0</v>
      </c>
      <c r="S2063" s="103">
        <f t="shared" si="990"/>
        <v>0</v>
      </c>
      <c r="T2063" s="113">
        <f t="shared" si="999"/>
        <v>8.5000000000000006E-2</v>
      </c>
      <c r="U2063" s="111">
        <f t="shared" si="979"/>
        <v>8</v>
      </c>
      <c r="V2063" s="111">
        <v>252</v>
      </c>
      <c r="W2063" s="110">
        <f t="shared" si="991"/>
        <v>1.0025931969999999</v>
      </c>
      <c r="X2063" s="103">
        <f t="shared" si="992"/>
        <v>0.93843206999999995</v>
      </c>
      <c r="Y2063" s="103">
        <f t="shared" si="993"/>
        <v>0</v>
      </c>
      <c r="Z2063" s="114" t="str">
        <f t="shared" si="1001"/>
        <v>A+J=</v>
      </c>
      <c r="AA2063" s="108">
        <f t="shared" si="1002"/>
        <v>46101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94"/>
        <v>46086</v>
      </c>
      <c r="B2064" s="103">
        <f t="shared" si="986"/>
        <v>363.03955746000003</v>
      </c>
      <c r="C2064" s="204">
        <f t="shared" si="985"/>
        <v>196.85319160532705</v>
      </c>
      <c r="D2064" s="104">
        <f t="shared" si="995"/>
        <v>7205.03</v>
      </c>
      <c r="E2064" s="105">
        <f t="shared" si="980"/>
        <v>7245.38</v>
      </c>
      <c r="F2064" s="106">
        <f t="shared" si="981"/>
        <v>46042</v>
      </c>
      <c r="G2064" s="107">
        <f t="shared" si="987"/>
        <v>5.6002542668107669E-3</v>
      </c>
      <c r="H2064" s="108">
        <f t="shared" si="1000"/>
        <v>46101</v>
      </c>
      <c r="I2064" s="108">
        <f t="shared" si="988"/>
        <v>46101</v>
      </c>
      <c r="J2064" s="109">
        <f t="shared" si="996"/>
        <v>20</v>
      </c>
      <c r="K2064" s="109">
        <f t="shared" si="984"/>
        <v>9</v>
      </c>
      <c r="L2064" s="8">
        <f t="shared" si="997"/>
        <v>1.0025162400000001</v>
      </c>
      <c r="M2064" s="110">
        <f t="shared" si="983"/>
        <v>1.0056002500000001</v>
      </c>
      <c r="N2064" s="110">
        <f t="shared" si="978"/>
        <v>1.8342339460583934</v>
      </c>
      <c r="O2064" s="103">
        <f t="shared" si="982"/>
        <v>1.8388493100000001</v>
      </c>
      <c r="P2064" s="103">
        <f t="shared" si="989"/>
        <v>361.98335555</v>
      </c>
      <c r="Q2064" s="11">
        <f t="shared" si="1003"/>
        <v>0</v>
      </c>
      <c r="R2064" s="30">
        <f t="shared" si="998"/>
        <v>0</v>
      </c>
      <c r="S2064" s="103">
        <f t="shared" si="990"/>
        <v>0</v>
      </c>
      <c r="T2064" s="113">
        <f t="shared" si="999"/>
        <v>8.5000000000000006E-2</v>
      </c>
      <c r="U2064" s="111">
        <f t="shared" si="979"/>
        <v>9</v>
      </c>
      <c r="V2064" s="111">
        <v>252</v>
      </c>
      <c r="W2064" s="110">
        <f t="shared" si="991"/>
        <v>1.0029178190000001</v>
      </c>
      <c r="X2064" s="103">
        <f t="shared" si="992"/>
        <v>1.05620191</v>
      </c>
      <c r="Y2064" s="103">
        <f t="shared" si="993"/>
        <v>0</v>
      </c>
      <c r="Z2064" s="114" t="str">
        <f t="shared" si="1001"/>
        <v>A+J=</v>
      </c>
      <c r="AA2064" s="108">
        <f t="shared" si="1002"/>
        <v>46101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94"/>
        <v>46087</v>
      </c>
      <c r="B2065" s="103">
        <f t="shared" si="986"/>
        <v>363.25852140000001</v>
      </c>
      <c r="C2065" s="204">
        <f t="shared" si="985"/>
        <v>196.85319160532705</v>
      </c>
      <c r="D2065" s="104">
        <f t="shared" si="995"/>
        <v>7205.03</v>
      </c>
      <c r="E2065" s="105">
        <f t="shared" si="980"/>
        <v>7245.38</v>
      </c>
      <c r="F2065" s="106">
        <f t="shared" si="981"/>
        <v>46042</v>
      </c>
      <c r="G2065" s="107">
        <f t="shared" si="987"/>
        <v>5.6002542668107669E-3</v>
      </c>
      <c r="H2065" s="108">
        <f t="shared" si="1000"/>
        <v>46101</v>
      </c>
      <c r="I2065" s="108">
        <f t="shared" si="988"/>
        <v>46101</v>
      </c>
      <c r="J2065" s="109">
        <f t="shared" si="996"/>
        <v>20</v>
      </c>
      <c r="K2065" s="109">
        <f t="shared" si="984"/>
        <v>10</v>
      </c>
      <c r="L2065" s="8">
        <f t="shared" si="997"/>
        <v>1.0027962100000001</v>
      </c>
      <c r="M2065" s="110">
        <f t="shared" si="983"/>
        <v>1.0056002500000001</v>
      </c>
      <c r="N2065" s="110">
        <f t="shared" si="978"/>
        <v>1.8342339460583934</v>
      </c>
      <c r="O2065" s="103">
        <f t="shared" si="982"/>
        <v>1.8393628399999999</v>
      </c>
      <c r="P2065" s="103">
        <f t="shared" si="989"/>
        <v>362.08444557000001</v>
      </c>
      <c r="Q2065" s="11">
        <f t="shared" si="1003"/>
        <v>0</v>
      </c>
      <c r="R2065" s="30">
        <f t="shared" si="998"/>
        <v>0</v>
      </c>
      <c r="S2065" s="103">
        <f t="shared" si="990"/>
        <v>0</v>
      </c>
      <c r="T2065" s="113">
        <f t="shared" si="999"/>
        <v>8.5000000000000006E-2</v>
      </c>
      <c r="U2065" s="111">
        <f t="shared" si="979"/>
        <v>10</v>
      </c>
      <c r="V2065" s="111">
        <v>252</v>
      </c>
      <c r="W2065" s="110">
        <f t="shared" si="991"/>
        <v>1.0032425469999999</v>
      </c>
      <c r="X2065" s="103">
        <f t="shared" si="992"/>
        <v>1.17407583</v>
      </c>
      <c r="Y2065" s="103">
        <f t="shared" si="993"/>
        <v>0</v>
      </c>
      <c r="Z2065" s="114" t="str">
        <f t="shared" si="1001"/>
        <v>A+J=</v>
      </c>
      <c r="AA2065" s="108">
        <f t="shared" si="1002"/>
        <v>46101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94"/>
        <v>46088</v>
      </c>
      <c r="B2066" s="103">
        <f t="shared" si="986"/>
        <v>363.47761828999995</v>
      </c>
      <c r="C2066" s="204">
        <f t="shared" si="985"/>
        <v>196.85319160532705</v>
      </c>
      <c r="D2066" s="104">
        <f t="shared" si="995"/>
        <v>7205.03</v>
      </c>
      <c r="E2066" s="105">
        <f t="shared" si="980"/>
        <v>7245.38</v>
      </c>
      <c r="F2066" s="106">
        <f t="shared" si="981"/>
        <v>46042</v>
      </c>
      <c r="G2066" s="107">
        <f t="shared" si="987"/>
        <v>5.6002542668107669E-3</v>
      </c>
      <c r="H2066" s="108">
        <f t="shared" si="1000"/>
        <v>46101</v>
      </c>
      <c r="I2066" s="108">
        <f t="shared" si="988"/>
        <v>46101</v>
      </c>
      <c r="J2066" s="109">
        <f t="shared" si="996"/>
        <v>20</v>
      </c>
      <c r="K2066" s="109">
        <f t="shared" si="984"/>
        <v>11</v>
      </c>
      <c r="L2066" s="8">
        <f t="shared" si="997"/>
        <v>1.0030762600000001</v>
      </c>
      <c r="M2066" s="110">
        <f t="shared" si="983"/>
        <v>1.0056002500000001</v>
      </c>
      <c r="N2066" s="110">
        <f t="shared" si="978"/>
        <v>1.8342339460583934</v>
      </c>
      <c r="O2066" s="103">
        <f t="shared" si="982"/>
        <v>1.83987652</v>
      </c>
      <c r="P2066" s="103">
        <f t="shared" si="989"/>
        <v>362.18556511999998</v>
      </c>
      <c r="Q2066" s="11">
        <f t="shared" si="1003"/>
        <v>0</v>
      </c>
      <c r="R2066" s="30">
        <f t="shared" si="998"/>
        <v>0</v>
      </c>
      <c r="S2066" s="103">
        <f t="shared" si="990"/>
        <v>0</v>
      </c>
      <c r="T2066" s="113">
        <f t="shared" si="999"/>
        <v>8.5000000000000006E-2</v>
      </c>
      <c r="U2066" s="111">
        <f t="shared" si="979"/>
        <v>11</v>
      </c>
      <c r="V2066" s="111">
        <v>252</v>
      </c>
      <c r="W2066" s="110">
        <f t="shared" si="991"/>
        <v>1.0035673789999999</v>
      </c>
      <c r="X2066" s="103">
        <f t="shared" si="992"/>
        <v>1.29205317</v>
      </c>
      <c r="Y2066" s="103">
        <f t="shared" si="993"/>
        <v>0</v>
      </c>
      <c r="Z2066" s="114" t="str">
        <f t="shared" si="1001"/>
        <v>A+J=</v>
      </c>
      <c r="AA2066" s="108">
        <f t="shared" si="1002"/>
        <v>46101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94"/>
        <v>46089</v>
      </c>
      <c r="B2067" s="103">
        <f t="shared" si="986"/>
        <v>363.47761828999995</v>
      </c>
      <c r="C2067" s="204">
        <f t="shared" si="985"/>
        <v>196.85319160532705</v>
      </c>
      <c r="D2067" s="104">
        <f t="shared" si="995"/>
        <v>7205.03</v>
      </c>
      <c r="E2067" s="105">
        <f t="shared" si="980"/>
        <v>7245.38</v>
      </c>
      <c r="F2067" s="106">
        <f t="shared" si="981"/>
        <v>46042</v>
      </c>
      <c r="G2067" s="107">
        <f t="shared" si="987"/>
        <v>5.6002542668107669E-3</v>
      </c>
      <c r="H2067" s="108">
        <f t="shared" si="1000"/>
        <v>46101</v>
      </c>
      <c r="I2067" s="108">
        <f t="shared" si="988"/>
        <v>46101</v>
      </c>
      <c r="J2067" s="109">
        <f t="shared" si="996"/>
        <v>20</v>
      </c>
      <c r="K2067" s="109">
        <f t="shared" si="984"/>
        <v>11</v>
      </c>
      <c r="L2067" s="8">
        <f t="shared" si="997"/>
        <v>1.0030762600000001</v>
      </c>
      <c r="M2067" s="110">
        <f t="shared" si="983"/>
        <v>1.0056002500000001</v>
      </c>
      <c r="N2067" s="110">
        <f t="shared" si="978"/>
        <v>1.8342339460583934</v>
      </c>
      <c r="O2067" s="103">
        <f t="shared" si="982"/>
        <v>1.83987652</v>
      </c>
      <c r="P2067" s="103">
        <f t="shared" si="989"/>
        <v>362.18556511999998</v>
      </c>
      <c r="Q2067" s="11">
        <f t="shared" si="1003"/>
        <v>0</v>
      </c>
      <c r="R2067" s="30">
        <f t="shared" si="998"/>
        <v>0</v>
      </c>
      <c r="S2067" s="103">
        <f t="shared" si="990"/>
        <v>0</v>
      </c>
      <c r="T2067" s="113">
        <f t="shared" si="999"/>
        <v>8.5000000000000006E-2</v>
      </c>
      <c r="U2067" s="111">
        <f t="shared" si="979"/>
        <v>11</v>
      </c>
      <c r="V2067" s="111">
        <v>252</v>
      </c>
      <c r="W2067" s="110">
        <f t="shared" si="991"/>
        <v>1.0035673789999999</v>
      </c>
      <c r="X2067" s="103">
        <f t="shared" si="992"/>
        <v>1.29205317</v>
      </c>
      <c r="Y2067" s="103">
        <f t="shared" si="993"/>
        <v>0</v>
      </c>
      <c r="Z2067" s="114" t="str">
        <f t="shared" si="1001"/>
        <v>A+J=</v>
      </c>
      <c r="AA2067" s="108">
        <f t="shared" si="1002"/>
        <v>46101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94"/>
        <v>46090</v>
      </c>
      <c r="B2068" s="103">
        <f t="shared" si="986"/>
        <v>363.47761828999995</v>
      </c>
      <c r="C2068" s="204">
        <f t="shared" si="985"/>
        <v>196.85319160532705</v>
      </c>
      <c r="D2068" s="104">
        <f t="shared" si="995"/>
        <v>7205.03</v>
      </c>
      <c r="E2068" s="105">
        <f t="shared" si="980"/>
        <v>7245.38</v>
      </c>
      <c r="F2068" s="106">
        <f t="shared" si="981"/>
        <v>46042</v>
      </c>
      <c r="G2068" s="107">
        <f t="shared" si="987"/>
        <v>5.6002542668107669E-3</v>
      </c>
      <c r="H2068" s="108">
        <f t="shared" si="1000"/>
        <v>46101</v>
      </c>
      <c r="I2068" s="108">
        <f t="shared" si="988"/>
        <v>46101</v>
      </c>
      <c r="J2068" s="109">
        <f t="shared" si="996"/>
        <v>20</v>
      </c>
      <c r="K2068" s="109">
        <f t="shared" si="984"/>
        <v>11</v>
      </c>
      <c r="L2068" s="8">
        <f t="shared" si="997"/>
        <v>1.0030762600000001</v>
      </c>
      <c r="M2068" s="110">
        <f t="shared" si="983"/>
        <v>1.0056002500000001</v>
      </c>
      <c r="N2068" s="110">
        <f t="shared" si="978"/>
        <v>1.8342339460583934</v>
      </c>
      <c r="O2068" s="103">
        <f t="shared" si="982"/>
        <v>1.83987652</v>
      </c>
      <c r="P2068" s="103">
        <f t="shared" si="989"/>
        <v>362.18556511999998</v>
      </c>
      <c r="Q2068" s="11">
        <f t="shared" si="1003"/>
        <v>0</v>
      </c>
      <c r="R2068" s="30">
        <f t="shared" si="998"/>
        <v>0</v>
      </c>
      <c r="S2068" s="103">
        <f t="shared" si="990"/>
        <v>0</v>
      </c>
      <c r="T2068" s="113">
        <f t="shared" si="999"/>
        <v>8.5000000000000006E-2</v>
      </c>
      <c r="U2068" s="111">
        <f t="shared" si="979"/>
        <v>11</v>
      </c>
      <c r="V2068" s="111">
        <v>252</v>
      </c>
      <c r="W2068" s="110">
        <f t="shared" si="991"/>
        <v>1.0035673789999999</v>
      </c>
      <c r="X2068" s="103">
        <f t="shared" si="992"/>
        <v>1.29205317</v>
      </c>
      <c r="Y2068" s="103">
        <f t="shared" si="993"/>
        <v>0</v>
      </c>
      <c r="Z2068" s="114" t="str">
        <f t="shared" si="1001"/>
        <v>A+J=</v>
      </c>
      <c r="AA2068" s="108">
        <f t="shared" si="1002"/>
        <v>46101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94"/>
        <v>46091</v>
      </c>
      <c r="B2069" s="103">
        <f t="shared" si="986"/>
        <v>363.69684891999998</v>
      </c>
      <c r="C2069" s="204">
        <f t="shared" si="985"/>
        <v>196.85319160532705</v>
      </c>
      <c r="D2069" s="104">
        <f t="shared" si="995"/>
        <v>7205.03</v>
      </c>
      <c r="E2069" s="105">
        <f t="shared" si="980"/>
        <v>7245.38</v>
      </c>
      <c r="F2069" s="106">
        <f t="shared" si="981"/>
        <v>46042</v>
      </c>
      <c r="G2069" s="107">
        <f t="shared" si="987"/>
        <v>5.6002542668107669E-3</v>
      </c>
      <c r="H2069" s="108">
        <f t="shared" si="1000"/>
        <v>46101</v>
      </c>
      <c r="I2069" s="108">
        <f t="shared" si="988"/>
        <v>46101</v>
      </c>
      <c r="J2069" s="109">
        <f t="shared" si="996"/>
        <v>20</v>
      </c>
      <c r="K2069" s="109">
        <f t="shared" si="984"/>
        <v>12</v>
      </c>
      <c r="L2069" s="8">
        <f t="shared" si="997"/>
        <v>1.00335639</v>
      </c>
      <c r="M2069" s="110">
        <f t="shared" si="983"/>
        <v>1.0056002500000001</v>
      </c>
      <c r="N2069" s="110">
        <f t="shared" si="978"/>
        <v>1.8342339460583934</v>
      </c>
      <c r="O2069" s="103">
        <f t="shared" si="982"/>
        <v>1.8403903500000001</v>
      </c>
      <c r="P2069" s="103">
        <f t="shared" si="989"/>
        <v>362.28671419</v>
      </c>
      <c r="Q2069" s="11">
        <f t="shared" si="1003"/>
        <v>0</v>
      </c>
      <c r="R2069" s="30">
        <f t="shared" si="998"/>
        <v>0</v>
      </c>
      <c r="S2069" s="103">
        <f t="shared" si="990"/>
        <v>0</v>
      </c>
      <c r="T2069" s="113">
        <f t="shared" si="999"/>
        <v>8.5000000000000006E-2</v>
      </c>
      <c r="U2069" s="111">
        <f t="shared" si="979"/>
        <v>12</v>
      </c>
      <c r="V2069" s="111">
        <v>252</v>
      </c>
      <c r="W2069" s="110">
        <f t="shared" si="991"/>
        <v>1.003892317</v>
      </c>
      <c r="X2069" s="103">
        <f t="shared" si="992"/>
        <v>1.41013473</v>
      </c>
      <c r="Y2069" s="103">
        <f t="shared" si="993"/>
        <v>0</v>
      </c>
      <c r="Z2069" s="114" t="str">
        <f t="shared" si="1001"/>
        <v>A+J=</v>
      </c>
      <c r="AA2069" s="108">
        <f t="shared" si="1002"/>
        <v>46101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94"/>
        <v>46092</v>
      </c>
      <c r="B2070" s="103">
        <f t="shared" si="986"/>
        <v>363.91621065999999</v>
      </c>
      <c r="C2070" s="204">
        <f t="shared" si="985"/>
        <v>196.85319160532705</v>
      </c>
      <c r="D2070" s="104">
        <f t="shared" si="995"/>
        <v>7205.03</v>
      </c>
      <c r="E2070" s="105">
        <f t="shared" si="980"/>
        <v>7245.38</v>
      </c>
      <c r="F2070" s="106">
        <f t="shared" si="981"/>
        <v>46042</v>
      </c>
      <c r="G2070" s="107">
        <f t="shared" si="987"/>
        <v>5.6002542668107669E-3</v>
      </c>
      <c r="H2070" s="108">
        <f t="shared" si="1000"/>
        <v>46101</v>
      </c>
      <c r="I2070" s="108">
        <f t="shared" si="988"/>
        <v>46101</v>
      </c>
      <c r="J2070" s="109">
        <f t="shared" si="996"/>
        <v>20</v>
      </c>
      <c r="K2070" s="109">
        <f t="shared" si="984"/>
        <v>13</v>
      </c>
      <c r="L2070" s="8">
        <f t="shared" si="997"/>
        <v>1.0036366000000001</v>
      </c>
      <c r="M2070" s="110">
        <f t="shared" si="983"/>
        <v>1.0056002500000001</v>
      </c>
      <c r="N2070" s="110">
        <f t="shared" si="978"/>
        <v>1.8342339460583934</v>
      </c>
      <c r="O2070" s="103">
        <f t="shared" si="982"/>
        <v>1.8409043199999999</v>
      </c>
      <c r="P2070" s="103">
        <f t="shared" si="989"/>
        <v>362.38789083</v>
      </c>
      <c r="Q2070" s="11">
        <f t="shared" si="1003"/>
        <v>0</v>
      </c>
      <c r="R2070" s="30">
        <f t="shared" si="998"/>
        <v>0</v>
      </c>
      <c r="S2070" s="103">
        <f t="shared" si="990"/>
        <v>0</v>
      </c>
      <c r="T2070" s="113">
        <f t="shared" si="999"/>
        <v>8.5000000000000006E-2</v>
      </c>
      <c r="U2070" s="111">
        <f t="shared" si="979"/>
        <v>13</v>
      </c>
      <c r="V2070" s="111">
        <v>252</v>
      </c>
      <c r="W2070" s="110">
        <f t="shared" si="991"/>
        <v>1.0042173590000001</v>
      </c>
      <c r="X2070" s="103">
        <f t="shared" si="992"/>
        <v>1.52831983</v>
      </c>
      <c r="Y2070" s="103">
        <f t="shared" si="993"/>
        <v>0</v>
      </c>
      <c r="Z2070" s="114" t="str">
        <f t="shared" si="1001"/>
        <v>A+J=</v>
      </c>
      <c r="AA2070" s="108">
        <f t="shared" si="1002"/>
        <v>46101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94"/>
        <v>46093</v>
      </c>
      <c r="B2071" s="103">
        <f t="shared" si="986"/>
        <v>364.13570462999996</v>
      </c>
      <c r="C2071" s="204">
        <f t="shared" si="985"/>
        <v>196.85319160532705</v>
      </c>
      <c r="D2071" s="104">
        <f t="shared" si="995"/>
        <v>7205.03</v>
      </c>
      <c r="E2071" s="105">
        <f t="shared" si="980"/>
        <v>7245.38</v>
      </c>
      <c r="F2071" s="106">
        <f t="shared" si="981"/>
        <v>46042</v>
      </c>
      <c r="G2071" s="107">
        <f t="shared" si="987"/>
        <v>5.6002542668107669E-3</v>
      </c>
      <c r="H2071" s="108">
        <f t="shared" si="1000"/>
        <v>46101</v>
      </c>
      <c r="I2071" s="108">
        <f t="shared" si="988"/>
        <v>46101</v>
      </c>
      <c r="J2071" s="109">
        <f t="shared" si="996"/>
        <v>20</v>
      </c>
      <c r="K2071" s="109">
        <f t="shared" si="984"/>
        <v>14</v>
      </c>
      <c r="L2071" s="8">
        <f t="shared" si="997"/>
        <v>1.00391689</v>
      </c>
      <c r="M2071" s="110">
        <f t="shared" si="983"/>
        <v>1.0056002500000001</v>
      </c>
      <c r="N2071" s="110">
        <f t="shared" si="978"/>
        <v>1.8342339460583934</v>
      </c>
      <c r="O2071" s="103">
        <f t="shared" si="982"/>
        <v>1.8414184300000001</v>
      </c>
      <c r="P2071" s="103">
        <f t="shared" si="989"/>
        <v>362.48909501999998</v>
      </c>
      <c r="Q2071" s="11">
        <f t="shared" si="1003"/>
        <v>0</v>
      </c>
      <c r="R2071" s="30">
        <f t="shared" si="998"/>
        <v>0</v>
      </c>
      <c r="S2071" s="103">
        <f t="shared" si="990"/>
        <v>0</v>
      </c>
      <c r="T2071" s="113">
        <f t="shared" si="999"/>
        <v>8.5000000000000006E-2</v>
      </c>
      <c r="U2071" s="111">
        <f t="shared" si="979"/>
        <v>14</v>
      </c>
      <c r="V2071" s="111">
        <v>252</v>
      </c>
      <c r="W2071" s="110">
        <f t="shared" si="991"/>
        <v>1.0045425079999999</v>
      </c>
      <c r="X2071" s="103">
        <f t="shared" si="992"/>
        <v>1.6466096100000001</v>
      </c>
      <c r="Y2071" s="103">
        <f t="shared" si="993"/>
        <v>0</v>
      </c>
      <c r="Z2071" s="114" t="str">
        <f t="shared" si="1001"/>
        <v>A+J=</v>
      </c>
      <c r="AA2071" s="108">
        <f t="shared" si="1002"/>
        <v>46101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94"/>
        <v>46094</v>
      </c>
      <c r="B2072" s="103">
        <f t="shared" si="986"/>
        <v>364.35532983000002</v>
      </c>
      <c r="C2072" s="204">
        <f t="shared" si="985"/>
        <v>196.85319160532705</v>
      </c>
      <c r="D2072" s="104">
        <f t="shared" si="995"/>
        <v>7205.03</v>
      </c>
      <c r="E2072" s="105">
        <f t="shared" si="980"/>
        <v>7245.38</v>
      </c>
      <c r="F2072" s="106">
        <f t="shared" si="981"/>
        <v>46042</v>
      </c>
      <c r="G2072" s="107">
        <f t="shared" si="987"/>
        <v>5.6002542668107669E-3</v>
      </c>
      <c r="H2072" s="108">
        <f t="shared" si="1000"/>
        <v>46101</v>
      </c>
      <c r="I2072" s="108">
        <f t="shared" si="988"/>
        <v>46101</v>
      </c>
      <c r="J2072" s="109">
        <f t="shared" si="996"/>
        <v>20</v>
      </c>
      <c r="K2072" s="109">
        <f t="shared" si="984"/>
        <v>15</v>
      </c>
      <c r="L2072" s="8">
        <f t="shared" si="997"/>
        <v>1.00419725</v>
      </c>
      <c r="M2072" s="110">
        <f t="shared" si="983"/>
        <v>1.0056002500000001</v>
      </c>
      <c r="N2072" s="110">
        <f t="shared" si="978"/>
        <v>1.8342339460583934</v>
      </c>
      <c r="O2072" s="103">
        <f t="shared" si="982"/>
        <v>1.84193268</v>
      </c>
      <c r="P2072" s="103">
        <f t="shared" si="989"/>
        <v>362.59032678</v>
      </c>
      <c r="Q2072" s="11">
        <f t="shared" si="1003"/>
        <v>0</v>
      </c>
      <c r="R2072" s="30">
        <f t="shared" si="998"/>
        <v>0</v>
      </c>
      <c r="S2072" s="103">
        <f t="shared" si="990"/>
        <v>0</v>
      </c>
      <c r="T2072" s="113">
        <f t="shared" si="999"/>
        <v>8.5000000000000006E-2</v>
      </c>
      <c r="U2072" s="111">
        <f t="shared" si="979"/>
        <v>15</v>
      </c>
      <c r="V2072" s="111">
        <v>252</v>
      </c>
      <c r="W2072" s="110">
        <f t="shared" si="991"/>
        <v>1.0048677610000001</v>
      </c>
      <c r="X2072" s="103">
        <f t="shared" si="992"/>
        <v>1.76500305</v>
      </c>
      <c r="Y2072" s="103">
        <f t="shared" si="993"/>
        <v>0</v>
      </c>
      <c r="Z2072" s="114" t="str">
        <f t="shared" si="1001"/>
        <v>A+J=</v>
      </c>
      <c r="AA2072" s="108">
        <f t="shared" si="1002"/>
        <v>46101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94"/>
        <v>46095</v>
      </c>
      <c r="B2073" s="103">
        <f t="shared" si="986"/>
        <v>364.57508665</v>
      </c>
      <c r="C2073" s="204">
        <f t="shared" si="985"/>
        <v>196.85319160532705</v>
      </c>
      <c r="D2073" s="104">
        <f t="shared" si="995"/>
        <v>7205.03</v>
      </c>
      <c r="E2073" s="105">
        <f t="shared" si="980"/>
        <v>7245.38</v>
      </c>
      <c r="F2073" s="106">
        <f t="shared" si="981"/>
        <v>46042</v>
      </c>
      <c r="G2073" s="107">
        <f t="shared" si="987"/>
        <v>5.6002542668107669E-3</v>
      </c>
      <c r="H2073" s="108">
        <f t="shared" si="1000"/>
        <v>46101</v>
      </c>
      <c r="I2073" s="108">
        <f t="shared" si="988"/>
        <v>46101</v>
      </c>
      <c r="J2073" s="109">
        <f t="shared" si="996"/>
        <v>20</v>
      </c>
      <c r="K2073" s="109">
        <f t="shared" si="984"/>
        <v>16</v>
      </c>
      <c r="L2073" s="8">
        <f t="shared" si="997"/>
        <v>1.0044776900000001</v>
      </c>
      <c r="M2073" s="110">
        <f t="shared" si="983"/>
        <v>1.0056002500000001</v>
      </c>
      <c r="N2073" s="110">
        <f t="shared" si="978"/>
        <v>1.8342339460583934</v>
      </c>
      <c r="O2073" s="103">
        <f t="shared" si="982"/>
        <v>1.84244707</v>
      </c>
      <c r="P2073" s="103">
        <f t="shared" si="989"/>
        <v>362.69158608999999</v>
      </c>
      <c r="Q2073" s="11">
        <f t="shared" si="1003"/>
        <v>0</v>
      </c>
      <c r="R2073" s="30">
        <f t="shared" si="998"/>
        <v>0</v>
      </c>
      <c r="S2073" s="103">
        <f t="shared" si="990"/>
        <v>0</v>
      </c>
      <c r="T2073" s="113">
        <f t="shared" si="999"/>
        <v>8.5000000000000006E-2</v>
      </c>
      <c r="U2073" s="111">
        <f t="shared" si="979"/>
        <v>16</v>
      </c>
      <c r="V2073" s="111">
        <v>252</v>
      </c>
      <c r="W2073" s="110">
        <f t="shared" si="991"/>
        <v>1.0051931190000001</v>
      </c>
      <c r="X2073" s="103">
        <f t="shared" si="992"/>
        <v>1.8835005600000001</v>
      </c>
      <c r="Y2073" s="103">
        <f t="shared" si="993"/>
        <v>0</v>
      </c>
      <c r="Z2073" s="114" t="str">
        <f t="shared" si="1001"/>
        <v>A+J=</v>
      </c>
      <c r="AA2073" s="108">
        <f t="shared" si="1002"/>
        <v>46101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94"/>
        <v>46096</v>
      </c>
      <c r="B2074" s="103">
        <f t="shared" si="986"/>
        <v>364.57508665</v>
      </c>
      <c r="C2074" s="204">
        <f t="shared" si="985"/>
        <v>196.85319160532705</v>
      </c>
      <c r="D2074" s="104">
        <f t="shared" si="995"/>
        <v>7205.03</v>
      </c>
      <c r="E2074" s="105">
        <f t="shared" si="980"/>
        <v>7245.38</v>
      </c>
      <c r="F2074" s="106">
        <f t="shared" si="981"/>
        <v>46042</v>
      </c>
      <c r="G2074" s="107">
        <f t="shared" si="987"/>
        <v>5.6002542668107669E-3</v>
      </c>
      <c r="H2074" s="108">
        <f t="shared" si="1000"/>
        <v>46101</v>
      </c>
      <c r="I2074" s="108">
        <f t="shared" si="988"/>
        <v>46101</v>
      </c>
      <c r="J2074" s="109">
        <f t="shared" si="996"/>
        <v>20</v>
      </c>
      <c r="K2074" s="109">
        <f t="shared" si="984"/>
        <v>16</v>
      </c>
      <c r="L2074" s="8">
        <f t="shared" si="997"/>
        <v>1.0044776900000001</v>
      </c>
      <c r="M2074" s="110">
        <f t="shared" si="983"/>
        <v>1.0056002500000001</v>
      </c>
      <c r="N2074" s="110">
        <f t="shared" si="978"/>
        <v>1.8342339460583934</v>
      </c>
      <c r="O2074" s="103">
        <f t="shared" si="982"/>
        <v>1.84244707</v>
      </c>
      <c r="P2074" s="103">
        <f t="shared" si="989"/>
        <v>362.69158608999999</v>
      </c>
      <c r="Q2074" s="11">
        <f t="shared" si="1003"/>
        <v>0</v>
      </c>
      <c r="R2074" s="30">
        <f t="shared" si="998"/>
        <v>0</v>
      </c>
      <c r="S2074" s="103">
        <f t="shared" si="990"/>
        <v>0</v>
      </c>
      <c r="T2074" s="113">
        <f t="shared" si="999"/>
        <v>8.5000000000000006E-2</v>
      </c>
      <c r="U2074" s="111">
        <f t="shared" si="979"/>
        <v>16</v>
      </c>
      <c r="V2074" s="111">
        <v>252</v>
      </c>
      <c r="W2074" s="110">
        <f t="shared" si="991"/>
        <v>1.0051931190000001</v>
      </c>
      <c r="X2074" s="103">
        <f t="shared" si="992"/>
        <v>1.8835005600000001</v>
      </c>
      <c r="Y2074" s="103">
        <f t="shared" si="993"/>
        <v>0</v>
      </c>
      <c r="Z2074" s="114" t="str">
        <f t="shared" si="1001"/>
        <v>A+J=</v>
      </c>
      <c r="AA2074" s="108">
        <f t="shared" si="1002"/>
        <v>46101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94"/>
        <v>46097</v>
      </c>
      <c r="B2075" s="103">
        <f t="shared" si="986"/>
        <v>364.57508665</v>
      </c>
      <c r="C2075" s="204">
        <f t="shared" si="985"/>
        <v>196.85319160532705</v>
      </c>
      <c r="D2075" s="104">
        <f t="shared" si="995"/>
        <v>7205.03</v>
      </c>
      <c r="E2075" s="105">
        <f t="shared" si="980"/>
        <v>7245.38</v>
      </c>
      <c r="F2075" s="106">
        <f t="shared" si="981"/>
        <v>46042</v>
      </c>
      <c r="G2075" s="107">
        <f t="shared" si="987"/>
        <v>5.6002542668107669E-3</v>
      </c>
      <c r="H2075" s="108">
        <f t="shared" si="1000"/>
        <v>46101</v>
      </c>
      <c r="I2075" s="108">
        <f t="shared" si="988"/>
        <v>46101</v>
      </c>
      <c r="J2075" s="109">
        <f t="shared" si="996"/>
        <v>20</v>
      </c>
      <c r="K2075" s="109">
        <f t="shared" si="984"/>
        <v>16</v>
      </c>
      <c r="L2075" s="8">
        <f t="shared" si="997"/>
        <v>1.0044776900000001</v>
      </c>
      <c r="M2075" s="110">
        <f t="shared" si="983"/>
        <v>1.0056002500000001</v>
      </c>
      <c r="N2075" s="110">
        <f t="shared" si="978"/>
        <v>1.8342339460583934</v>
      </c>
      <c r="O2075" s="103">
        <f t="shared" si="982"/>
        <v>1.84244707</v>
      </c>
      <c r="P2075" s="103">
        <f t="shared" si="989"/>
        <v>362.69158608999999</v>
      </c>
      <c r="Q2075" s="11">
        <f t="shared" si="1003"/>
        <v>0</v>
      </c>
      <c r="R2075" s="30">
        <f t="shared" si="998"/>
        <v>0</v>
      </c>
      <c r="S2075" s="103">
        <f t="shared" si="990"/>
        <v>0</v>
      </c>
      <c r="T2075" s="113">
        <f t="shared" si="999"/>
        <v>8.5000000000000006E-2</v>
      </c>
      <c r="U2075" s="111">
        <f t="shared" si="979"/>
        <v>16</v>
      </c>
      <c r="V2075" s="111">
        <v>252</v>
      </c>
      <c r="W2075" s="110">
        <f t="shared" si="991"/>
        <v>1.0051931190000001</v>
      </c>
      <c r="X2075" s="103">
        <f t="shared" si="992"/>
        <v>1.8835005600000001</v>
      </c>
      <c r="Y2075" s="103">
        <f t="shared" si="993"/>
        <v>0</v>
      </c>
      <c r="Z2075" s="114" t="str">
        <f t="shared" si="1001"/>
        <v>A+J=</v>
      </c>
      <c r="AA2075" s="108">
        <f t="shared" si="1002"/>
        <v>46101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94"/>
        <v>46098</v>
      </c>
      <c r="B2076" s="103">
        <f t="shared" si="986"/>
        <v>364.79498147999999</v>
      </c>
      <c r="C2076" s="204">
        <f t="shared" si="985"/>
        <v>196.85319160532705</v>
      </c>
      <c r="D2076" s="104">
        <f t="shared" si="995"/>
        <v>7205.03</v>
      </c>
      <c r="E2076" s="105">
        <f t="shared" si="980"/>
        <v>7245.38</v>
      </c>
      <c r="F2076" s="106">
        <f t="shared" si="981"/>
        <v>46042</v>
      </c>
      <c r="G2076" s="107">
        <f t="shared" si="987"/>
        <v>5.6002542668107669E-3</v>
      </c>
      <c r="H2076" s="108">
        <f t="shared" si="1000"/>
        <v>46101</v>
      </c>
      <c r="I2076" s="108">
        <f t="shared" si="988"/>
        <v>46101</v>
      </c>
      <c r="J2076" s="109">
        <f t="shared" si="996"/>
        <v>20</v>
      </c>
      <c r="K2076" s="109">
        <f t="shared" si="984"/>
        <v>17</v>
      </c>
      <c r="L2076" s="8">
        <f t="shared" si="997"/>
        <v>1.00475822</v>
      </c>
      <c r="M2076" s="110">
        <f t="shared" si="983"/>
        <v>1.0056002500000001</v>
      </c>
      <c r="N2076" s="110">
        <f t="shared" si="978"/>
        <v>1.8342339460583934</v>
      </c>
      <c r="O2076" s="103">
        <f t="shared" si="982"/>
        <v>1.84296163</v>
      </c>
      <c r="P2076" s="103">
        <f t="shared" si="989"/>
        <v>362.79287886999998</v>
      </c>
      <c r="Q2076" s="11">
        <f t="shared" si="1003"/>
        <v>0</v>
      </c>
      <c r="R2076" s="30">
        <f t="shared" si="998"/>
        <v>0</v>
      </c>
      <c r="S2076" s="103">
        <f t="shared" si="990"/>
        <v>0</v>
      </c>
      <c r="T2076" s="113">
        <f t="shared" si="999"/>
        <v>8.5000000000000006E-2</v>
      </c>
      <c r="U2076" s="111">
        <f t="shared" si="979"/>
        <v>17</v>
      </c>
      <c r="V2076" s="111">
        <v>252</v>
      </c>
      <c r="W2076" s="110">
        <f t="shared" si="991"/>
        <v>1.005518583</v>
      </c>
      <c r="X2076" s="103">
        <f t="shared" si="992"/>
        <v>2.0021026100000001</v>
      </c>
      <c r="Y2076" s="103">
        <f t="shared" si="993"/>
        <v>0</v>
      </c>
      <c r="Z2076" s="114" t="str">
        <f t="shared" si="1001"/>
        <v>A+J=</v>
      </c>
      <c r="AA2076" s="108">
        <f t="shared" si="1002"/>
        <v>46101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94"/>
        <v>46099</v>
      </c>
      <c r="B2077" s="103">
        <f t="shared" si="986"/>
        <v>365.01500644999999</v>
      </c>
      <c r="C2077" s="204">
        <f t="shared" si="985"/>
        <v>196.85319160532705</v>
      </c>
      <c r="D2077" s="104">
        <f t="shared" si="995"/>
        <v>7205.03</v>
      </c>
      <c r="E2077" s="105">
        <f t="shared" si="980"/>
        <v>7245.38</v>
      </c>
      <c r="F2077" s="106">
        <f t="shared" si="981"/>
        <v>46042</v>
      </c>
      <c r="G2077" s="107">
        <f t="shared" si="987"/>
        <v>5.6002542668107669E-3</v>
      </c>
      <c r="H2077" s="108">
        <f t="shared" si="1000"/>
        <v>46101</v>
      </c>
      <c r="I2077" s="108">
        <f t="shared" si="988"/>
        <v>46101</v>
      </c>
      <c r="J2077" s="109">
        <f t="shared" si="996"/>
        <v>20</v>
      </c>
      <c r="K2077" s="109">
        <f t="shared" si="984"/>
        <v>18</v>
      </c>
      <c r="L2077" s="8">
        <f t="shared" si="997"/>
        <v>1.00503882</v>
      </c>
      <c r="M2077" s="110">
        <f t="shared" si="983"/>
        <v>1.0056002500000001</v>
      </c>
      <c r="N2077" s="110">
        <f t="shared" si="978"/>
        <v>1.8342339460583934</v>
      </c>
      <c r="O2077" s="103">
        <f t="shared" si="982"/>
        <v>1.8434763199999999</v>
      </c>
      <c r="P2077" s="103">
        <f t="shared" si="989"/>
        <v>362.89419723999998</v>
      </c>
      <c r="Q2077" s="11">
        <f t="shared" si="1003"/>
        <v>0</v>
      </c>
      <c r="R2077" s="30">
        <f t="shared" si="998"/>
        <v>0</v>
      </c>
      <c r="S2077" s="103">
        <f t="shared" si="990"/>
        <v>0</v>
      </c>
      <c r="T2077" s="113">
        <f t="shared" si="999"/>
        <v>8.5000000000000006E-2</v>
      </c>
      <c r="U2077" s="111">
        <f t="shared" si="979"/>
        <v>18</v>
      </c>
      <c r="V2077" s="111">
        <v>252</v>
      </c>
      <c r="W2077" s="110">
        <f t="shared" si="991"/>
        <v>1.005844153</v>
      </c>
      <c r="X2077" s="103">
        <f t="shared" si="992"/>
        <v>2.12080921</v>
      </c>
      <c r="Y2077" s="103">
        <f t="shared" si="993"/>
        <v>0</v>
      </c>
      <c r="Z2077" s="114" t="str">
        <f t="shared" si="1001"/>
        <v>A+J=</v>
      </c>
      <c r="AA2077" s="108">
        <f t="shared" si="1002"/>
        <v>46101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94"/>
        <v>46100</v>
      </c>
      <c r="B2078" s="103">
        <f t="shared" si="986"/>
        <v>365.23515890000004</v>
      </c>
      <c r="C2078" s="204">
        <f t="shared" si="985"/>
        <v>196.85319160532705</v>
      </c>
      <c r="D2078" s="104">
        <f t="shared" si="995"/>
        <v>7205.03</v>
      </c>
      <c r="E2078" s="105">
        <f t="shared" si="980"/>
        <v>7245.38</v>
      </c>
      <c r="F2078" s="106">
        <f t="shared" si="981"/>
        <v>46042</v>
      </c>
      <c r="G2078" s="107">
        <f t="shared" si="987"/>
        <v>5.6002542668107669E-3</v>
      </c>
      <c r="H2078" s="108">
        <f t="shared" si="1000"/>
        <v>46101</v>
      </c>
      <c r="I2078" s="108">
        <f t="shared" si="988"/>
        <v>46101</v>
      </c>
      <c r="J2078" s="109">
        <f t="shared" si="996"/>
        <v>20</v>
      </c>
      <c r="K2078" s="109">
        <f t="shared" si="984"/>
        <v>19</v>
      </c>
      <c r="L2078" s="8">
        <f t="shared" si="997"/>
        <v>1.00531949</v>
      </c>
      <c r="M2078" s="110">
        <f t="shared" si="983"/>
        <v>1.0056002500000001</v>
      </c>
      <c r="N2078" s="110">
        <f t="shared" si="978"/>
        <v>1.8342339460583934</v>
      </c>
      <c r="O2078" s="103">
        <f t="shared" si="982"/>
        <v>1.84399113</v>
      </c>
      <c r="P2078" s="103">
        <f t="shared" si="989"/>
        <v>362.99553923000002</v>
      </c>
      <c r="Q2078" s="11">
        <f t="shared" si="1003"/>
        <v>0</v>
      </c>
      <c r="R2078" s="30">
        <f t="shared" si="998"/>
        <v>0</v>
      </c>
      <c r="S2078" s="103">
        <f t="shared" si="990"/>
        <v>0</v>
      </c>
      <c r="T2078" s="113">
        <f t="shared" si="999"/>
        <v>8.5000000000000006E-2</v>
      </c>
      <c r="U2078" s="111">
        <f t="shared" si="979"/>
        <v>19</v>
      </c>
      <c r="V2078" s="111">
        <v>252</v>
      </c>
      <c r="W2078" s="110">
        <f t="shared" si="991"/>
        <v>1.0061698269999999</v>
      </c>
      <c r="X2078" s="103">
        <f t="shared" si="992"/>
        <v>2.2396196700000002</v>
      </c>
      <c r="Y2078" s="103">
        <f t="shared" si="993"/>
        <v>0</v>
      </c>
      <c r="Z2078" s="114" t="str">
        <f t="shared" si="1001"/>
        <v>A+J=</v>
      </c>
      <c r="AA2078" s="108">
        <f t="shared" si="1002"/>
        <v>46101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94"/>
        <v>46101</v>
      </c>
      <c r="B2079" s="103">
        <f t="shared" si="986"/>
        <v>365.45544990000002</v>
      </c>
      <c r="C2079" s="204">
        <f t="shared" si="985"/>
        <v>196.85319160532705</v>
      </c>
      <c r="D2079" s="104">
        <f t="shared" si="995"/>
        <v>7205.03</v>
      </c>
      <c r="E2079" s="105">
        <f t="shared" si="980"/>
        <v>7245.38</v>
      </c>
      <c r="F2079" s="106">
        <f t="shared" si="981"/>
        <v>46042</v>
      </c>
      <c r="G2079" s="107">
        <f t="shared" si="987"/>
        <v>5.6002542668107669E-3</v>
      </c>
      <c r="H2079" s="108">
        <f t="shared" si="1000"/>
        <v>46132</v>
      </c>
      <c r="I2079" s="108">
        <f t="shared" si="988"/>
        <v>46101</v>
      </c>
      <c r="J2079" s="109">
        <f t="shared" si="996"/>
        <v>20</v>
      </c>
      <c r="K2079" s="109">
        <f t="shared" si="984"/>
        <v>20</v>
      </c>
      <c r="L2079" s="8">
        <f t="shared" si="997"/>
        <v>1.0056002500000001</v>
      </c>
      <c r="M2079" s="110">
        <f t="shared" si="983"/>
        <v>1.0056002500000001</v>
      </c>
      <c r="N2079" s="110">
        <f t="shared" ref="N2079:N2142" si="1004">IF(I2079&gt;I2078,N2078*M2079,N2078)</f>
        <v>1.8342339460583934</v>
      </c>
      <c r="O2079" s="103">
        <f t="shared" si="982"/>
        <v>1.84450611</v>
      </c>
      <c r="P2079" s="103">
        <f t="shared" si="989"/>
        <v>363.09691468</v>
      </c>
      <c r="Q2079" s="11">
        <f t="shared" si="1003"/>
        <v>68</v>
      </c>
      <c r="R2079" s="30">
        <f t="shared" si="998"/>
        <v>2.1805000000000001E-2</v>
      </c>
      <c r="S2079" s="103">
        <f t="shared" si="990"/>
        <v>7.9173282199999999</v>
      </c>
      <c r="T2079" s="113">
        <f t="shared" si="999"/>
        <v>8.5000000000000006E-2</v>
      </c>
      <c r="U2079" s="111">
        <f t="shared" si="979"/>
        <v>20</v>
      </c>
      <c r="V2079" s="111">
        <v>252</v>
      </c>
      <c r="W2079" s="110">
        <f t="shared" si="991"/>
        <v>1.006495608</v>
      </c>
      <c r="X2079" s="103">
        <f t="shared" si="992"/>
        <v>2.3585352199999998</v>
      </c>
      <c r="Y2079" s="103">
        <f t="shared" si="993"/>
        <v>10.27586344</v>
      </c>
      <c r="Z2079" s="114" t="str">
        <f t="shared" si="1001"/>
        <v>A+J=</v>
      </c>
      <c r="AA2079" s="108">
        <f t="shared" si="1002"/>
        <v>46101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94"/>
        <v>46102</v>
      </c>
      <c r="B2080" s="103">
        <f t="shared" si="986"/>
        <v>355.39380933000001</v>
      </c>
      <c r="C2080" s="204">
        <f t="shared" si="985"/>
        <v>192.56080776497208</v>
      </c>
      <c r="D2080" s="104">
        <f t="shared" si="995"/>
        <v>7205.03</v>
      </c>
      <c r="E2080" s="105">
        <f t="shared" si="980"/>
        <v>7245.38</v>
      </c>
      <c r="F2080" s="106">
        <f t="shared" si="981"/>
        <v>46073</v>
      </c>
      <c r="G2080" s="107">
        <f t="shared" si="987"/>
        <v>5.6002542668107669E-3</v>
      </c>
      <c r="H2080" s="108">
        <f t="shared" si="1000"/>
        <v>46132</v>
      </c>
      <c r="I2080" s="108">
        <f t="shared" si="988"/>
        <v>46132</v>
      </c>
      <c r="J2080" s="109">
        <f t="shared" si="996"/>
        <v>20</v>
      </c>
      <c r="K2080" s="109">
        <f t="shared" si="984"/>
        <v>1</v>
      </c>
      <c r="L2080" s="8">
        <f t="shared" si="997"/>
        <v>1.0002792700000001</v>
      </c>
      <c r="M2080" s="110">
        <f t="shared" si="983"/>
        <v>1.0056002500000001</v>
      </c>
      <c r="N2080" s="110">
        <f t="shared" si="1004"/>
        <v>1.8445061147148072</v>
      </c>
      <c r="O2080" s="103">
        <f t="shared" si="982"/>
        <v>1.84502122</v>
      </c>
      <c r="P2080" s="103">
        <f t="shared" si="989"/>
        <v>355.27877646000002</v>
      </c>
      <c r="Q2080" s="11">
        <f t="shared" si="1003"/>
        <v>0</v>
      </c>
      <c r="R2080" s="30">
        <f t="shared" si="998"/>
        <v>0</v>
      </c>
      <c r="S2080" s="103">
        <f t="shared" si="990"/>
        <v>0</v>
      </c>
      <c r="T2080" s="113">
        <f t="shared" si="999"/>
        <v>8.5000000000000006E-2</v>
      </c>
      <c r="U2080" s="111">
        <f t="shared" si="979"/>
        <v>1</v>
      </c>
      <c r="V2080" s="111">
        <v>252</v>
      </c>
      <c r="W2080" s="110">
        <f t="shared" si="991"/>
        <v>1.0003237819999999</v>
      </c>
      <c r="X2080" s="103">
        <f t="shared" si="992"/>
        <v>0.11503287</v>
      </c>
      <c r="Y2080" s="103">
        <f t="shared" si="993"/>
        <v>0</v>
      </c>
      <c r="Z2080" s="114" t="str">
        <f t="shared" si="1001"/>
        <v>A+J=</v>
      </c>
      <c r="AA2080" s="108">
        <f t="shared" si="1002"/>
        <v>46132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94"/>
        <v>46103</v>
      </c>
      <c r="B2081" s="103">
        <f t="shared" si="986"/>
        <v>355.39380933000001</v>
      </c>
      <c r="C2081" s="204">
        <f t="shared" si="985"/>
        <v>192.56080776497208</v>
      </c>
      <c r="D2081" s="104">
        <f t="shared" si="995"/>
        <v>7205.03</v>
      </c>
      <c r="E2081" s="105">
        <f t="shared" si="980"/>
        <v>7245.38</v>
      </c>
      <c r="F2081" s="106">
        <f t="shared" si="981"/>
        <v>46073</v>
      </c>
      <c r="G2081" s="107">
        <f t="shared" si="987"/>
        <v>5.6002542668107669E-3</v>
      </c>
      <c r="H2081" s="108">
        <f t="shared" si="1000"/>
        <v>46132</v>
      </c>
      <c r="I2081" s="108">
        <f t="shared" si="988"/>
        <v>46132</v>
      </c>
      <c r="J2081" s="109">
        <f t="shared" si="996"/>
        <v>20</v>
      </c>
      <c r="K2081" s="109">
        <f t="shared" si="984"/>
        <v>1</v>
      </c>
      <c r="L2081" s="8">
        <f t="shared" si="997"/>
        <v>1.0002792700000001</v>
      </c>
      <c r="M2081" s="110">
        <f t="shared" si="983"/>
        <v>1.0056002500000001</v>
      </c>
      <c r="N2081" s="110">
        <f t="shared" si="1004"/>
        <v>1.8445061147148072</v>
      </c>
      <c r="O2081" s="103">
        <f t="shared" si="982"/>
        <v>1.84502122</v>
      </c>
      <c r="P2081" s="103">
        <f t="shared" si="989"/>
        <v>355.27877646000002</v>
      </c>
      <c r="Q2081" s="11">
        <f t="shared" si="1003"/>
        <v>0</v>
      </c>
      <c r="R2081" s="30">
        <f t="shared" si="998"/>
        <v>0</v>
      </c>
      <c r="S2081" s="103">
        <f t="shared" si="990"/>
        <v>0</v>
      </c>
      <c r="T2081" s="113">
        <f t="shared" si="999"/>
        <v>8.5000000000000006E-2</v>
      </c>
      <c r="U2081" s="111">
        <f t="shared" si="979"/>
        <v>1</v>
      </c>
      <c r="V2081" s="111">
        <v>252</v>
      </c>
      <c r="W2081" s="110">
        <f t="shared" si="991"/>
        <v>1.0003237819999999</v>
      </c>
      <c r="X2081" s="103">
        <f t="shared" si="992"/>
        <v>0.11503287</v>
      </c>
      <c r="Y2081" s="103">
        <f t="shared" si="993"/>
        <v>0</v>
      </c>
      <c r="Z2081" s="114" t="str">
        <f t="shared" si="1001"/>
        <v>A+J=</v>
      </c>
      <c r="AA2081" s="108">
        <f t="shared" si="1002"/>
        <v>46132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94"/>
        <v>46104</v>
      </c>
      <c r="B2082" s="103">
        <f t="shared" si="986"/>
        <v>355.39380933000001</v>
      </c>
      <c r="C2082" s="204">
        <f t="shared" si="985"/>
        <v>192.56080776497208</v>
      </c>
      <c r="D2082" s="104">
        <f t="shared" si="995"/>
        <v>7205.03</v>
      </c>
      <c r="E2082" s="105">
        <f t="shared" si="980"/>
        <v>7245.38</v>
      </c>
      <c r="F2082" s="106">
        <f t="shared" si="981"/>
        <v>46073</v>
      </c>
      <c r="G2082" s="107">
        <f t="shared" si="987"/>
        <v>5.6002542668107669E-3</v>
      </c>
      <c r="H2082" s="108">
        <f t="shared" si="1000"/>
        <v>46132</v>
      </c>
      <c r="I2082" s="108">
        <f t="shared" si="988"/>
        <v>46132</v>
      </c>
      <c r="J2082" s="109">
        <f t="shared" si="996"/>
        <v>20</v>
      </c>
      <c r="K2082" s="109">
        <f t="shared" si="984"/>
        <v>1</v>
      </c>
      <c r="L2082" s="8">
        <f t="shared" si="997"/>
        <v>1.0002792700000001</v>
      </c>
      <c r="M2082" s="110">
        <f t="shared" si="983"/>
        <v>1.0056002500000001</v>
      </c>
      <c r="N2082" s="110">
        <f t="shared" si="1004"/>
        <v>1.8445061147148072</v>
      </c>
      <c r="O2082" s="103">
        <f t="shared" si="982"/>
        <v>1.84502122</v>
      </c>
      <c r="P2082" s="103">
        <f t="shared" si="989"/>
        <v>355.27877646000002</v>
      </c>
      <c r="Q2082" s="11">
        <f t="shared" si="1003"/>
        <v>0</v>
      </c>
      <c r="R2082" s="30">
        <f t="shared" si="998"/>
        <v>0</v>
      </c>
      <c r="S2082" s="103">
        <f t="shared" si="990"/>
        <v>0</v>
      </c>
      <c r="T2082" s="113">
        <f t="shared" si="999"/>
        <v>8.5000000000000006E-2</v>
      </c>
      <c r="U2082" s="111">
        <f t="shared" si="979"/>
        <v>1</v>
      </c>
      <c r="V2082" s="111">
        <v>252</v>
      </c>
      <c r="W2082" s="110">
        <f t="shared" si="991"/>
        <v>1.0003237819999999</v>
      </c>
      <c r="X2082" s="103">
        <f t="shared" si="992"/>
        <v>0.11503287</v>
      </c>
      <c r="Y2082" s="103">
        <f t="shared" si="993"/>
        <v>0</v>
      </c>
      <c r="Z2082" s="114" t="str">
        <f t="shared" si="1001"/>
        <v>A+J=</v>
      </c>
      <c r="AA2082" s="108">
        <f t="shared" si="1002"/>
        <v>46132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94"/>
        <v>46105</v>
      </c>
      <c r="B2083" s="103">
        <f t="shared" si="986"/>
        <v>355.60816108</v>
      </c>
      <c r="C2083" s="204">
        <f t="shared" si="985"/>
        <v>192.56080776497208</v>
      </c>
      <c r="D2083" s="104">
        <f t="shared" si="995"/>
        <v>7205.03</v>
      </c>
      <c r="E2083" s="105">
        <f t="shared" si="980"/>
        <v>7245.38</v>
      </c>
      <c r="F2083" s="106">
        <f t="shared" si="981"/>
        <v>46073</v>
      </c>
      <c r="G2083" s="107">
        <f t="shared" si="987"/>
        <v>5.6002542668107669E-3</v>
      </c>
      <c r="H2083" s="108">
        <f t="shared" si="1000"/>
        <v>46132</v>
      </c>
      <c r="I2083" s="108">
        <f t="shared" si="988"/>
        <v>46132</v>
      </c>
      <c r="J2083" s="109">
        <f t="shared" si="996"/>
        <v>20</v>
      </c>
      <c r="K2083" s="109">
        <f t="shared" si="984"/>
        <v>2</v>
      </c>
      <c r="L2083" s="8">
        <f t="shared" si="997"/>
        <v>1.0005586099999999</v>
      </c>
      <c r="M2083" s="110">
        <f t="shared" si="983"/>
        <v>1.0056002500000001</v>
      </c>
      <c r="N2083" s="110">
        <f t="shared" si="1004"/>
        <v>1.8445061147148072</v>
      </c>
      <c r="O2083" s="103">
        <f t="shared" si="982"/>
        <v>1.8455364700000001</v>
      </c>
      <c r="P2083" s="103">
        <f t="shared" si="989"/>
        <v>355.37799342</v>
      </c>
      <c r="Q2083" s="11">
        <f t="shared" si="1003"/>
        <v>0</v>
      </c>
      <c r="R2083" s="30">
        <f t="shared" si="998"/>
        <v>0</v>
      </c>
      <c r="S2083" s="103">
        <f t="shared" si="990"/>
        <v>0</v>
      </c>
      <c r="T2083" s="113">
        <f t="shared" si="999"/>
        <v>8.5000000000000006E-2</v>
      </c>
      <c r="U2083" s="111">
        <f t="shared" si="979"/>
        <v>2</v>
      </c>
      <c r="V2083" s="111">
        <v>252</v>
      </c>
      <c r="W2083" s="110">
        <f t="shared" si="991"/>
        <v>1.00064767</v>
      </c>
      <c r="X2083" s="103">
        <f t="shared" si="992"/>
        <v>0.23016766</v>
      </c>
      <c r="Y2083" s="103">
        <f t="shared" si="993"/>
        <v>0</v>
      </c>
      <c r="Z2083" s="114" t="str">
        <f t="shared" si="1001"/>
        <v>A+J=</v>
      </c>
      <c r="AA2083" s="108">
        <f t="shared" si="1002"/>
        <v>46132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94"/>
        <v>46106</v>
      </c>
      <c r="B2084" s="103">
        <f t="shared" si="986"/>
        <v>355.8226449</v>
      </c>
      <c r="C2084" s="204">
        <f t="shared" si="985"/>
        <v>192.56080776497208</v>
      </c>
      <c r="D2084" s="104">
        <f t="shared" si="995"/>
        <v>7205.03</v>
      </c>
      <c r="E2084" s="105">
        <f t="shared" si="980"/>
        <v>7245.38</v>
      </c>
      <c r="F2084" s="106">
        <f t="shared" si="981"/>
        <v>46073</v>
      </c>
      <c r="G2084" s="107">
        <f t="shared" si="987"/>
        <v>5.6002542668107669E-3</v>
      </c>
      <c r="H2084" s="108">
        <f t="shared" si="1000"/>
        <v>46132</v>
      </c>
      <c r="I2084" s="108">
        <f t="shared" si="988"/>
        <v>46132</v>
      </c>
      <c r="J2084" s="109">
        <f t="shared" si="996"/>
        <v>20</v>
      </c>
      <c r="K2084" s="109">
        <f t="shared" si="984"/>
        <v>3</v>
      </c>
      <c r="L2084" s="8">
        <f t="shared" si="997"/>
        <v>1.0008380400000001</v>
      </c>
      <c r="M2084" s="110">
        <f t="shared" si="983"/>
        <v>1.0056002500000001</v>
      </c>
      <c r="N2084" s="110">
        <f t="shared" si="1004"/>
        <v>1.8445061147148072</v>
      </c>
      <c r="O2084" s="103">
        <f t="shared" si="982"/>
        <v>1.8460518800000001</v>
      </c>
      <c r="P2084" s="103">
        <f t="shared" si="989"/>
        <v>355.47724118000002</v>
      </c>
      <c r="Q2084" s="11">
        <f t="shared" si="1003"/>
        <v>0</v>
      </c>
      <c r="R2084" s="30">
        <f t="shared" si="998"/>
        <v>0</v>
      </c>
      <c r="S2084" s="103">
        <f t="shared" si="990"/>
        <v>0</v>
      </c>
      <c r="T2084" s="113">
        <f t="shared" si="999"/>
        <v>8.5000000000000006E-2</v>
      </c>
      <c r="U2084" s="111">
        <f t="shared" si="979"/>
        <v>3</v>
      </c>
      <c r="V2084" s="111">
        <v>252</v>
      </c>
      <c r="W2084" s="110">
        <f t="shared" si="991"/>
        <v>1.000971662</v>
      </c>
      <c r="X2084" s="103">
        <f t="shared" si="992"/>
        <v>0.34540372000000003</v>
      </c>
      <c r="Y2084" s="103">
        <f t="shared" si="993"/>
        <v>0</v>
      </c>
      <c r="Z2084" s="114" t="str">
        <f t="shared" si="1001"/>
        <v>A+J=</v>
      </c>
      <c r="AA2084" s="108">
        <f t="shared" si="1002"/>
        <v>46132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94"/>
        <v>46107</v>
      </c>
      <c r="B2085" s="103">
        <f t="shared" si="986"/>
        <v>356.03725930000002</v>
      </c>
      <c r="C2085" s="204">
        <f t="shared" si="985"/>
        <v>192.56080776497208</v>
      </c>
      <c r="D2085" s="104">
        <f t="shared" si="995"/>
        <v>7205.03</v>
      </c>
      <c r="E2085" s="105">
        <f t="shared" si="980"/>
        <v>7245.38</v>
      </c>
      <c r="F2085" s="106">
        <f t="shared" si="981"/>
        <v>46073</v>
      </c>
      <c r="G2085" s="107">
        <f t="shared" si="987"/>
        <v>5.6002542668107669E-3</v>
      </c>
      <c r="H2085" s="108">
        <f t="shared" si="1000"/>
        <v>46132</v>
      </c>
      <c r="I2085" s="108">
        <f t="shared" si="988"/>
        <v>46132</v>
      </c>
      <c r="J2085" s="109">
        <f t="shared" si="996"/>
        <v>20</v>
      </c>
      <c r="K2085" s="109">
        <f t="shared" si="984"/>
        <v>4</v>
      </c>
      <c r="L2085" s="8">
        <f t="shared" si="997"/>
        <v>1.00111755</v>
      </c>
      <c r="M2085" s="110">
        <f t="shared" si="983"/>
        <v>1.0056002500000001</v>
      </c>
      <c r="N2085" s="110">
        <f t="shared" si="1004"/>
        <v>1.8445061147148072</v>
      </c>
      <c r="O2085" s="103">
        <f t="shared" si="982"/>
        <v>1.8465674400000001</v>
      </c>
      <c r="P2085" s="103">
        <f t="shared" si="989"/>
        <v>355.57651783</v>
      </c>
      <c r="Q2085" s="11">
        <f t="shared" si="1003"/>
        <v>0</v>
      </c>
      <c r="R2085" s="30">
        <f t="shared" si="998"/>
        <v>0</v>
      </c>
      <c r="S2085" s="103">
        <f t="shared" si="990"/>
        <v>0</v>
      </c>
      <c r="T2085" s="113">
        <f t="shared" si="999"/>
        <v>8.5000000000000006E-2</v>
      </c>
      <c r="U2085" s="111">
        <f t="shared" ref="U2085:U2148" si="1005">IF(Q2084&gt;0,1,IF(K2085=K2084,U2084,U2084+1))</f>
        <v>4</v>
      </c>
      <c r="V2085" s="111">
        <v>252</v>
      </c>
      <c r="W2085" s="110">
        <f t="shared" si="991"/>
        <v>1.001295759</v>
      </c>
      <c r="X2085" s="103">
        <f t="shared" si="992"/>
        <v>0.46074146999999999</v>
      </c>
      <c r="Y2085" s="103">
        <f t="shared" si="993"/>
        <v>0</v>
      </c>
      <c r="Z2085" s="114" t="str">
        <f t="shared" si="1001"/>
        <v>A+J=</v>
      </c>
      <c r="AA2085" s="108">
        <f t="shared" si="1002"/>
        <v>46132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94"/>
        <v>46108</v>
      </c>
      <c r="B2086" s="103">
        <f t="shared" si="986"/>
        <v>356.25199853999999</v>
      </c>
      <c r="C2086" s="204">
        <f t="shared" si="985"/>
        <v>192.56080776497208</v>
      </c>
      <c r="D2086" s="104">
        <f t="shared" si="995"/>
        <v>7205.03</v>
      </c>
      <c r="E2086" s="105">
        <f t="shared" si="980"/>
        <v>7245.38</v>
      </c>
      <c r="F2086" s="106">
        <f t="shared" si="981"/>
        <v>46073</v>
      </c>
      <c r="G2086" s="107">
        <f t="shared" si="987"/>
        <v>5.6002542668107669E-3</v>
      </c>
      <c r="H2086" s="108">
        <f t="shared" si="1000"/>
        <v>46132</v>
      </c>
      <c r="I2086" s="108">
        <f t="shared" si="988"/>
        <v>46132</v>
      </c>
      <c r="J2086" s="109">
        <f t="shared" si="996"/>
        <v>20</v>
      </c>
      <c r="K2086" s="109">
        <f t="shared" si="984"/>
        <v>5</v>
      </c>
      <c r="L2086" s="8">
        <f t="shared" si="997"/>
        <v>1.00139713</v>
      </c>
      <c r="M2086" s="110">
        <f t="shared" si="983"/>
        <v>1.0056002500000001</v>
      </c>
      <c r="N2086" s="110">
        <f t="shared" si="1004"/>
        <v>1.8445061147148072</v>
      </c>
      <c r="O2086" s="103">
        <f t="shared" si="982"/>
        <v>1.84708312</v>
      </c>
      <c r="P2086" s="103">
        <f t="shared" si="989"/>
        <v>355.67581759000001</v>
      </c>
      <c r="Q2086" s="11">
        <f t="shared" si="1003"/>
        <v>0</v>
      </c>
      <c r="R2086" s="30">
        <f t="shared" si="998"/>
        <v>0</v>
      </c>
      <c r="S2086" s="103">
        <f t="shared" si="990"/>
        <v>0</v>
      </c>
      <c r="T2086" s="113">
        <f t="shared" si="999"/>
        <v>8.5000000000000006E-2</v>
      </c>
      <c r="U2086" s="111">
        <f t="shared" si="1005"/>
        <v>5</v>
      </c>
      <c r="V2086" s="111">
        <v>252</v>
      </c>
      <c r="W2086" s="110">
        <f t="shared" si="991"/>
        <v>1.0016199610000001</v>
      </c>
      <c r="X2086" s="103">
        <f t="shared" si="992"/>
        <v>0.57618095000000003</v>
      </c>
      <c r="Y2086" s="103">
        <f t="shared" si="993"/>
        <v>0</v>
      </c>
      <c r="Z2086" s="114" t="str">
        <f t="shared" si="1001"/>
        <v>A+J=</v>
      </c>
      <c r="AA2086" s="108">
        <f t="shared" si="1002"/>
        <v>46132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94"/>
        <v>46109</v>
      </c>
      <c r="B2087" s="103">
        <f t="shared" si="986"/>
        <v>356.46687039</v>
      </c>
      <c r="C2087" s="204">
        <f t="shared" si="985"/>
        <v>192.56080776497208</v>
      </c>
      <c r="D2087" s="104">
        <f t="shared" si="995"/>
        <v>7205.03</v>
      </c>
      <c r="E2087" s="105">
        <f t="shared" si="980"/>
        <v>7245.38</v>
      </c>
      <c r="F2087" s="106">
        <f t="shared" si="981"/>
        <v>46073</v>
      </c>
      <c r="G2087" s="107">
        <f t="shared" si="987"/>
        <v>5.6002542668107669E-3</v>
      </c>
      <c r="H2087" s="108">
        <f t="shared" si="1000"/>
        <v>46132</v>
      </c>
      <c r="I2087" s="108">
        <f t="shared" si="988"/>
        <v>46132</v>
      </c>
      <c r="J2087" s="109">
        <f t="shared" si="996"/>
        <v>20</v>
      </c>
      <c r="K2087" s="109">
        <f t="shared" si="984"/>
        <v>6</v>
      </c>
      <c r="L2087" s="8">
        <f t="shared" si="997"/>
        <v>1.0016767900000001</v>
      </c>
      <c r="M2087" s="110">
        <f t="shared" si="983"/>
        <v>1.0056002500000001</v>
      </c>
      <c r="N2087" s="110">
        <f t="shared" si="1004"/>
        <v>1.8445061147148072</v>
      </c>
      <c r="O2087" s="103">
        <f t="shared" si="982"/>
        <v>1.84759896</v>
      </c>
      <c r="P2087" s="103">
        <f t="shared" si="989"/>
        <v>355.77514816000001</v>
      </c>
      <c r="Q2087" s="11">
        <f t="shared" si="1003"/>
        <v>0</v>
      </c>
      <c r="R2087" s="30">
        <f t="shared" si="998"/>
        <v>0</v>
      </c>
      <c r="S2087" s="103">
        <f t="shared" si="990"/>
        <v>0</v>
      </c>
      <c r="T2087" s="113">
        <f t="shared" si="999"/>
        <v>8.5000000000000006E-2</v>
      </c>
      <c r="U2087" s="111">
        <f t="shared" si="1005"/>
        <v>6</v>
      </c>
      <c r="V2087" s="111">
        <v>252</v>
      </c>
      <c r="W2087" s="110">
        <f t="shared" si="991"/>
        <v>1.0019442679999999</v>
      </c>
      <c r="X2087" s="103">
        <f t="shared" si="992"/>
        <v>0.69172222999999999</v>
      </c>
      <c r="Y2087" s="103">
        <f t="shared" si="993"/>
        <v>0</v>
      </c>
      <c r="Z2087" s="114" t="str">
        <f t="shared" si="1001"/>
        <v>A+J=</v>
      </c>
      <c r="AA2087" s="108">
        <f t="shared" si="1002"/>
        <v>46132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94"/>
        <v>46110</v>
      </c>
      <c r="B2088" s="103">
        <f t="shared" si="986"/>
        <v>356.46687039</v>
      </c>
      <c r="C2088" s="204">
        <f t="shared" si="985"/>
        <v>192.56080776497208</v>
      </c>
      <c r="D2088" s="104">
        <f t="shared" si="995"/>
        <v>7205.03</v>
      </c>
      <c r="E2088" s="105">
        <f t="shared" ref="E2088:E2151" si="1006">IF($K2088=1,VLOOKUP($A2087,$AO$10:$AS$165,4),E2087)</f>
        <v>7245.38</v>
      </c>
      <c r="F2088" s="106">
        <f t="shared" ref="F2088:F2151" si="1007">IF($K2088=1,VLOOKUP($A2087,$AO$10:$AS$165,5),F2087)</f>
        <v>46073</v>
      </c>
      <c r="G2088" s="107">
        <f t="shared" si="987"/>
        <v>5.6002542668107669E-3</v>
      </c>
      <c r="H2088" s="108">
        <f t="shared" si="1000"/>
        <v>46132</v>
      </c>
      <c r="I2088" s="108">
        <f t="shared" si="988"/>
        <v>46132</v>
      </c>
      <c r="J2088" s="109">
        <f t="shared" si="996"/>
        <v>20</v>
      </c>
      <c r="K2088" s="109">
        <f t="shared" si="984"/>
        <v>6</v>
      </c>
      <c r="L2088" s="8">
        <f t="shared" si="997"/>
        <v>1.0016767900000001</v>
      </c>
      <c r="M2088" s="110">
        <f t="shared" si="983"/>
        <v>1.0056002500000001</v>
      </c>
      <c r="N2088" s="110">
        <f t="shared" si="1004"/>
        <v>1.8445061147148072</v>
      </c>
      <c r="O2088" s="103">
        <f t="shared" si="982"/>
        <v>1.84759896</v>
      </c>
      <c r="P2088" s="103">
        <f t="shared" si="989"/>
        <v>355.77514816000001</v>
      </c>
      <c r="Q2088" s="11">
        <f t="shared" si="1003"/>
        <v>0</v>
      </c>
      <c r="R2088" s="30">
        <f t="shared" si="998"/>
        <v>0</v>
      </c>
      <c r="S2088" s="103">
        <f t="shared" si="990"/>
        <v>0</v>
      </c>
      <c r="T2088" s="113">
        <f t="shared" si="999"/>
        <v>8.5000000000000006E-2</v>
      </c>
      <c r="U2088" s="111">
        <f t="shared" si="1005"/>
        <v>6</v>
      </c>
      <c r="V2088" s="111">
        <v>252</v>
      </c>
      <c r="W2088" s="110">
        <f t="shared" si="991"/>
        <v>1.0019442679999999</v>
      </c>
      <c r="X2088" s="103">
        <f t="shared" si="992"/>
        <v>0.69172222999999999</v>
      </c>
      <c r="Y2088" s="103">
        <f t="shared" si="993"/>
        <v>0</v>
      </c>
      <c r="Z2088" s="114" t="str">
        <f t="shared" si="1001"/>
        <v>A+J=</v>
      </c>
      <c r="AA2088" s="108">
        <f t="shared" si="1002"/>
        <v>46132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94"/>
        <v>46111</v>
      </c>
      <c r="B2089" s="103">
        <f t="shared" si="986"/>
        <v>356.46687039</v>
      </c>
      <c r="C2089" s="204">
        <f t="shared" si="985"/>
        <v>192.56080776497208</v>
      </c>
      <c r="D2089" s="104">
        <f t="shared" si="995"/>
        <v>7205.03</v>
      </c>
      <c r="E2089" s="105">
        <f t="shared" si="1006"/>
        <v>7245.38</v>
      </c>
      <c r="F2089" s="106">
        <f t="shared" si="1007"/>
        <v>46073</v>
      </c>
      <c r="G2089" s="107">
        <f t="shared" si="987"/>
        <v>5.6002542668107669E-3</v>
      </c>
      <c r="H2089" s="108">
        <f t="shared" si="1000"/>
        <v>46132</v>
      </c>
      <c r="I2089" s="108">
        <f t="shared" si="988"/>
        <v>46132</v>
      </c>
      <c r="J2089" s="109">
        <f t="shared" si="996"/>
        <v>20</v>
      </c>
      <c r="K2089" s="109">
        <f t="shared" si="984"/>
        <v>6</v>
      </c>
      <c r="L2089" s="8">
        <f t="shared" si="997"/>
        <v>1.0016767900000001</v>
      </c>
      <c r="M2089" s="110">
        <f t="shared" si="983"/>
        <v>1.0056002500000001</v>
      </c>
      <c r="N2089" s="110">
        <f t="shared" si="1004"/>
        <v>1.8445061147148072</v>
      </c>
      <c r="O2089" s="103">
        <f t="shared" ref="O2089:O2152" si="1008">TRUNC(TRUNC((L2089*N2089),15),8)</f>
        <v>1.84759896</v>
      </c>
      <c r="P2089" s="103">
        <f t="shared" si="989"/>
        <v>355.77514816000001</v>
      </c>
      <c r="Q2089" s="11">
        <f t="shared" si="1003"/>
        <v>0</v>
      </c>
      <c r="R2089" s="30">
        <f t="shared" si="998"/>
        <v>0</v>
      </c>
      <c r="S2089" s="103">
        <f t="shared" si="990"/>
        <v>0</v>
      </c>
      <c r="T2089" s="113">
        <f t="shared" si="999"/>
        <v>8.5000000000000006E-2</v>
      </c>
      <c r="U2089" s="111">
        <f t="shared" si="1005"/>
        <v>6</v>
      </c>
      <c r="V2089" s="111">
        <v>252</v>
      </c>
      <c r="W2089" s="110">
        <f t="shared" si="991"/>
        <v>1.0019442679999999</v>
      </c>
      <c r="X2089" s="103">
        <f t="shared" si="992"/>
        <v>0.69172222999999999</v>
      </c>
      <c r="Y2089" s="103">
        <f t="shared" si="993"/>
        <v>0</v>
      </c>
      <c r="Z2089" s="114" t="str">
        <f t="shared" si="1001"/>
        <v>A+J=</v>
      </c>
      <c r="AA2089" s="108">
        <f t="shared" si="1002"/>
        <v>46132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94"/>
        <v>46112</v>
      </c>
      <c r="B2090" s="103">
        <f t="shared" si="986"/>
        <v>356.68187105000004</v>
      </c>
      <c r="C2090" s="204">
        <f t="shared" si="985"/>
        <v>192.56080776497208</v>
      </c>
      <c r="D2090" s="104">
        <f t="shared" si="995"/>
        <v>7205.03</v>
      </c>
      <c r="E2090" s="105">
        <f t="shared" si="1006"/>
        <v>7245.38</v>
      </c>
      <c r="F2090" s="106">
        <f t="shared" si="1007"/>
        <v>46073</v>
      </c>
      <c r="G2090" s="107">
        <f t="shared" si="987"/>
        <v>5.6002542668107669E-3</v>
      </c>
      <c r="H2090" s="108">
        <f t="shared" si="1000"/>
        <v>46132</v>
      </c>
      <c r="I2090" s="108">
        <f t="shared" si="988"/>
        <v>46132</v>
      </c>
      <c r="J2090" s="109">
        <f t="shared" si="996"/>
        <v>20</v>
      </c>
      <c r="K2090" s="109">
        <f t="shared" si="984"/>
        <v>7</v>
      </c>
      <c r="L2090" s="8">
        <f t="shared" si="997"/>
        <v>1.00195653</v>
      </c>
      <c r="M2090" s="110">
        <f t="shared" ref="M2090:M2153" si="1009">IF(I2090&gt;I2089,L2089,M2089)</f>
        <v>1.0056002500000001</v>
      </c>
      <c r="N2090" s="110">
        <f t="shared" si="1004"/>
        <v>1.8445061147148072</v>
      </c>
      <c r="O2090" s="103">
        <f t="shared" si="1008"/>
        <v>1.8481149400000001</v>
      </c>
      <c r="P2090" s="103">
        <f t="shared" si="989"/>
        <v>355.87450568000003</v>
      </c>
      <c r="Q2090" s="11">
        <f t="shared" si="1003"/>
        <v>0</v>
      </c>
      <c r="R2090" s="30">
        <f t="shared" si="998"/>
        <v>0</v>
      </c>
      <c r="S2090" s="103">
        <f t="shared" si="990"/>
        <v>0</v>
      </c>
      <c r="T2090" s="113">
        <f t="shared" si="999"/>
        <v>8.5000000000000006E-2</v>
      </c>
      <c r="U2090" s="111">
        <f t="shared" si="1005"/>
        <v>7</v>
      </c>
      <c r="V2090" s="111">
        <v>252</v>
      </c>
      <c r="W2090" s="110">
        <f t="shared" si="991"/>
        <v>1.00226868</v>
      </c>
      <c r="X2090" s="103">
        <f t="shared" si="992"/>
        <v>0.80736536999999997</v>
      </c>
      <c r="Y2090" s="103">
        <f t="shared" si="993"/>
        <v>0</v>
      </c>
      <c r="Z2090" s="114" t="str">
        <f t="shared" si="1001"/>
        <v>A+J=</v>
      </c>
      <c r="AA2090" s="108">
        <f t="shared" si="1002"/>
        <v>46132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94"/>
        <v>46113</v>
      </c>
      <c r="B2091" s="103">
        <f t="shared" si="986"/>
        <v>356.89699865</v>
      </c>
      <c r="C2091" s="204">
        <f t="shared" si="985"/>
        <v>192.56080776497208</v>
      </c>
      <c r="D2091" s="104">
        <f t="shared" si="995"/>
        <v>7205.03</v>
      </c>
      <c r="E2091" s="105">
        <f t="shared" si="1006"/>
        <v>7245.38</v>
      </c>
      <c r="F2091" s="106">
        <f t="shared" si="1007"/>
        <v>46073</v>
      </c>
      <c r="G2091" s="107">
        <f t="shared" si="987"/>
        <v>5.6002542668107669E-3</v>
      </c>
      <c r="H2091" s="108">
        <f t="shared" si="1000"/>
        <v>46132</v>
      </c>
      <c r="I2091" s="108">
        <f t="shared" si="988"/>
        <v>46132</v>
      </c>
      <c r="J2091" s="109">
        <f t="shared" si="996"/>
        <v>20</v>
      </c>
      <c r="K2091" s="109">
        <f t="shared" si="984"/>
        <v>8</v>
      </c>
      <c r="L2091" s="8">
        <f t="shared" si="997"/>
        <v>1.0022363400000001</v>
      </c>
      <c r="M2091" s="110">
        <f t="shared" si="1009"/>
        <v>1.0056002500000001</v>
      </c>
      <c r="N2091" s="110">
        <f t="shared" si="1004"/>
        <v>1.8445061147148072</v>
      </c>
      <c r="O2091" s="103">
        <f t="shared" si="1008"/>
        <v>1.8486310500000001</v>
      </c>
      <c r="P2091" s="103">
        <f t="shared" si="989"/>
        <v>355.97388824000001</v>
      </c>
      <c r="Q2091" s="11">
        <f t="shared" si="1003"/>
        <v>0</v>
      </c>
      <c r="R2091" s="30">
        <f t="shared" si="998"/>
        <v>0</v>
      </c>
      <c r="S2091" s="103">
        <f t="shared" si="990"/>
        <v>0</v>
      </c>
      <c r="T2091" s="113">
        <f t="shared" si="999"/>
        <v>8.5000000000000006E-2</v>
      </c>
      <c r="U2091" s="111">
        <f t="shared" si="1005"/>
        <v>8</v>
      </c>
      <c r="V2091" s="111">
        <v>252</v>
      </c>
      <c r="W2091" s="110">
        <f t="shared" si="991"/>
        <v>1.0025931969999999</v>
      </c>
      <c r="X2091" s="103">
        <f t="shared" si="992"/>
        <v>0.92311041000000005</v>
      </c>
      <c r="Y2091" s="103">
        <f t="shared" si="993"/>
        <v>0</v>
      </c>
      <c r="Z2091" s="114" t="str">
        <f t="shared" si="1001"/>
        <v>A+J=</v>
      </c>
      <c r="AA2091" s="108">
        <f t="shared" si="1002"/>
        <v>46132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94"/>
        <v>46114</v>
      </c>
      <c r="B2092" s="103">
        <f t="shared" si="986"/>
        <v>357.11226098999998</v>
      </c>
      <c r="C2092" s="204">
        <f t="shared" si="985"/>
        <v>192.56080776497208</v>
      </c>
      <c r="D2092" s="104">
        <f t="shared" si="995"/>
        <v>7205.03</v>
      </c>
      <c r="E2092" s="105">
        <f t="shared" si="1006"/>
        <v>7245.38</v>
      </c>
      <c r="F2092" s="106">
        <f t="shared" si="1007"/>
        <v>46073</v>
      </c>
      <c r="G2092" s="107">
        <f t="shared" si="987"/>
        <v>5.6002542668107669E-3</v>
      </c>
      <c r="H2092" s="108">
        <f t="shared" si="1000"/>
        <v>46132</v>
      </c>
      <c r="I2092" s="108">
        <f t="shared" si="988"/>
        <v>46132</v>
      </c>
      <c r="J2092" s="109">
        <f t="shared" si="996"/>
        <v>20</v>
      </c>
      <c r="K2092" s="109">
        <f t="shared" ref="K2092:K2155" si="1010">(J2092-(NETWORKDAYS(A2092,I2092,AD$171:AD$502)-1))</f>
        <v>9</v>
      </c>
      <c r="L2092" s="8">
        <f t="shared" si="997"/>
        <v>1.0025162400000001</v>
      </c>
      <c r="M2092" s="110">
        <f t="shared" si="1009"/>
        <v>1.0056002500000001</v>
      </c>
      <c r="N2092" s="110">
        <f t="shared" si="1004"/>
        <v>1.8445061147148072</v>
      </c>
      <c r="O2092" s="103">
        <f t="shared" si="1008"/>
        <v>1.8491473300000001</v>
      </c>
      <c r="P2092" s="103">
        <f t="shared" si="989"/>
        <v>356.07330353999998</v>
      </c>
      <c r="Q2092" s="11">
        <f t="shared" si="1003"/>
        <v>0</v>
      </c>
      <c r="R2092" s="30">
        <f t="shared" si="998"/>
        <v>0</v>
      </c>
      <c r="S2092" s="103">
        <f t="shared" si="990"/>
        <v>0</v>
      </c>
      <c r="T2092" s="113">
        <f t="shared" si="999"/>
        <v>8.5000000000000006E-2</v>
      </c>
      <c r="U2092" s="111">
        <f t="shared" si="1005"/>
        <v>9</v>
      </c>
      <c r="V2092" s="111">
        <v>252</v>
      </c>
      <c r="W2092" s="110">
        <f t="shared" si="991"/>
        <v>1.0029178190000001</v>
      </c>
      <c r="X2092" s="103">
        <f t="shared" si="992"/>
        <v>1.0389574500000001</v>
      </c>
      <c r="Y2092" s="103">
        <f t="shared" si="993"/>
        <v>0</v>
      </c>
      <c r="Z2092" s="114" t="str">
        <f t="shared" si="1001"/>
        <v>A+J=</v>
      </c>
      <c r="AA2092" s="108">
        <f t="shared" si="1002"/>
        <v>46132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94"/>
        <v>46115</v>
      </c>
      <c r="B2093" s="103">
        <f t="shared" si="986"/>
        <v>357.32765072000001</v>
      </c>
      <c r="C2093" s="204">
        <f t="shared" si="985"/>
        <v>192.56080776497208</v>
      </c>
      <c r="D2093" s="104">
        <f t="shared" si="995"/>
        <v>7205.03</v>
      </c>
      <c r="E2093" s="105">
        <f t="shared" si="1006"/>
        <v>7245.38</v>
      </c>
      <c r="F2093" s="106">
        <f t="shared" si="1007"/>
        <v>46073</v>
      </c>
      <c r="G2093" s="107">
        <f t="shared" si="987"/>
        <v>5.6002542668107669E-3</v>
      </c>
      <c r="H2093" s="108">
        <f t="shared" si="1000"/>
        <v>46132</v>
      </c>
      <c r="I2093" s="108">
        <f t="shared" si="988"/>
        <v>46132</v>
      </c>
      <c r="J2093" s="109">
        <f t="shared" si="996"/>
        <v>20</v>
      </c>
      <c r="K2093" s="109">
        <f t="shared" si="1010"/>
        <v>10</v>
      </c>
      <c r="L2093" s="8">
        <f t="shared" si="997"/>
        <v>1.0027962100000001</v>
      </c>
      <c r="M2093" s="110">
        <f t="shared" si="1009"/>
        <v>1.0056002500000001</v>
      </c>
      <c r="N2093" s="110">
        <f t="shared" si="1004"/>
        <v>1.8445061147148072</v>
      </c>
      <c r="O2093" s="103">
        <f t="shared" si="1008"/>
        <v>1.84966374</v>
      </c>
      <c r="P2093" s="103">
        <f t="shared" si="989"/>
        <v>356.17274386000003</v>
      </c>
      <c r="Q2093" s="11">
        <f t="shared" si="1003"/>
        <v>0</v>
      </c>
      <c r="R2093" s="30">
        <f t="shared" si="998"/>
        <v>0</v>
      </c>
      <c r="S2093" s="103">
        <f t="shared" si="990"/>
        <v>0</v>
      </c>
      <c r="T2093" s="113">
        <f t="shared" si="999"/>
        <v>8.5000000000000006E-2</v>
      </c>
      <c r="U2093" s="111">
        <f t="shared" si="1005"/>
        <v>10</v>
      </c>
      <c r="V2093" s="111">
        <v>252</v>
      </c>
      <c r="W2093" s="110">
        <f t="shared" si="991"/>
        <v>1.0032425469999999</v>
      </c>
      <c r="X2093" s="103">
        <f t="shared" si="992"/>
        <v>1.1549068600000001</v>
      </c>
      <c r="Y2093" s="103">
        <f t="shared" si="993"/>
        <v>0</v>
      </c>
      <c r="Z2093" s="114" t="str">
        <f t="shared" si="1001"/>
        <v>A+J=</v>
      </c>
      <c r="AA2093" s="108">
        <f t="shared" si="1002"/>
        <v>46132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94"/>
        <v>46116</v>
      </c>
      <c r="B2094" s="103">
        <f t="shared" si="986"/>
        <v>357.32765072000001</v>
      </c>
      <c r="C2094" s="204">
        <f t="shared" si="985"/>
        <v>192.56080776497208</v>
      </c>
      <c r="D2094" s="104">
        <f t="shared" si="995"/>
        <v>7205.03</v>
      </c>
      <c r="E2094" s="105">
        <f t="shared" si="1006"/>
        <v>7245.38</v>
      </c>
      <c r="F2094" s="106">
        <f t="shared" si="1007"/>
        <v>46073</v>
      </c>
      <c r="G2094" s="107">
        <f t="shared" si="987"/>
        <v>5.6002542668107669E-3</v>
      </c>
      <c r="H2094" s="108">
        <f t="shared" si="1000"/>
        <v>46132</v>
      </c>
      <c r="I2094" s="108">
        <f t="shared" si="988"/>
        <v>46132</v>
      </c>
      <c r="J2094" s="109">
        <f t="shared" si="996"/>
        <v>20</v>
      </c>
      <c r="K2094" s="109">
        <f t="shared" si="1010"/>
        <v>10</v>
      </c>
      <c r="L2094" s="8">
        <f t="shared" si="997"/>
        <v>1.0027962100000001</v>
      </c>
      <c r="M2094" s="110">
        <f t="shared" si="1009"/>
        <v>1.0056002500000001</v>
      </c>
      <c r="N2094" s="110">
        <f t="shared" si="1004"/>
        <v>1.8445061147148072</v>
      </c>
      <c r="O2094" s="103">
        <f t="shared" si="1008"/>
        <v>1.84966374</v>
      </c>
      <c r="P2094" s="103">
        <f t="shared" si="989"/>
        <v>356.17274386000003</v>
      </c>
      <c r="Q2094" s="11">
        <f t="shared" si="1003"/>
        <v>0</v>
      </c>
      <c r="R2094" s="30">
        <f t="shared" si="998"/>
        <v>0</v>
      </c>
      <c r="S2094" s="103">
        <f t="shared" si="990"/>
        <v>0</v>
      </c>
      <c r="T2094" s="113">
        <f t="shared" si="999"/>
        <v>8.5000000000000006E-2</v>
      </c>
      <c r="U2094" s="111">
        <f t="shared" si="1005"/>
        <v>10</v>
      </c>
      <c r="V2094" s="111">
        <v>252</v>
      </c>
      <c r="W2094" s="110">
        <f t="shared" si="991"/>
        <v>1.0032425469999999</v>
      </c>
      <c r="X2094" s="103">
        <f t="shared" si="992"/>
        <v>1.1549068600000001</v>
      </c>
      <c r="Y2094" s="103">
        <f t="shared" si="993"/>
        <v>0</v>
      </c>
      <c r="Z2094" s="114" t="str">
        <f t="shared" si="1001"/>
        <v>A+J=</v>
      </c>
      <c r="AA2094" s="108">
        <f t="shared" si="1002"/>
        <v>46132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94"/>
        <v>46117</v>
      </c>
      <c r="B2095" s="103">
        <f t="shared" si="986"/>
        <v>357.32765072000001</v>
      </c>
      <c r="C2095" s="204">
        <f t="shared" si="985"/>
        <v>192.56080776497208</v>
      </c>
      <c r="D2095" s="104">
        <f t="shared" si="995"/>
        <v>7205.03</v>
      </c>
      <c r="E2095" s="105">
        <f t="shared" si="1006"/>
        <v>7245.38</v>
      </c>
      <c r="F2095" s="106">
        <f t="shared" si="1007"/>
        <v>46073</v>
      </c>
      <c r="G2095" s="107">
        <f t="shared" si="987"/>
        <v>5.6002542668107669E-3</v>
      </c>
      <c r="H2095" s="108">
        <f t="shared" si="1000"/>
        <v>46132</v>
      </c>
      <c r="I2095" s="108">
        <f t="shared" si="988"/>
        <v>46132</v>
      </c>
      <c r="J2095" s="109">
        <f t="shared" si="996"/>
        <v>20</v>
      </c>
      <c r="K2095" s="109">
        <f t="shared" si="1010"/>
        <v>10</v>
      </c>
      <c r="L2095" s="8">
        <f t="shared" si="997"/>
        <v>1.0027962100000001</v>
      </c>
      <c r="M2095" s="110">
        <f t="shared" si="1009"/>
        <v>1.0056002500000001</v>
      </c>
      <c r="N2095" s="110">
        <f t="shared" si="1004"/>
        <v>1.8445061147148072</v>
      </c>
      <c r="O2095" s="103">
        <f t="shared" si="1008"/>
        <v>1.84966374</v>
      </c>
      <c r="P2095" s="103">
        <f t="shared" si="989"/>
        <v>356.17274386000003</v>
      </c>
      <c r="Q2095" s="11">
        <f t="shared" si="1003"/>
        <v>0</v>
      </c>
      <c r="R2095" s="30">
        <f t="shared" si="998"/>
        <v>0</v>
      </c>
      <c r="S2095" s="103">
        <f t="shared" si="990"/>
        <v>0</v>
      </c>
      <c r="T2095" s="113">
        <f t="shared" si="999"/>
        <v>8.5000000000000006E-2</v>
      </c>
      <c r="U2095" s="111">
        <f t="shared" si="1005"/>
        <v>10</v>
      </c>
      <c r="V2095" s="111">
        <v>252</v>
      </c>
      <c r="W2095" s="110">
        <f t="shared" si="991"/>
        <v>1.0032425469999999</v>
      </c>
      <c r="X2095" s="103">
        <f t="shared" si="992"/>
        <v>1.1549068600000001</v>
      </c>
      <c r="Y2095" s="103">
        <f t="shared" si="993"/>
        <v>0</v>
      </c>
      <c r="Z2095" s="114" t="str">
        <f t="shared" si="1001"/>
        <v>A+J=</v>
      </c>
      <c r="AA2095" s="108">
        <f t="shared" si="1002"/>
        <v>46132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94"/>
        <v>46118</v>
      </c>
      <c r="B2096" s="103">
        <f t="shared" si="986"/>
        <v>357.32765072000001</v>
      </c>
      <c r="C2096" s="204">
        <f t="shared" si="985"/>
        <v>192.56080776497208</v>
      </c>
      <c r="D2096" s="104">
        <f t="shared" si="995"/>
        <v>7205.03</v>
      </c>
      <c r="E2096" s="105">
        <f t="shared" si="1006"/>
        <v>7245.38</v>
      </c>
      <c r="F2096" s="106">
        <f t="shared" si="1007"/>
        <v>46073</v>
      </c>
      <c r="G2096" s="107">
        <f t="shared" si="987"/>
        <v>5.6002542668107669E-3</v>
      </c>
      <c r="H2096" s="108">
        <f t="shared" si="1000"/>
        <v>46132</v>
      </c>
      <c r="I2096" s="108">
        <f t="shared" si="988"/>
        <v>46132</v>
      </c>
      <c r="J2096" s="109">
        <f t="shared" si="996"/>
        <v>20</v>
      </c>
      <c r="K2096" s="109">
        <f t="shared" si="1010"/>
        <v>10</v>
      </c>
      <c r="L2096" s="8">
        <f t="shared" si="997"/>
        <v>1.0027962100000001</v>
      </c>
      <c r="M2096" s="110">
        <f t="shared" si="1009"/>
        <v>1.0056002500000001</v>
      </c>
      <c r="N2096" s="110">
        <f t="shared" si="1004"/>
        <v>1.8445061147148072</v>
      </c>
      <c r="O2096" s="103">
        <f t="shared" si="1008"/>
        <v>1.84966374</v>
      </c>
      <c r="P2096" s="103">
        <f t="shared" si="989"/>
        <v>356.17274386000003</v>
      </c>
      <c r="Q2096" s="11">
        <f t="shared" si="1003"/>
        <v>0</v>
      </c>
      <c r="R2096" s="30">
        <f t="shared" si="998"/>
        <v>0</v>
      </c>
      <c r="S2096" s="103">
        <f t="shared" si="990"/>
        <v>0</v>
      </c>
      <c r="T2096" s="113">
        <f t="shared" si="999"/>
        <v>8.5000000000000006E-2</v>
      </c>
      <c r="U2096" s="111">
        <f t="shared" si="1005"/>
        <v>10</v>
      </c>
      <c r="V2096" s="111">
        <v>252</v>
      </c>
      <c r="W2096" s="110">
        <f t="shared" si="991"/>
        <v>1.0032425469999999</v>
      </c>
      <c r="X2096" s="103">
        <f t="shared" si="992"/>
        <v>1.1549068600000001</v>
      </c>
      <c r="Y2096" s="103">
        <f t="shared" si="993"/>
        <v>0</v>
      </c>
      <c r="Z2096" s="114" t="str">
        <f t="shared" si="1001"/>
        <v>A+J=</v>
      </c>
      <c r="AA2096" s="108">
        <f t="shared" si="1002"/>
        <v>46132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94"/>
        <v>46119</v>
      </c>
      <c r="B2097" s="103">
        <f t="shared" si="986"/>
        <v>357.54316914999998</v>
      </c>
      <c r="C2097" s="204">
        <f t="shared" si="985"/>
        <v>192.56080776497208</v>
      </c>
      <c r="D2097" s="104">
        <f t="shared" si="995"/>
        <v>7205.03</v>
      </c>
      <c r="E2097" s="105">
        <f t="shared" si="1006"/>
        <v>7245.38</v>
      </c>
      <c r="F2097" s="106">
        <f t="shared" si="1007"/>
        <v>46073</v>
      </c>
      <c r="G2097" s="107">
        <f t="shared" si="987"/>
        <v>5.6002542668107669E-3</v>
      </c>
      <c r="H2097" s="108">
        <f t="shared" si="1000"/>
        <v>46132</v>
      </c>
      <c r="I2097" s="108">
        <f t="shared" si="988"/>
        <v>46132</v>
      </c>
      <c r="J2097" s="109">
        <f t="shared" si="996"/>
        <v>20</v>
      </c>
      <c r="K2097" s="109">
        <f t="shared" si="1010"/>
        <v>11</v>
      </c>
      <c r="L2097" s="8">
        <f t="shared" si="997"/>
        <v>1.0030762600000001</v>
      </c>
      <c r="M2097" s="110">
        <f t="shared" si="1009"/>
        <v>1.0056002500000001</v>
      </c>
      <c r="N2097" s="110">
        <f t="shared" si="1004"/>
        <v>1.8445061147148072</v>
      </c>
      <c r="O2097" s="103">
        <f t="shared" si="1008"/>
        <v>1.8501802899999999</v>
      </c>
      <c r="P2097" s="103">
        <f t="shared" si="989"/>
        <v>356.27221114999998</v>
      </c>
      <c r="Q2097" s="11">
        <f t="shared" si="1003"/>
        <v>0</v>
      </c>
      <c r="R2097" s="30">
        <f t="shared" si="998"/>
        <v>0</v>
      </c>
      <c r="S2097" s="103">
        <f t="shared" si="990"/>
        <v>0</v>
      </c>
      <c r="T2097" s="113">
        <f t="shared" si="999"/>
        <v>8.5000000000000006E-2</v>
      </c>
      <c r="U2097" s="111">
        <f t="shared" si="1005"/>
        <v>11</v>
      </c>
      <c r="V2097" s="111">
        <v>252</v>
      </c>
      <c r="W2097" s="110">
        <f t="shared" si="991"/>
        <v>1.0035673789999999</v>
      </c>
      <c r="X2097" s="103">
        <f t="shared" si="992"/>
        <v>1.270958</v>
      </c>
      <c r="Y2097" s="103">
        <f t="shared" si="993"/>
        <v>0</v>
      </c>
      <c r="Z2097" s="114" t="str">
        <f t="shared" si="1001"/>
        <v>A+J=</v>
      </c>
      <c r="AA2097" s="108">
        <f t="shared" si="1002"/>
        <v>46132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94"/>
        <v>46120</v>
      </c>
      <c r="B2098" s="103">
        <f t="shared" si="986"/>
        <v>357.75881896999999</v>
      </c>
      <c r="C2098" s="204">
        <f t="shared" si="985"/>
        <v>192.56080776497208</v>
      </c>
      <c r="D2098" s="104">
        <f t="shared" si="995"/>
        <v>7205.03</v>
      </c>
      <c r="E2098" s="105">
        <f t="shared" si="1006"/>
        <v>7245.38</v>
      </c>
      <c r="F2098" s="106">
        <f t="shared" si="1007"/>
        <v>46073</v>
      </c>
      <c r="G2098" s="107">
        <f t="shared" si="987"/>
        <v>5.6002542668107669E-3</v>
      </c>
      <c r="H2098" s="108">
        <f t="shared" si="1000"/>
        <v>46132</v>
      </c>
      <c r="I2098" s="108">
        <f t="shared" si="988"/>
        <v>46132</v>
      </c>
      <c r="J2098" s="109">
        <f t="shared" si="996"/>
        <v>20</v>
      </c>
      <c r="K2098" s="109">
        <f t="shared" si="1010"/>
        <v>12</v>
      </c>
      <c r="L2098" s="8">
        <f t="shared" si="997"/>
        <v>1.00335639</v>
      </c>
      <c r="M2098" s="110">
        <f t="shared" si="1009"/>
        <v>1.0056002500000001</v>
      </c>
      <c r="N2098" s="110">
        <f t="shared" si="1004"/>
        <v>1.8445061147148072</v>
      </c>
      <c r="O2098" s="103">
        <f t="shared" si="1008"/>
        <v>1.8506969900000001</v>
      </c>
      <c r="P2098" s="103">
        <f t="shared" si="989"/>
        <v>356.37170731999998</v>
      </c>
      <c r="Q2098" s="11">
        <f t="shared" si="1003"/>
        <v>0</v>
      </c>
      <c r="R2098" s="30">
        <f t="shared" si="998"/>
        <v>0</v>
      </c>
      <c r="S2098" s="103">
        <f t="shared" si="990"/>
        <v>0</v>
      </c>
      <c r="T2098" s="113">
        <f t="shared" si="999"/>
        <v>8.5000000000000006E-2</v>
      </c>
      <c r="U2098" s="111">
        <f t="shared" si="1005"/>
        <v>12</v>
      </c>
      <c r="V2098" s="111">
        <v>252</v>
      </c>
      <c r="W2098" s="110">
        <f t="shared" si="991"/>
        <v>1.003892317</v>
      </c>
      <c r="X2098" s="103">
        <f t="shared" si="992"/>
        <v>1.38711165</v>
      </c>
      <c r="Y2098" s="103">
        <f t="shared" si="993"/>
        <v>0</v>
      </c>
      <c r="Z2098" s="114" t="str">
        <f t="shared" si="1001"/>
        <v>A+J=</v>
      </c>
      <c r="AA2098" s="108">
        <f t="shared" si="1002"/>
        <v>46132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94"/>
        <v>46121</v>
      </c>
      <c r="B2099" s="103">
        <f t="shared" si="986"/>
        <v>357.97459952999998</v>
      </c>
      <c r="C2099" s="204">
        <f t="shared" si="985"/>
        <v>192.56080776497208</v>
      </c>
      <c r="D2099" s="104">
        <f t="shared" si="995"/>
        <v>7205.03</v>
      </c>
      <c r="E2099" s="105">
        <f t="shared" si="1006"/>
        <v>7245.38</v>
      </c>
      <c r="F2099" s="106">
        <f t="shared" si="1007"/>
        <v>46073</v>
      </c>
      <c r="G2099" s="107">
        <f t="shared" si="987"/>
        <v>5.6002542668107669E-3</v>
      </c>
      <c r="H2099" s="108">
        <f t="shared" si="1000"/>
        <v>46132</v>
      </c>
      <c r="I2099" s="108">
        <f t="shared" si="988"/>
        <v>46132</v>
      </c>
      <c r="J2099" s="109">
        <f t="shared" si="996"/>
        <v>20</v>
      </c>
      <c r="K2099" s="109">
        <f t="shared" si="1010"/>
        <v>13</v>
      </c>
      <c r="L2099" s="8">
        <f t="shared" si="997"/>
        <v>1.0036366000000001</v>
      </c>
      <c r="M2099" s="110">
        <f t="shared" si="1009"/>
        <v>1.0056002500000001</v>
      </c>
      <c r="N2099" s="110">
        <f t="shared" si="1004"/>
        <v>1.8445061147148072</v>
      </c>
      <c r="O2099" s="103">
        <f t="shared" si="1008"/>
        <v>1.85121384</v>
      </c>
      <c r="P2099" s="103">
        <f t="shared" si="989"/>
        <v>356.47123237</v>
      </c>
      <c r="Q2099" s="11">
        <f t="shared" si="1003"/>
        <v>0</v>
      </c>
      <c r="R2099" s="30">
        <f t="shared" si="998"/>
        <v>0</v>
      </c>
      <c r="S2099" s="103">
        <f t="shared" si="990"/>
        <v>0</v>
      </c>
      <c r="T2099" s="113">
        <f t="shared" si="999"/>
        <v>8.5000000000000006E-2</v>
      </c>
      <c r="U2099" s="111">
        <f t="shared" si="1005"/>
        <v>13</v>
      </c>
      <c r="V2099" s="111">
        <v>252</v>
      </c>
      <c r="W2099" s="110">
        <f t="shared" si="991"/>
        <v>1.0042173590000001</v>
      </c>
      <c r="X2099" s="103">
        <f t="shared" si="992"/>
        <v>1.50336716</v>
      </c>
      <c r="Y2099" s="103">
        <f t="shared" si="993"/>
        <v>0</v>
      </c>
      <c r="Z2099" s="114" t="str">
        <f t="shared" si="1001"/>
        <v>A+J=</v>
      </c>
      <c r="AA2099" s="108">
        <f t="shared" si="1002"/>
        <v>46132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94"/>
        <v>46122</v>
      </c>
      <c r="B2100" s="103">
        <f t="shared" si="986"/>
        <v>358.19051195000003</v>
      </c>
      <c r="C2100" s="204">
        <f t="shared" si="985"/>
        <v>192.56080776497208</v>
      </c>
      <c r="D2100" s="104">
        <f t="shared" si="995"/>
        <v>7205.03</v>
      </c>
      <c r="E2100" s="105">
        <f t="shared" si="1006"/>
        <v>7245.38</v>
      </c>
      <c r="F2100" s="106">
        <f t="shared" si="1007"/>
        <v>46073</v>
      </c>
      <c r="G2100" s="107">
        <f t="shared" si="987"/>
        <v>5.6002542668107669E-3</v>
      </c>
      <c r="H2100" s="108">
        <f t="shared" si="1000"/>
        <v>46132</v>
      </c>
      <c r="I2100" s="108">
        <f t="shared" si="988"/>
        <v>46132</v>
      </c>
      <c r="J2100" s="109">
        <f t="shared" si="996"/>
        <v>20</v>
      </c>
      <c r="K2100" s="109">
        <f t="shared" si="1010"/>
        <v>14</v>
      </c>
      <c r="L2100" s="8">
        <f t="shared" si="997"/>
        <v>1.00391689</v>
      </c>
      <c r="M2100" s="110">
        <f t="shared" si="1009"/>
        <v>1.0056002500000001</v>
      </c>
      <c r="N2100" s="110">
        <f t="shared" si="1004"/>
        <v>1.8445061147148072</v>
      </c>
      <c r="O2100" s="103">
        <f t="shared" si="1008"/>
        <v>1.8517308400000001</v>
      </c>
      <c r="P2100" s="103">
        <f t="shared" si="989"/>
        <v>356.57078631000002</v>
      </c>
      <c r="Q2100" s="11">
        <f t="shared" si="1003"/>
        <v>0</v>
      </c>
      <c r="R2100" s="30">
        <f t="shared" si="998"/>
        <v>0</v>
      </c>
      <c r="S2100" s="103">
        <f t="shared" si="990"/>
        <v>0</v>
      </c>
      <c r="T2100" s="113">
        <f t="shared" si="999"/>
        <v>8.5000000000000006E-2</v>
      </c>
      <c r="U2100" s="111">
        <f t="shared" si="1005"/>
        <v>14</v>
      </c>
      <c r="V2100" s="111">
        <v>252</v>
      </c>
      <c r="W2100" s="110">
        <f t="shared" si="991"/>
        <v>1.0045425079999999</v>
      </c>
      <c r="X2100" s="103">
        <f t="shared" si="992"/>
        <v>1.61972564</v>
      </c>
      <c r="Y2100" s="103">
        <f t="shared" si="993"/>
        <v>0</v>
      </c>
      <c r="Z2100" s="114" t="str">
        <f t="shared" si="1001"/>
        <v>A+J=</v>
      </c>
      <c r="AA2100" s="108">
        <f t="shared" si="1002"/>
        <v>46132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94"/>
        <v>46123</v>
      </c>
      <c r="B2101" s="103">
        <f t="shared" si="986"/>
        <v>358.40654942999998</v>
      </c>
      <c r="C2101" s="204">
        <f t="shared" si="985"/>
        <v>192.56080776497208</v>
      </c>
      <c r="D2101" s="104">
        <f t="shared" si="995"/>
        <v>7205.03</v>
      </c>
      <c r="E2101" s="105">
        <f t="shared" si="1006"/>
        <v>7245.38</v>
      </c>
      <c r="F2101" s="106">
        <f t="shared" si="1007"/>
        <v>46073</v>
      </c>
      <c r="G2101" s="107">
        <f t="shared" si="987"/>
        <v>5.6002542668107669E-3</v>
      </c>
      <c r="H2101" s="108">
        <f t="shared" si="1000"/>
        <v>46132</v>
      </c>
      <c r="I2101" s="108">
        <f t="shared" si="988"/>
        <v>46132</v>
      </c>
      <c r="J2101" s="109">
        <f t="shared" si="996"/>
        <v>20</v>
      </c>
      <c r="K2101" s="109">
        <f t="shared" si="1010"/>
        <v>15</v>
      </c>
      <c r="L2101" s="8">
        <f t="shared" si="997"/>
        <v>1.00419725</v>
      </c>
      <c r="M2101" s="110">
        <f t="shared" si="1009"/>
        <v>1.0056002500000001</v>
      </c>
      <c r="N2101" s="110">
        <f t="shared" si="1004"/>
        <v>1.8445061147148072</v>
      </c>
      <c r="O2101" s="103">
        <f t="shared" si="1008"/>
        <v>1.8522479599999999</v>
      </c>
      <c r="P2101" s="103">
        <f t="shared" si="989"/>
        <v>356.67036335</v>
      </c>
      <c r="Q2101" s="11">
        <f t="shared" si="1003"/>
        <v>0</v>
      </c>
      <c r="R2101" s="30">
        <f t="shared" si="998"/>
        <v>0</v>
      </c>
      <c r="S2101" s="103">
        <f t="shared" si="990"/>
        <v>0</v>
      </c>
      <c r="T2101" s="113">
        <f t="shared" si="999"/>
        <v>8.5000000000000006E-2</v>
      </c>
      <c r="U2101" s="111">
        <f t="shared" si="1005"/>
        <v>15</v>
      </c>
      <c r="V2101" s="111">
        <v>252</v>
      </c>
      <c r="W2101" s="110">
        <f t="shared" si="991"/>
        <v>1.0048677610000001</v>
      </c>
      <c r="X2101" s="103">
        <f t="shared" si="992"/>
        <v>1.73618608</v>
      </c>
      <c r="Y2101" s="103">
        <f t="shared" si="993"/>
        <v>0</v>
      </c>
      <c r="Z2101" s="114" t="str">
        <f t="shared" si="1001"/>
        <v>A+J=</v>
      </c>
      <c r="AA2101" s="108">
        <f t="shared" si="1002"/>
        <v>46132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94"/>
        <v>46124</v>
      </c>
      <c r="B2102" s="103">
        <f t="shared" si="986"/>
        <v>358.40654942999998</v>
      </c>
      <c r="C2102" s="204">
        <f t="shared" si="985"/>
        <v>192.56080776497208</v>
      </c>
      <c r="D2102" s="104">
        <f t="shared" si="995"/>
        <v>7205.03</v>
      </c>
      <c r="E2102" s="105">
        <f t="shared" si="1006"/>
        <v>7245.38</v>
      </c>
      <c r="F2102" s="106">
        <f t="shared" si="1007"/>
        <v>46073</v>
      </c>
      <c r="G2102" s="107">
        <f t="shared" si="987"/>
        <v>5.6002542668107669E-3</v>
      </c>
      <c r="H2102" s="108">
        <f t="shared" si="1000"/>
        <v>46132</v>
      </c>
      <c r="I2102" s="108">
        <f t="shared" si="988"/>
        <v>46132</v>
      </c>
      <c r="J2102" s="109">
        <f t="shared" si="996"/>
        <v>20</v>
      </c>
      <c r="K2102" s="109">
        <f t="shared" si="1010"/>
        <v>15</v>
      </c>
      <c r="L2102" s="8">
        <f t="shared" si="997"/>
        <v>1.00419725</v>
      </c>
      <c r="M2102" s="110">
        <f t="shared" si="1009"/>
        <v>1.0056002500000001</v>
      </c>
      <c r="N2102" s="110">
        <f t="shared" si="1004"/>
        <v>1.8445061147148072</v>
      </c>
      <c r="O2102" s="103">
        <f t="shared" si="1008"/>
        <v>1.8522479599999999</v>
      </c>
      <c r="P2102" s="103">
        <f t="shared" si="989"/>
        <v>356.67036335</v>
      </c>
      <c r="Q2102" s="11">
        <f t="shared" si="1003"/>
        <v>0</v>
      </c>
      <c r="R2102" s="30">
        <f t="shared" si="998"/>
        <v>0</v>
      </c>
      <c r="S2102" s="103">
        <f t="shared" si="990"/>
        <v>0</v>
      </c>
      <c r="T2102" s="113">
        <f t="shared" si="999"/>
        <v>8.5000000000000006E-2</v>
      </c>
      <c r="U2102" s="111">
        <f t="shared" si="1005"/>
        <v>15</v>
      </c>
      <c r="V2102" s="111">
        <v>252</v>
      </c>
      <c r="W2102" s="110">
        <f t="shared" si="991"/>
        <v>1.0048677610000001</v>
      </c>
      <c r="X2102" s="103">
        <f t="shared" si="992"/>
        <v>1.73618608</v>
      </c>
      <c r="Y2102" s="103">
        <f t="shared" si="993"/>
        <v>0</v>
      </c>
      <c r="Z2102" s="114" t="str">
        <f t="shared" si="1001"/>
        <v>A+J=</v>
      </c>
      <c r="AA2102" s="108">
        <f t="shared" si="1002"/>
        <v>46132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94"/>
        <v>46125</v>
      </c>
      <c r="B2103" s="103">
        <f t="shared" si="986"/>
        <v>358.40654942999998</v>
      </c>
      <c r="C2103" s="204">
        <f t="shared" si="985"/>
        <v>192.56080776497208</v>
      </c>
      <c r="D2103" s="104">
        <f t="shared" si="995"/>
        <v>7205.03</v>
      </c>
      <c r="E2103" s="105">
        <f t="shared" si="1006"/>
        <v>7245.38</v>
      </c>
      <c r="F2103" s="106">
        <f t="shared" si="1007"/>
        <v>46073</v>
      </c>
      <c r="G2103" s="107">
        <f t="shared" si="987"/>
        <v>5.6002542668107669E-3</v>
      </c>
      <c r="H2103" s="108">
        <f t="shared" si="1000"/>
        <v>46132</v>
      </c>
      <c r="I2103" s="108">
        <f t="shared" si="988"/>
        <v>46132</v>
      </c>
      <c r="J2103" s="109">
        <f t="shared" si="996"/>
        <v>20</v>
      </c>
      <c r="K2103" s="109">
        <f t="shared" si="1010"/>
        <v>15</v>
      </c>
      <c r="L2103" s="8">
        <f t="shared" si="997"/>
        <v>1.00419725</v>
      </c>
      <c r="M2103" s="110">
        <f t="shared" si="1009"/>
        <v>1.0056002500000001</v>
      </c>
      <c r="N2103" s="110">
        <f t="shared" si="1004"/>
        <v>1.8445061147148072</v>
      </c>
      <c r="O2103" s="103">
        <f t="shared" si="1008"/>
        <v>1.8522479599999999</v>
      </c>
      <c r="P2103" s="103">
        <f t="shared" si="989"/>
        <v>356.67036335</v>
      </c>
      <c r="Q2103" s="11">
        <f t="shared" si="1003"/>
        <v>0</v>
      </c>
      <c r="R2103" s="30">
        <f t="shared" si="998"/>
        <v>0</v>
      </c>
      <c r="S2103" s="103">
        <f t="shared" si="990"/>
        <v>0</v>
      </c>
      <c r="T2103" s="113">
        <f t="shared" si="999"/>
        <v>8.5000000000000006E-2</v>
      </c>
      <c r="U2103" s="111">
        <f t="shared" si="1005"/>
        <v>15</v>
      </c>
      <c r="V2103" s="111">
        <v>252</v>
      </c>
      <c r="W2103" s="110">
        <f t="shared" si="991"/>
        <v>1.0048677610000001</v>
      </c>
      <c r="X2103" s="103">
        <f t="shared" si="992"/>
        <v>1.73618608</v>
      </c>
      <c r="Y2103" s="103">
        <f t="shared" si="993"/>
        <v>0</v>
      </c>
      <c r="Z2103" s="114" t="str">
        <f t="shared" si="1001"/>
        <v>A+J=</v>
      </c>
      <c r="AA2103" s="108">
        <f t="shared" si="1002"/>
        <v>46132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94"/>
        <v>46126</v>
      </c>
      <c r="B2104" s="103">
        <f t="shared" si="986"/>
        <v>358.62272012</v>
      </c>
      <c r="C2104" s="204">
        <f t="shared" si="985"/>
        <v>192.56080776497208</v>
      </c>
      <c r="D2104" s="104">
        <f t="shared" si="995"/>
        <v>7205.03</v>
      </c>
      <c r="E2104" s="105">
        <f t="shared" si="1006"/>
        <v>7245.38</v>
      </c>
      <c r="F2104" s="106">
        <f t="shared" si="1007"/>
        <v>46073</v>
      </c>
      <c r="G2104" s="107">
        <f t="shared" si="987"/>
        <v>5.6002542668107669E-3</v>
      </c>
      <c r="H2104" s="108">
        <f t="shared" si="1000"/>
        <v>46132</v>
      </c>
      <c r="I2104" s="108">
        <f t="shared" si="988"/>
        <v>46132</v>
      </c>
      <c r="J2104" s="109">
        <f t="shared" si="996"/>
        <v>20</v>
      </c>
      <c r="K2104" s="109">
        <f t="shared" si="1010"/>
        <v>16</v>
      </c>
      <c r="L2104" s="8">
        <f t="shared" si="997"/>
        <v>1.0044776900000001</v>
      </c>
      <c r="M2104" s="110">
        <f t="shared" si="1009"/>
        <v>1.0056002500000001</v>
      </c>
      <c r="N2104" s="110">
        <f t="shared" si="1004"/>
        <v>1.8445061147148072</v>
      </c>
      <c r="O2104" s="103">
        <f t="shared" si="1008"/>
        <v>1.8527652400000001</v>
      </c>
      <c r="P2104" s="103">
        <f t="shared" si="989"/>
        <v>356.76997120999999</v>
      </c>
      <c r="Q2104" s="11">
        <f t="shared" si="1003"/>
        <v>0</v>
      </c>
      <c r="R2104" s="30">
        <f t="shared" si="998"/>
        <v>0</v>
      </c>
      <c r="S2104" s="103">
        <f t="shared" si="990"/>
        <v>0</v>
      </c>
      <c r="T2104" s="113">
        <f t="shared" si="999"/>
        <v>8.5000000000000006E-2</v>
      </c>
      <c r="U2104" s="111">
        <f t="shared" si="1005"/>
        <v>16</v>
      </c>
      <c r="V2104" s="111">
        <v>252</v>
      </c>
      <c r="W2104" s="110">
        <f t="shared" si="991"/>
        <v>1.0051931190000001</v>
      </c>
      <c r="X2104" s="103">
        <f t="shared" si="992"/>
        <v>1.8527489100000001</v>
      </c>
      <c r="Y2104" s="103">
        <f t="shared" si="993"/>
        <v>0</v>
      </c>
      <c r="Z2104" s="114" t="str">
        <f t="shared" si="1001"/>
        <v>A+J=</v>
      </c>
      <c r="AA2104" s="108">
        <f t="shared" si="1002"/>
        <v>46132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94"/>
        <v>46127</v>
      </c>
      <c r="B2105" s="103">
        <f t="shared" si="986"/>
        <v>358.83902442999999</v>
      </c>
      <c r="C2105" s="204">
        <f t="shared" si="985"/>
        <v>192.56080776497208</v>
      </c>
      <c r="D2105" s="104">
        <f t="shared" si="995"/>
        <v>7205.03</v>
      </c>
      <c r="E2105" s="105">
        <f t="shared" si="1006"/>
        <v>7245.38</v>
      </c>
      <c r="F2105" s="106">
        <f t="shared" si="1007"/>
        <v>46073</v>
      </c>
      <c r="G2105" s="107">
        <f t="shared" si="987"/>
        <v>5.6002542668107669E-3</v>
      </c>
      <c r="H2105" s="108">
        <f t="shared" si="1000"/>
        <v>46132</v>
      </c>
      <c r="I2105" s="108">
        <f t="shared" si="988"/>
        <v>46132</v>
      </c>
      <c r="J2105" s="109">
        <f t="shared" si="996"/>
        <v>20</v>
      </c>
      <c r="K2105" s="109">
        <f t="shared" si="1010"/>
        <v>17</v>
      </c>
      <c r="L2105" s="8">
        <f t="shared" si="997"/>
        <v>1.00475822</v>
      </c>
      <c r="M2105" s="110">
        <f t="shared" si="1009"/>
        <v>1.0056002500000001</v>
      </c>
      <c r="N2105" s="110">
        <f t="shared" si="1004"/>
        <v>1.8445061147148072</v>
      </c>
      <c r="O2105" s="103">
        <f t="shared" si="1008"/>
        <v>1.85328268</v>
      </c>
      <c r="P2105" s="103">
        <f t="shared" si="989"/>
        <v>356.86960986999998</v>
      </c>
      <c r="Q2105" s="11">
        <f t="shared" si="1003"/>
        <v>0</v>
      </c>
      <c r="R2105" s="30">
        <f t="shared" si="998"/>
        <v>0</v>
      </c>
      <c r="S2105" s="103">
        <f t="shared" si="990"/>
        <v>0</v>
      </c>
      <c r="T2105" s="113">
        <f t="shared" si="999"/>
        <v>8.5000000000000006E-2</v>
      </c>
      <c r="U2105" s="111">
        <f t="shared" si="1005"/>
        <v>17</v>
      </c>
      <c r="V2105" s="111">
        <v>252</v>
      </c>
      <c r="W2105" s="110">
        <f t="shared" si="991"/>
        <v>1.005518583</v>
      </c>
      <c r="X2105" s="103">
        <f t="shared" si="992"/>
        <v>1.9694145599999999</v>
      </c>
      <c r="Y2105" s="103">
        <f t="shared" si="993"/>
        <v>0</v>
      </c>
      <c r="Z2105" s="114" t="str">
        <f t="shared" si="1001"/>
        <v>A+J=</v>
      </c>
      <c r="AA2105" s="108">
        <f t="shared" si="1002"/>
        <v>46132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94"/>
        <v>46128</v>
      </c>
      <c r="B2106" s="103">
        <f t="shared" si="986"/>
        <v>359.05545466999996</v>
      </c>
      <c r="C2106" s="204">
        <f t="shared" si="985"/>
        <v>192.56080776497208</v>
      </c>
      <c r="D2106" s="104">
        <f t="shared" si="995"/>
        <v>7205.03</v>
      </c>
      <c r="E2106" s="105">
        <f t="shared" si="1006"/>
        <v>7245.38</v>
      </c>
      <c r="F2106" s="106">
        <f t="shared" si="1007"/>
        <v>46073</v>
      </c>
      <c r="G2106" s="107">
        <f t="shared" si="987"/>
        <v>5.6002542668107669E-3</v>
      </c>
      <c r="H2106" s="108">
        <f t="shared" si="1000"/>
        <v>46132</v>
      </c>
      <c r="I2106" s="108">
        <f t="shared" si="988"/>
        <v>46132</v>
      </c>
      <c r="J2106" s="109">
        <f t="shared" si="996"/>
        <v>20</v>
      </c>
      <c r="K2106" s="109">
        <f t="shared" si="1010"/>
        <v>18</v>
      </c>
      <c r="L2106" s="8">
        <f t="shared" si="997"/>
        <v>1.00503882</v>
      </c>
      <c r="M2106" s="110">
        <f t="shared" si="1009"/>
        <v>1.0056002500000001</v>
      </c>
      <c r="N2106" s="110">
        <f t="shared" si="1004"/>
        <v>1.8445061147148072</v>
      </c>
      <c r="O2106" s="103">
        <f t="shared" si="1008"/>
        <v>1.85380024</v>
      </c>
      <c r="P2106" s="103">
        <f t="shared" si="989"/>
        <v>356.96927163999999</v>
      </c>
      <c r="Q2106" s="11">
        <f t="shared" si="1003"/>
        <v>0</v>
      </c>
      <c r="R2106" s="30">
        <f t="shared" si="998"/>
        <v>0</v>
      </c>
      <c r="S2106" s="103">
        <f t="shared" si="990"/>
        <v>0</v>
      </c>
      <c r="T2106" s="113">
        <f t="shared" si="999"/>
        <v>8.5000000000000006E-2</v>
      </c>
      <c r="U2106" s="111">
        <f t="shared" si="1005"/>
        <v>18</v>
      </c>
      <c r="V2106" s="111">
        <v>252</v>
      </c>
      <c r="W2106" s="110">
        <f t="shared" si="991"/>
        <v>1.005844153</v>
      </c>
      <c r="X2106" s="103">
        <f t="shared" si="992"/>
        <v>2.0861830299999999</v>
      </c>
      <c r="Y2106" s="103">
        <f t="shared" si="993"/>
        <v>0</v>
      </c>
      <c r="Z2106" s="114" t="str">
        <f t="shared" si="1001"/>
        <v>A+J=</v>
      </c>
      <c r="AA2106" s="108">
        <f t="shared" si="1002"/>
        <v>46132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94"/>
        <v>46129</v>
      </c>
      <c r="B2107" s="103">
        <f t="shared" si="986"/>
        <v>359.27201408000002</v>
      </c>
      <c r="C2107" s="204">
        <f t="shared" si="985"/>
        <v>192.56080776497208</v>
      </c>
      <c r="D2107" s="104">
        <f t="shared" si="995"/>
        <v>7205.03</v>
      </c>
      <c r="E2107" s="105">
        <f t="shared" si="1006"/>
        <v>7245.38</v>
      </c>
      <c r="F2107" s="106">
        <f t="shared" si="1007"/>
        <v>46073</v>
      </c>
      <c r="G2107" s="107">
        <f t="shared" si="987"/>
        <v>5.6002542668107669E-3</v>
      </c>
      <c r="H2107" s="108">
        <f t="shared" si="1000"/>
        <v>46132</v>
      </c>
      <c r="I2107" s="108">
        <f t="shared" si="988"/>
        <v>46132</v>
      </c>
      <c r="J2107" s="109">
        <f t="shared" si="996"/>
        <v>20</v>
      </c>
      <c r="K2107" s="109">
        <f t="shared" si="1010"/>
        <v>19</v>
      </c>
      <c r="L2107" s="8">
        <f t="shared" si="997"/>
        <v>1.00531949</v>
      </c>
      <c r="M2107" s="110">
        <f t="shared" si="1009"/>
        <v>1.0056002500000001</v>
      </c>
      <c r="N2107" s="110">
        <f t="shared" si="1004"/>
        <v>1.8445061147148072</v>
      </c>
      <c r="O2107" s="103">
        <f t="shared" si="1008"/>
        <v>1.8543179400000001</v>
      </c>
      <c r="P2107" s="103">
        <f t="shared" si="989"/>
        <v>357.06896037000001</v>
      </c>
      <c r="Q2107" s="11">
        <f t="shared" si="1003"/>
        <v>0</v>
      </c>
      <c r="R2107" s="30">
        <f t="shared" si="998"/>
        <v>0</v>
      </c>
      <c r="S2107" s="103">
        <f t="shared" si="990"/>
        <v>0</v>
      </c>
      <c r="T2107" s="113">
        <f t="shared" si="999"/>
        <v>8.5000000000000006E-2</v>
      </c>
      <c r="U2107" s="111">
        <f t="shared" si="1005"/>
        <v>19</v>
      </c>
      <c r="V2107" s="111">
        <v>252</v>
      </c>
      <c r="W2107" s="110">
        <f t="shared" si="991"/>
        <v>1.0061698269999999</v>
      </c>
      <c r="X2107" s="103">
        <f t="shared" si="992"/>
        <v>2.2030537099999998</v>
      </c>
      <c r="Y2107" s="103">
        <f t="shared" si="993"/>
        <v>0</v>
      </c>
      <c r="Z2107" s="114" t="str">
        <f t="shared" si="1001"/>
        <v>A+J=</v>
      </c>
      <c r="AA2107" s="108">
        <f t="shared" si="1002"/>
        <v>46132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94"/>
        <v>46130</v>
      </c>
      <c r="B2108" s="103">
        <f t="shared" si="986"/>
        <v>359.48870957999998</v>
      </c>
      <c r="C2108" s="204">
        <f t="shared" si="985"/>
        <v>192.56080776497208</v>
      </c>
      <c r="D2108" s="104">
        <f t="shared" si="995"/>
        <v>7205.03</v>
      </c>
      <c r="E2108" s="105">
        <f t="shared" si="1006"/>
        <v>7245.38</v>
      </c>
      <c r="F2108" s="106">
        <f t="shared" si="1007"/>
        <v>46073</v>
      </c>
      <c r="G2108" s="107">
        <f t="shared" si="987"/>
        <v>5.6002542668107669E-3</v>
      </c>
      <c r="H2108" s="108">
        <f t="shared" si="1000"/>
        <v>46132</v>
      </c>
      <c r="I2108" s="108">
        <f t="shared" si="988"/>
        <v>46132</v>
      </c>
      <c r="J2108" s="109">
        <f t="shared" si="996"/>
        <v>20</v>
      </c>
      <c r="K2108" s="109">
        <f t="shared" si="1010"/>
        <v>20</v>
      </c>
      <c r="L2108" s="8">
        <f t="shared" si="997"/>
        <v>1.0056002500000001</v>
      </c>
      <c r="M2108" s="110">
        <f t="shared" si="1009"/>
        <v>1.0056002500000001</v>
      </c>
      <c r="N2108" s="110">
        <f t="shared" si="1004"/>
        <v>1.8445061147148072</v>
      </c>
      <c r="O2108" s="103">
        <f t="shared" si="1008"/>
        <v>1.85483581</v>
      </c>
      <c r="P2108" s="103">
        <f t="shared" si="989"/>
        <v>357.16868183999998</v>
      </c>
      <c r="Q2108" s="11">
        <f t="shared" si="1003"/>
        <v>0</v>
      </c>
      <c r="R2108" s="30">
        <f t="shared" si="998"/>
        <v>0</v>
      </c>
      <c r="S2108" s="103">
        <f t="shared" si="990"/>
        <v>0</v>
      </c>
      <c r="T2108" s="113">
        <f t="shared" si="999"/>
        <v>8.5000000000000006E-2</v>
      </c>
      <c r="U2108" s="111">
        <f t="shared" si="1005"/>
        <v>20</v>
      </c>
      <c r="V2108" s="111">
        <v>252</v>
      </c>
      <c r="W2108" s="110">
        <f t="shared" si="991"/>
        <v>1.006495608</v>
      </c>
      <c r="X2108" s="103">
        <f t="shared" si="992"/>
        <v>2.32002774</v>
      </c>
      <c r="Y2108" s="103">
        <f t="shared" si="993"/>
        <v>0</v>
      </c>
      <c r="Z2108" s="114" t="str">
        <f t="shared" si="1001"/>
        <v>A+J=</v>
      </c>
      <c r="AA2108" s="108">
        <f t="shared" si="1002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94"/>
        <v>46131</v>
      </c>
      <c r="B2109" s="103">
        <f t="shared" si="986"/>
        <v>359.48870957999998</v>
      </c>
      <c r="C2109" s="204">
        <f t="shared" si="985"/>
        <v>192.56080776497208</v>
      </c>
      <c r="D2109" s="104">
        <f t="shared" si="995"/>
        <v>7205.03</v>
      </c>
      <c r="E2109" s="105">
        <f t="shared" si="1006"/>
        <v>7245.38</v>
      </c>
      <c r="F2109" s="106">
        <f t="shared" si="1007"/>
        <v>46073</v>
      </c>
      <c r="G2109" s="107">
        <f t="shared" si="987"/>
        <v>5.6002542668107669E-3</v>
      </c>
      <c r="H2109" s="108">
        <f t="shared" si="1000"/>
        <v>46132</v>
      </c>
      <c r="I2109" s="108">
        <f t="shared" si="988"/>
        <v>46132</v>
      </c>
      <c r="J2109" s="109">
        <f t="shared" si="996"/>
        <v>20</v>
      </c>
      <c r="K2109" s="109">
        <f t="shared" si="1010"/>
        <v>20</v>
      </c>
      <c r="L2109" s="8">
        <f t="shared" si="997"/>
        <v>1.0056002500000001</v>
      </c>
      <c r="M2109" s="110">
        <f t="shared" si="1009"/>
        <v>1.0056002500000001</v>
      </c>
      <c r="N2109" s="110">
        <f t="shared" si="1004"/>
        <v>1.8445061147148072</v>
      </c>
      <c r="O2109" s="103">
        <f t="shared" si="1008"/>
        <v>1.85483581</v>
      </c>
      <c r="P2109" s="103">
        <f t="shared" si="989"/>
        <v>357.16868183999998</v>
      </c>
      <c r="Q2109" s="11">
        <f t="shared" si="1003"/>
        <v>0</v>
      </c>
      <c r="R2109" s="30">
        <f t="shared" si="998"/>
        <v>0</v>
      </c>
      <c r="S2109" s="103">
        <f t="shared" si="990"/>
        <v>0</v>
      </c>
      <c r="T2109" s="113">
        <f t="shared" si="999"/>
        <v>8.5000000000000006E-2</v>
      </c>
      <c r="U2109" s="111">
        <f t="shared" si="1005"/>
        <v>20</v>
      </c>
      <c r="V2109" s="111">
        <v>252</v>
      </c>
      <c r="W2109" s="110">
        <f t="shared" si="991"/>
        <v>1.006495608</v>
      </c>
      <c r="X2109" s="103">
        <f t="shared" si="992"/>
        <v>2.32002774</v>
      </c>
      <c r="Y2109" s="103">
        <f t="shared" si="993"/>
        <v>0</v>
      </c>
      <c r="Z2109" s="114" t="str">
        <f t="shared" si="1001"/>
        <v>A+J=</v>
      </c>
      <c r="AA2109" s="108">
        <f t="shared" si="1002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94"/>
        <v>46132</v>
      </c>
      <c r="B2110" s="103">
        <f t="shared" si="986"/>
        <v>359.48870957999998</v>
      </c>
      <c r="C2110" s="204">
        <f t="shared" si="985"/>
        <v>192.56080776497208</v>
      </c>
      <c r="D2110" s="104">
        <f t="shared" si="995"/>
        <v>7205.03</v>
      </c>
      <c r="E2110" s="105">
        <f t="shared" si="1006"/>
        <v>7245.38</v>
      </c>
      <c r="F2110" s="106">
        <f t="shared" si="1007"/>
        <v>46073</v>
      </c>
      <c r="G2110" s="107">
        <f t="shared" si="987"/>
        <v>5.6002542668107669E-3</v>
      </c>
      <c r="H2110" s="108">
        <f t="shared" si="1000"/>
        <v>46162</v>
      </c>
      <c r="I2110" s="108">
        <f t="shared" si="988"/>
        <v>46132</v>
      </c>
      <c r="J2110" s="109">
        <f t="shared" si="996"/>
        <v>20</v>
      </c>
      <c r="K2110" s="109">
        <f t="shared" si="1010"/>
        <v>20</v>
      </c>
      <c r="L2110" s="8">
        <f t="shared" si="997"/>
        <v>1.0056002500000001</v>
      </c>
      <c r="M2110" s="110">
        <f t="shared" si="1009"/>
        <v>1.0056002500000001</v>
      </c>
      <c r="N2110" s="110">
        <f t="shared" si="1004"/>
        <v>1.8445061147148072</v>
      </c>
      <c r="O2110" s="103">
        <f t="shared" si="1008"/>
        <v>1.85483581</v>
      </c>
      <c r="P2110" s="103">
        <f t="shared" si="989"/>
        <v>357.16868183999998</v>
      </c>
      <c r="Q2110" s="11">
        <f t="shared" si="1003"/>
        <v>69</v>
      </c>
      <c r="R2110" s="30">
        <f t="shared" si="998"/>
        <v>2.2436000000000001E-2</v>
      </c>
      <c r="S2110" s="103">
        <f t="shared" si="990"/>
        <v>8.0134365400000007</v>
      </c>
      <c r="T2110" s="113">
        <f t="shared" si="999"/>
        <v>8.5000000000000006E-2</v>
      </c>
      <c r="U2110" s="111">
        <f t="shared" si="1005"/>
        <v>20</v>
      </c>
      <c r="V2110" s="111">
        <v>252</v>
      </c>
      <c r="W2110" s="110">
        <f t="shared" si="991"/>
        <v>1.006495608</v>
      </c>
      <c r="X2110" s="103">
        <f t="shared" si="992"/>
        <v>2.32002774</v>
      </c>
      <c r="Y2110" s="103">
        <f t="shared" si="993"/>
        <v>10.333464280000001</v>
      </c>
      <c r="Z2110" s="114" t="str">
        <f t="shared" si="1001"/>
        <v>A+J=</v>
      </c>
      <c r="AA2110" s="108">
        <f t="shared" si="1002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94"/>
        <v>46133</v>
      </c>
      <c r="B2111" s="103">
        <f t="shared" si="986"/>
        <v>349.36583564</v>
      </c>
      <c r="C2111" s="204">
        <f t="shared" si="985"/>
        <v>188.24051348512421</v>
      </c>
      <c r="D2111" s="104">
        <f t="shared" si="995"/>
        <v>7205.03</v>
      </c>
      <c r="E2111" s="105">
        <f t="shared" si="1006"/>
        <v>7245.38</v>
      </c>
      <c r="F2111" s="106">
        <f t="shared" si="1007"/>
        <v>46101</v>
      </c>
      <c r="G2111" s="107">
        <f t="shared" si="987"/>
        <v>5.6002542668107669E-3</v>
      </c>
      <c r="H2111" s="108">
        <f t="shared" si="1000"/>
        <v>46162</v>
      </c>
      <c r="I2111" s="108">
        <f t="shared" si="988"/>
        <v>46162</v>
      </c>
      <c r="J2111" s="109">
        <f t="shared" si="996"/>
        <v>20</v>
      </c>
      <c r="K2111" s="109">
        <f t="shared" si="1010"/>
        <v>1</v>
      </c>
      <c r="L2111" s="8">
        <f t="shared" si="997"/>
        <v>1.0002792700000001</v>
      </c>
      <c r="M2111" s="110">
        <f t="shared" si="1009"/>
        <v>1.0056002500000001</v>
      </c>
      <c r="N2111" s="110">
        <f t="shared" si="1004"/>
        <v>1.854835810083739</v>
      </c>
      <c r="O2111" s="103">
        <f t="shared" si="1008"/>
        <v>1.85535381</v>
      </c>
      <c r="P2111" s="103">
        <f t="shared" si="989"/>
        <v>349.25275389000001</v>
      </c>
      <c r="Q2111" s="11">
        <f t="shared" si="1003"/>
        <v>0</v>
      </c>
      <c r="R2111" s="30">
        <f t="shared" si="998"/>
        <v>0</v>
      </c>
      <c r="S2111" s="103">
        <f t="shared" si="990"/>
        <v>0</v>
      </c>
      <c r="T2111" s="113">
        <f t="shared" si="999"/>
        <v>8.5000000000000006E-2</v>
      </c>
      <c r="U2111" s="111">
        <f t="shared" si="1005"/>
        <v>1</v>
      </c>
      <c r="V2111" s="111">
        <v>252</v>
      </c>
      <c r="W2111" s="110">
        <f t="shared" si="991"/>
        <v>1.0003237819999999</v>
      </c>
      <c r="X2111" s="103">
        <f t="shared" si="992"/>
        <v>0.11308174999999999</v>
      </c>
      <c r="Y2111" s="103">
        <f t="shared" si="993"/>
        <v>0</v>
      </c>
      <c r="Z2111" s="114" t="str">
        <f t="shared" si="1001"/>
        <v>A+J=</v>
      </c>
      <c r="AA2111" s="108">
        <f t="shared" si="1002"/>
        <v>46162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94"/>
        <v>46134</v>
      </c>
      <c r="B2112" s="103">
        <f t="shared" si="986"/>
        <v>349.36583564</v>
      </c>
      <c r="C2112" s="204">
        <f t="shared" si="985"/>
        <v>188.24051348512421</v>
      </c>
      <c r="D2112" s="104">
        <f t="shared" si="995"/>
        <v>7205.03</v>
      </c>
      <c r="E2112" s="105">
        <f t="shared" si="1006"/>
        <v>7245.38</v>
      </c>
      <c r="F2112" s="106">
        <f t="shared" si="1007"/>
        <v>46101</v>
      </c>
      <c r="G2112" s="107">
        <f t="shared" si="987"/>
        <v>5.6002542668107669E-3</v>
      </c>
      <c r="H2112" s="108">
        <f t="shared" si="1000"/>
        <v>46162</v>
      </c>
      <c r="I2112" s="108">
        <f t="shared" si="988"/>
        <v>46162</v>
      </c>
      <c r="J2112" s="109">
        <f t="shared" si="996"/>
        <v>20</v>
      </c>
      <c r="K2112" s="109">
        <f t="shared" si="1010"/>
        <v>1</v>
      </c>
      <c r="L2112" s="8">
        <f t="shared" si="997"/>
        <v>1.0002792700000001</v>
      </c>
      <c r="M2112" s="110">
        <f t="shared" si="1009"/>
        <v>1.0056002500000001</v>
      </c>
      <c r="N2112" s="110">
        <f t="shared" si="1004"/>
        <v>1.854835810083739</v>
      </c>
      <c r="O2112" s="103">
        <f t="shared" si="1008"/>
        <v>1.85535381</v>
      </c>
      <c r="P2112" s="103">
        <f t="shared" si="989"/>
        <v>349.25275389000001</v>
      </c>
      <c r="Q2112" s="11">
        <f t="shared" si="1003"/>
        <v>0</v>
      </c>
      <c r="R2112" s="30">
        <f t="shared" si="998"/>
        <v>0</v>
      </c>
      <c r="S2112" s="103">
        <f t="shared" si="990"/>
        <v>0</v>
      </c>
      <c r="T2112" s="113">
        <f t="shared" si="999"/>
        <v>8.5000000000000006E-2</v>
      </c>
      <c r="U2112" s="111">
        <f t="shared" si="1005"/>
        <v>1</v>
      </c>
      <c r="V2112" s="111">
        <v>252</v>
      </c>
      <c r="W2112" s="110">
        <f t="shared" si="991"/>
        <v>1.0003237819999999</v>
      </c>
      <c r="X2112" s="103">
        <f t="shared" si="992"/>
        <v>0.11308174999999999</v>
      </c>
      <c r="Y2112" s="103">
        <f t="shared" si="993"/>
        <v>0</v>
      </c>
      <c r="Z2112" s="114" t="str">
        <f t="shared" si="1001"/>
        <v>A+J=</v>
      </c>
      <c r="AA2112" s="108">
        <f t="shared" si="1002"/>
        <v>46162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94"/>
        <v>46135</v>
      </c>
      <c r="B2113" s="103">
        <f t="shared" si="986"/>
        <v>349.57654874999997</v>
      </c>
      <c r="C2113" s="204">
        <f t="shared" si="985"/>
        <v>188.24051348512421</v>
      </c>
      <c r="D2113" s="104">
        <f t="shared" si="995"/>
        <v>7205.03</v>
      </c>
      <c r="E2113" s="105">
        <f t="shared" si="1006"/>
        <v>7245.38</v>
      </c>
      <c r="F2113" s="106">
        <f t="shared" si="1007"/>
        <v>46101</v>
      </c>
      <c r="G2113" s="107">
        <f t="shared" si="987"/>
        <v>5.6002542668107669E-3</v>
      </c>
      <c r="H2113" s="108">
        <f t="shared" si="1000"/>
        <v>46162</v>
      </c>
      <c r="I2113" s="108">
        <f t="shared" si="988"/>
        <v>46162</v>
      </c>
      <c r="J2113" s="109">
        <f t="shared" si="996"/>
        <v>20</v>
      </c>
      <c r="K2113" s="109">
        <f t="shared" si="1010"/>
        <v>2</v>
      </c>
      <c r="L2113" s="8">
        <f t="shared" si="997"/>
        <v>1.0005586099999999</v>
      </c>
      <c r="M2113" s="110">
        <f t="shared" si="1009"/>
        <v>1.0056002500000001</v>
      </c>
      <c r="N2113" s="110">
        <f t="shared" si="1004"/>
        <v>1.854835810083739</v>
      </c>
      <c r="O2113" s="103">
        <f t="shared" si="1008"/>
        <v>1.8558719299999999</v>
      </c>
      <c r="P2113" s="103">
        <f t="shared" si="989"/>
        <v>349.35028505999998</v>
      </c>
      <c r="Q2113" s="11">
        <f t="shared" si="1003"/>
        <v>0</v>
      </c>
      <c r="R2113" s="30">
        <f t="shared" si="998"/>
        <v>0</v>
      </c>
      <c r="S2113" s="103">
        <f t="shared" si="990"/>
        <v>0</v>
      </c>
      <c r="T2113" s="113">
        <f t="shared" si="999"/>
        <v>8.5000000000000006E-2</v>
      </c>
      <c r="U2113" s="111">
        <f t="shared" si="1005"/>
        <v>2</v>
      </c>
      <c r="V2113" s="111">
        <v>252</v>
      </c>
      <c r="W2113" s="110">
        <f t="shared" si="991"/>
        <v>1.00064767</v>
      </c>
      <c r="X2113" s="103">
        <f t="shared" si="992"/>
        <v>0.22626368999999999</v>
      </c>
      <c r="Y2113" s="103">
        <f t="shared" si="993"/>
        <v>0</v>
      </c>
      <c r="Z2113" s="114" t="str">
        <f t="shared" si="1001"/>
        <v>A+J=</v>
      </c>
      <c r="AA2113" s="108">
        <f t="shared" si="1002"/>
        <v>46162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94"/>
        <v>46136</v>
      </c>
      <c r="B2114" s="103">
        <f t="shared" si="986"/>
        <v>349.78739531000002</v>
      </c>
      <c r="C2114" s="204">
        <f t="shared" si="985"/>
        <v>188.24051348512421</v>
      </c>
      <c r="D2114" s="104">
        <f t="shared" si="995"/>
        <v>7205.03</v>
      </c>
      <c r="E2114" s="105">
        <f t="shared" si="1006"/>
        <v>7245.38</v>
      </c>
      <c r="F2114" s="106">
        <f t="shared" si="1007"/>
        <v>46101</v>
      </c>
      <c r="G2114" s="107">
        <f t="shared" si="987"/>
        <v>5.6002542668107669E-3</v>
      </c>
      <c r="H2114" s="108">
        <f t="shared" si="1000"/>
        <v>46162</v>
      </c>
      <c r="I2114" s="108">
        <f t="shared" si="988"/>
        <v>46162</v>
      </c>
      <c r="J2114" s="109">
        <f t="shared" si="996"/>
        <v>20</v>
      </c>
      <c r="K2114" s="109">
        <f t="shared" si="1010"/>
        <v>3</v>
      </c>
      <c r="L2114" s="8">
        <f t="shared" si="997"/>
        <v>1.0008380400000001</v>
      </c>
      <c r="M2114" s="110">
        <f t="shared" si="1009"/>
        <v>1.0056002500000001</v>
      </c>
      <c r="N2114" s="110">
        <f t="shared" si="1004"/>
        <v>1.854835810083739</v>
      </c>
      <c r="O2114" s="103">
        <f t="shared" si="1008"/>
        <v>1.8563902299999999</v>
      </c>
      <c r="P2114" s="103">
        <f t="shared" si="989"/>
        <v>349.44785012</v>
      </c>
      <c r="Q2114" s="11">
        <f t="shared" si="1003"/>
        <v>0</v>
      </c>
      <c r="R2114" s="30">
        <f t="shared" si="998"/>
        <v>0</v>
      </c>
      <c r="S2114" s="103">
        <f t="shared" si="990"/>
        <v>0</v>
      </c>
      <c r="T2114" s="113">
        <f t="shared" si="999"/>
        <v>8.5000000000000006E-2</v>
      </c>
      <c r="U2114" s="111">
        <f t="shared" si="1005"/>
        <v>3</v>
      </c>
      <c r="V2114" s="111">
        <v>252</v>
      </c>
      <c r="W2114" s="110">
        <f t="shared" si="991"/>
        <v>1.000971662</v>
      </c>
      <c r="X2114" s="103">
        <f t="shared" si="992"/>
        <v>0.33954519</v>
      </c>
      <c r="Y2114" s="103">
        <f t="shared" si="993"/>
        <v>0</v>
      </c>
      <c r="Z2114" s="114" t="str">
        <f t="shared" si="1001"/>
        <v>A+J=</v>
      </c>
      <c r="AA2114" s="108">
        <f t="shared" si="1002"/>
        <v>46162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94"/>
        <v>46137</v>
      </c>
      <c r="B2115" s="103">
        <f t="shared" si="986"/>
        <v>349.99837006000001</v>
      </c>
      <c r="C2115" s="204">
        <f t="shared" si="985"/>
        <v>188.24051348512421</v>
      </c>
      <c r="D2115" s="104">
        <f t="shared" si="995"/>
        <v>7205.03</v>
      </c>
      <c r="E2115" s="105">
        <f t="shared" si="1006"/>
        <v>7245.38</v>
      </c>
      <c r="F2115" s="106">
        <f t="shared" si="1007"/>
        <v>46101</v>
      </c>
      <c r="G2115" s="107">
        <f t="shared" si="987"/>
        <v>5.6002542668107669E-3</v>
      </c>
      <c r="H2115" s="108">
        <f t="shared" si="1000"/>
        <v>46162</v>
      </c>
      <c r="I2115" s="108">
        <f t="shared" si="988"/>
        <v>46162</v>
      </c>
      <c r="J2115" s="109">
        <f t="shared" si="996"/>
        <v>20</v>
      </c>
      <c r="K2115" s="109">
        <f t="shared" si="1010"/>
        <v>4</v>
      </c>
      <c r="L2115" s="8">
        <f t="shared" si="997"/>
        <v>1.00111755</v>
      </c>
      <c r="M2115" s="110">
        <f t="shared" si="1009"/>
        <v>1.0056002500000001</v>
      </c>
      <c r="N2115" s="110">
        <f t="shared" si="1004"/>
        <v>1.854835810083739</v>
      </c>
      <c r="O2115" s="103">
        <f t="shared" si="1008"/>
        <v>1.8569086800000001</v>
      </c>
      <c r="P2115" s="103">
        <f t="shared" si="989"/>
        <v>349.54544341000002</v>
      </c>
      <c r="Q2115" s="11">
        <f t="shared" si="1003"/>
        <v>0</v>
      </c>
      <c r="R2115" s="30">
        <f t="shared" si="998"/>
        <v>0</v>
      </c>
      <c r="S2115" s="103">
        <f t="shared" si="990"/>
        <v>0</v>
      </c>
      <c r="T2115" s="113">
        <f t="shared" si="999"/>
        <v>8.5000000000000006E-2</v>
      </c>
      <c r="U2115" s="111">
        <f t="shared" si="1005"/>
        <v>4</v>
      </c>
      <c r="V2115" s="111">
        <v>252</v>
      </c>
      <c r="W2115" s="110">
        <f t="shared" si="991"/>
        <v>1.001295759</v>
      </c>
      <c r="X2115" s="103">
        <f t="shared" si="992"/>
        <v>0.45292664999999999</v>
      </c>
      <c r="Y2115" s="103">
        <f t="shared" si="993"/>
        <v>0</v>
      </c>
      <c r="Z2115" s="114" t="str">
        <f t="shared" si="1001"/>
        <v>A+J=</v>
      </c>
      <c r="AA2115" s="108">
        <f t="shared" si="1002"/>
        <v>46162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94"/>
        <v>46138</v>
      </c>
      <c r="B2116" s="103">
        <f t="shared" si="986"/>
        <v>349.99837006000001</v>
      </c>
      <c r="C2116" s="204">
        <f t="shared" si="985"/>
        <v>188.24051348512421</v>
      </c>
      <c r="D2116" s="104">
        <f t="shared" si="995"/>
        <v>7205.03</v>
      </c>
      <c r="E2116" s="105">
        <f t="shared" si="1006"/>
        <v>7245.38</v>
      </c>
      <c r="F2116" s="106">
        <f t="shared" si="1007"/>
        <v>46101</v>
      </c>
      <c r="G2116" s="107">
        <f t="shared" si="987"/>
        <v>5.6002542668107669E-3</v>
      </c>
      <c r="H2116" s="108">
        <f t="shared" si="1000"/>
        <v>46162</v>
      </c>
      <c r="I2116" s="108">
        <f t="shared" si="988"/>
        <v>46162</v>
      </c>
      <c r="J2116" s="109">
        <f t="shared" si="996"/>
        <v>20</v>
      </c>
      <c r="K2116" s="109">
        <f t="shared" si="1010"/>
        <v>4</v>
      </c>
      <c r="L2116" s="8">
        <f t="shared" si="997"/>
        <v>1.00111755</v>
      </c>
      <c r="M2116" s="110">
        <f t="shared" si="1009"/>
        <v>1.0056002500000001</v>
      </c>
      <c r="N2116" s="110">
        <f t="shared" si="1004"/>
        <v>1.854835810083739</v>
      </c>
      <c r="O2116" s="103">
        <f t="shared" si="1008"/>
        <v>1.8569086800000001</v>
      </c>
      <c r="P2116" s="103">
        <f t="shared" si="989"/>
        <v>349.54544341000002</v>
      </c>
      <c r="Q2116" s="11">
        <f t="shared" si="1003"/>
        <v>0</v>
      </c>
      <c r="R2116" s="30">
        <f t="shared" si="998"/>
        <v>0</v>
      </c>
      <c r="S2116" s="103">
        <f t="shared" si="990"/>
        <v>0</v>
      </c>
      <c r="T2116" s="113">
        <f t="shared" si="999"/>
        <v>8.5000000000000006E-2</v>
      </c>
      <c r="U2116" s="111">
        <f t="shared" si="1005"/>
        <v>4</v>
      </c>
      <c r="V2116" s="111">
        <v>252</v>
      </c>
      <c r="W2116" s="110">
        <f t="shared" si="991"/>
        <v>1.001295759</v>
      </c>
      <c r="X2116" s="103">
        <f t="shared" si="992"/>
        <v>0.45292664999999999</v>
      </c>
      <c r="Y2116" s="103">
        <f t="shared" si="993"/>
        <v>0</v>
      </c>
      <c r="Z2116" s="114" t="str">
        <f t="shared" si="1001"/>
        <v>A+J=</v>
      </c>
      <c r="AA2116" s="108">
        <f t="shared" si="1002"/>
        <v>46162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94"/>
        <v>46139</v>
      </c>
      <c r="B2117" s="103">
        <f t="shared" si="986"/>
        <v>349.99837006000001</v>
      </c>
      <c r="C2117" s="204">
        <f t="shared" si="985"/>
        <v>188.24051348512421</v>
      </c>
      <c r="D2117" s="104">
        <f t="shared" si="995"/>
        <v>7205.03</v>
      </c>
      <c r="E2117" s="105">
        <f t="shared" si="1006"/>
        <v>7245.38</v>
      </c>
      <c r="F2117" s="106">
        <f t="shared" si="1007"/>
        <v>46101</v>
      </c>
      <c r="G2117" s="107">
        <f t="shared" si="987"/>
        <v>5.6002542668107669E-3</v>
      </c>
      <c r="H2117" s="108">
        <f t="shared" si="1000"/>
        <v>46162</v>
      </c>
      <c r="I2117" s="108">
        <f t="shared" si="988"/>
        <v>46162</v>
      </c>
      <c r="J2117" s="109">
        <f t="shared" si="996"/>
        <v>20</v>
      </c>
      <c r="K2117" s="109">
        <f t="shared" si="1010"/>
        <v>4</v>
      </c>
      <c r="L2117" s="8">
        <f t="shared" si="997"/>
        <v>1.00111755</v>
      </c>
      <c r="M2117" s="110">
        <f t="shared" si="1009"/>
        <v>1.0056002500000001</v>
      </c>
      <c r="N2117" s="110">
        <f t="shared" si="1004"/>
        <v>1.854835810083739</v>
      </c>
      <c r="O2117" s="103">
        <f t="shared" si="1008"/>
        <v>1.8569086800000001</v>
      </c>
      <c r="P2117" s="103">
        <f t="shared" si="989"/>
        <v>349.54544341000002</v>
      </c>
      <c r="Q2117" s="11">
        <f t="shared" si="1003"/>
        <v>0</v>
      </c>
      <c r="R2117" s="30">
        <f t="shared" si="998"/>
        <v>0</v>
      </c>
      <c r="S2117" s="103">
        <f t="shared" si="990"/>
        <v>0</v>
      </c>
      <c r="T2117" s="113">
        <f t="shared" si="999"/>
        <v>8.5000000000000006E-2</v>
      </c>
      <c r="U2117" s="111">
        <f t="shared" si="1005"/>
        <v>4</v>
      </c>
      <c r="V2117" s="111">
        <v>252</v>
      </c>
      <c r="W2117" s="110">
        <f t="shared" si="991"/>
        <v>1.001295759</v>
      </c>
      <c r="X2117" s="103">
        <f t="shared" si="992"/>
        <v>0.45292664999999999</v>
      </c>
      <c r="Y2117" s="103">
        <f t="shared" si="993"/>
        <v>0</v>
      </c>
      <c r="Z2117" s="114" t="str">
        <f t="shared" si="1001"/>
        <v>A+J=</v>
      </c>
      <c r="AA2117" s="108">
        <f t="shared" si="1002"/>
        <v>46162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94"/>
        <v>46140</v>
      </c>
      <c r="B2118" s="103">
        <f t="shared" si="986"/>
        <v>350.20946741</v>
      </c>
      <c r="C2118" s="204">
        <f t="shared" ref="C2118:C2181" si="1011">(C2117-(S2117/O2117))</f>
        <v>188.24051348512421</v>
      </c>
      <c r="D2118" s="104">
        <f t="shared" si="995"/>
        <v>7205.03</v>
      </c>
      <c r="E2118" s="105">
        <f t="shared" si="1006"/>
        <v>7245.38</v>
      </c>
      <c r="F2118" s="106">
        <f t="shared" si="1007"/>
        <v>46101</v>
      </c>
      <c r="G2118" s="107">
        <f t="shared" si="987"/>
        <v>5.6002542668107669E-3</v>
      </c>
      <c r="H2118" s="108">
        <f t="shared" si="1000"/>
        <v>46162</v>
      </c>
      <c r="I2118" s="108">
        <f t="shared" si="988"/>
        <v>46162</v>
      </c>
      <c r="J2118" s="109">
        <f t="shared" si="996"/>
        <v>20</v>
      </c>
      <c r="K2118" s="109">
        <f t="shared" si="1010"/>
        <v>5</v>
      </c>
      <c r="L2118" s="8">
        <f t="shared" si="997"/>
        <v>1.00139713</v>
      </c>
      <c r="M2118" s="110">
        <f t="shared" si="1009"/>
        <v>1.0056002500000001</v>
      </c>
      <c r="N2118" s="110">
        <f t="shared" si="1004"/>
        <v>1.854835810083739</v>
      </c>
      <c r="O2118" s="103">
        <f t="shared" si="1008"/>
        <v>1.85742725</v>
      </c>
      <c r="P2118" s="103">
        <f t="shared" si="989"/>
        <v>349.6430593</v>
      </c>
      <c r="Q2118" s="11">
        <f t="shared" si="1003"/>
        <v>0</v>
      </c>
      <c r="R2118" s="30">
        <f t="shared" si="998"/>
        <v>0</v>
      </c>
      <c r="S2118" s="103">
        <f t="shared" si="990"/>
        <v>0</v>
      </c>
      <c r="T2118" s="113">
        <f t="shared" si="999"/>
        <v>8.5000000000000006E-2</v>
      </c>
      <c r="U2118" s="111">
        <f t="shared" si="1005"/>
        <v>5</v>
      </c>
      <c r="V2118" s="111">
        <v>252</v>
      </c>
      <c r="W2118" s="110">
        <f t="shared" si="991"/>
        <v>1.0016199610000001</v>
      </c>
      <c r="X2118" s="103">
        <f t="shared" si="992"/>
        <v>0.56640811000000002</v>
      </c>
      <c r="Y2118" s="103">
        <f t="shared" si="993"/>
        <v>0</v>
      </c>
      <c r="Z2118" s="114" t="str">
        <f t="shared" si="1001"/>
        <v>A+J=</v>
      </c>
      <c r="AA2118" s="108">
        <f t="shared" si="1002"/>
        <v>46162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94"/>
        <v>46141</v>
      </c>
      <c r="B2119" s="103">
        <f t="shared" si="986"/>
        <v>350.42069495999999</v>
      </c>
      <c r="C2119" s="204">
        <f t="shared" si="1011"/>
        <v>188.24051348512421</v>
      </c>
      <c r="D2119" s="104">
        <f t="shared" si="995"/>
        <v>7205.03</v>
      </c>
      <c r="E2119" s="105">
        <f t="shared" si="1006"/>
        <v>7245.38</v>
      </c>
      <c r="F2119" s="106">
        <f t="shared" si="1007"/>
        <v>46101</v>
      </c>
      <c r="G2119" s="107">
        <f t="shared" si="987"/>
        <v>5.6002542668107669E-3</v>
      </c>
      <c r="H2119" s="108">
        <f t="shared" si="1000"/>
        <v>46162</v>
      </c>
      <c r="I2119" s="108">
        <f t="shared" si="988"/>
        <v>46162</v>
      </c>
      <c r="J2119" s="109">
        <f t="shared" si="996"/>
        <v>20</v>
      </c>
      <c r="K2119" s="109">
        <f t="shared" si="1010"/>
        <v>6</v>
      </c>
      <c r="L2119" s="8">
        <f t="shared" si="997"/>
        <v>1.0016767900000001</v>
      </c>
      <c r="M2119" s="110">
        <f t="shared" si="1009"/>
        <v>1.0056002500000001</v>
      </c>
      <c r="N2119" s="110">
        <f t="shared" si="1004"/>
        <v>1.854835810083739</v>
      </c>
      <c r="O2119" s="103">
        <f t="shared" si="1008"/>
        <v>1.85794598</v>
      </c>
      <c r="P2119" s="103">
        <f t="shared" si="989"/>
        <v>349.7407053</v>
      </c>
      <c r="Q2119" s="11">
        <f t="shared" si="1003"/>
        <v>0</v>
      </c>
      <c r="R2119" s="30">
        <f t="shared" si="998"/>
        <v>0</v>
      </c>
      <c r="S2119" s="103">
        <f t="shared" si="990"/>
        <v>0</v>
      </c>
      <c r="T2119" s="113">
        <f t="shared" si="999"/>
        <v>8.5000000000000006E-2</v>
      </c>
      <c r="U2119" s="111">
        <f t="shared" si="1005"/>
        <v>6</v>
      </c>
      <c r="V2119" s="111">
        <v>252</v>
      </c>
      <c r="W2119" s="110">
        <f t="shared" si="991"/>
        <v>1.0019442679999999</v>
      </c>
      <c r="X2119" s="103">
        <f t="shared" si="992"/>
        <v>0.67998966000000005</v>
      </c>
      <c r="Y2119" s="103">
        <f t="shared" si="993"/>
        <v>0</v>
      </c>
      <c r="Z2119" s="114" t="str">
        <f t="shared" si="1001"/>
        <v>A+J=</v>
      </c>
      <c r="AA2119" s="108">
        <f t="shared" si="1002"/>
        <v>46162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94"/>
        <v>46142</v>
      </c>
      <c r="B2120" s="103">
        <f t="shared" si="986"/>
        <v>350.63204897999998</v>
      </c>
      <c r="C2120" s="204">
        <f t="shared" si="1011"/>
        <v>188.24051348512421</v>
      </c>
      <c r="D2120" s="104">
        <f t="shared" si="995"/>
        <v>7205.03</v>
      </c>
      <c r="E2120" s="105">
        <f t="shared" si="1006"/>
        <v>7245.38</v>
      </c>
      <c r="F2120" s="106">
        <f t="shared" si="1007"/>
        <v>46101</v>
      </c>
      <c r="G2120" s="107">
        <f t="shared" si="987"/>
        <v>5.6002542668107669E-3</v>
      </c>
      <c r="H2120" s="108">
        <f t="shared" si="1000"/>
        <v>46162</v>
      </c>
      <c r="I2120" s="108">
        <f t="shared" si="988"/>
        <v>46162</v>
      </c>
      <c r="J2120" s="109">
        <f t="shared" si="996"/>
        <v>20</v>
      </c>
      <c r="K2120" s="109">
        <f t="shared" si="1010"/>
        <v>7</v>
      </c>
      <c r="L2120" s="8">
        <f t="shared" si="997"/>
        <v>1.00195653</v>
      </c>
      <c r="M2120" s="110">
        <f t="shared" si="1009"/>
        <v>1.0056002500000001</v>
      </c>
      <c r="N2120" s="110">
        <f t="shared" si="1004"/>
        <v>1.854835810083739</v>
      </c>
      <c r="O2120" s="103">
        <f t="shared" si="1008"/>
        <v>1.8584648500000001</v>
      </c>
      <c r="P2120" s="103">
        <f t="shared" si="989"/>
        <v>349.83837764999998</v>
      </c>
      <c r="Q2120" s="11">
        <f t="shared" si="1003"/>
        <v>0</v>
      </c>
      <c r="R2120" s="30">
        <f t="shared" si="998"/>
        <v>0</v>
      </c>
      <c r="S2120" s="103">
        <f t="shared" si="990"/>
        <v>0</v>
      </c>
      <c r="T2120" s="113">
        <f t="shared" si="999"/>
        <v>8.5000000000000006E-2</v>
      </c>
      <c r="U2120" s="111">
        <f t="shared" si="1005"/>
        <v>7</v>
      </c>
      <c r="V2120" s="111">
        <v>252</v>
      </c>
      <c r="W2120" s="110">
        <f t="shared" si="991"/>
        <v>1.00226868</v>
      </c>
      <c r="X2120" s="103">
        <f t="shared" si="992"/>
        <v>0.79367133000000001</v>
      </c>
      <c r="Y2120" s="103">
        <f t="shared" si="993"/>
        <v>0</v>
      </c>
      <c r="Z2120" s="114" t="str">
        <f t="shared" si="1001"/>
        <v>A+J=</v>
      </c>
      <c r="AA2120" s="108">
        <f t="shared" si="1002"/>
        <v>46162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94"/>
        <v>46143</v>
      </c>
      <c r="B2121" s="103">
        <f t="shared" si="986"/>
        <v>350.84352765</v>
      </c>
      <c r="C2121" s="204">
        <f t="shared" si="1011"/>
        <v>188.24051348512421</v>
      </c>
      <c r="D2121" s="104">
        <f t="shared" si="995"/>
        <v>7205.03</v>
      </c>
      <c r="E2121" s="105">
        <f t="shared" si="1006"/>
        <v>7245.38</v>
      </c>
      <c r="F2121" s="106">
        <f t="shared" si="1007"/>
        <v>46101</v>
      </c>
      <c r="G2121" s="107">
        <f t="shared" si="987"/>
        <v>5.6002542668107669E-3</v>
      </c>
      <c r="H2121" s="108">
        <f t="shared" si="1000"/>
        <v>46162</v>
      </c>
      <c r="I2121" s="108">
        <f t="shared" si="988"/>
        <v>46162</v>
      </c>
      <c r="J2121" s="109">
        <f t="shared" si="996"/>
        <v>20</v>
      </c>
      <c r="K2121" s="109">
        <f t="shared" si="1010"/>
        <v>8</v>
      </c>
      <c r="L2121" s="8">
        <f t="shared" si="997"/>
        <v>1.0022363400000001</v>
      </c>
      <c r="M2121" s="110">
        <f t="shared" si="1009"/>
        <v>1.0056002500000001</v>
      </c>
      <c r="N2121" s="110">
        <f t="shared" si="1004"/>
        <v>1.854835810083739</v>
      </c>
      <c r="O2121" s="103">
        <f t="shared" si="1008"/>
        <v>1.85898385</v>
      </c>
      <c r="P2121" s="103">
        <f t="shared" si="989"/>
        <v>349.93607448</v>
      </c>
      <c r="Q2121" s="11">
        <f t="shared" si="1003"/>
        <v>0</v>
      </c>
      <c r="R2121" s="30">
        <f t="shared" si="998"/>
        <v>0</v>
      </c>
      <c r="S2121" s="103">
        <f t="shared" si="990"/>
        <v>0</v>
      </c>
      <c r="T2121" s="113">
        <f t="shared" si="999"/>
        <v>8.5000000000000006E-2</v>
      </c>
      <c r="U2121" s="111">
        <f t="shared" si="1005"/>
        <v>8</v>
      </c>
      <c r="V2121" s="111">
        <v>252</v>
      </c>
      <c r="W2121" s="110">
        <f t="shared" si="991"/>
        <v>1.0025931969999999</v>
      </c>
      <c r="X2121" s="103">
        <f t="shared" si="992"/>
        <v>0.90745317000000003</v>
      </c>
      <c r="Y2121" s="103">
        <f t="shared" si="993"/>
        <v>0</v>
      </c>
      <c r="Z2121" s="114" t="str">
        <f t="shared" si="1001"/>
        <v>A+J=</v>
      </c>
      <c r="AA2121" s="108">
        <f t="shared" si="1002"/>
        <v>46162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94"/>
        <v>46144</v>
      </c>
      <c r="B2122" s="103">
        <f t="shared" ref="B2122:B2185" si="1012">(P2122+X2122)</f>
        <v>350.84352765</v>
      </c>
      <c r="C2122" s="204">
        <f t="shared" si="1011"/>
        <v>188.24051348512421</v>
      </c>
      <c r="D2122" s="104">
        <f t="shared" si="995"/>
        <v>7205.03</v>
      </c>
      <c r="E2122" s="105">
        <f t="shared" si="1006"/>
        <v>7245.38</v>
      </c>
      <c r="F2122" s="106">
        <f t="shared" si="1007"/>
        <v>46101</v>
      </c>
      <c r="G2122" s="107">
        <f t="shared" ref="G2122:G2185" si="1013">(E2122/D2122)-1</f>
        <v>5.6002542668107669E-3</v>
      </c>
      <c r="H2122" s="108">
        <f t="shared" si="1000"/>
        <v>46162</v>
      </c>
      <c r="I2122" s="108">
        <f t="shared" ref="I2122:I2185" si="1014">IF(A2122&gt;I2121,H2122,I2121)</f>
        <v>46162</v>
      </c>
      <c r="J2122" s="109">
        <f t="shared" si="996"/>
        <v>20</v>
      </c>
      <c r="K2122" s="109">
        <f t="shared" si="1010"/>
        <v>8</v>
      </c>
      <c r="L2122" s="8">
        <f t="shared" si="997"/>
        <v>1.0022363400000001</v>
      </c>
      <c r="M2122" s="110">
        <f t="shared" si="1009"/>
        <v>1.0056002500000001</v>
      </c>
      <c r="N2122" s="110">
        <f t="shared" si="1004"/>
        <v>1.854835810083739</v>
      </c>
      <c r="O2122" s="103">
        <f t="shared" si="1008"/>
        <v>1.85898385</v>
      </c>
      <c r="P2122" s="103">
        <f t="shared" ref="P2122:P2185" si="1015">TRUNC(C2122*O2122,8)</f>
        <v>349.93607448</v>
      </c>
      <c r="Q2122" s="11">
        <f t="shared" si="1003"/>
        <v>0</v>
      </c>
      <c r="R2122" s="30">
        <f t="shared" si="998"/>
        <v>0</v>
      </c>
      <c r="S2122" s="103">
        <f t="shared" ref="S2122:S2185" si="1016">IF(R2122&gt;0,TRUNC(R2122*P2122,8),0)</f>
        <v>0</v>
      </c>
      <c r="T2122" s="113">
        <f t="shared" si="999"/>
        <v>8.5000000000000006E-2</v>
      </c>
      <c r="U2122" s="111">
        <f t="shared" si="1005"/>
        <v>8</v>
      </c>
      <c r="V2122" s="111">
        <v>252</v>
      </c>
      <c r="W2122" s="110">
        <f t="shared" ref="W2122:W2185" si="1017">ROUND((1+T2122)^TRUNC((U2122/V2122),9),9)</f>
        <v>1.0025931969999999</v>
      </c>
      <c r="X2122" s="103">
        <f t="shared" ref="X2122:X2185" si="1018">TRUNC((P2122*(W2122-1)),8)</f>
        <v>0.90745317000000003</v>
      </c>
      <c r="Y2122" s="103">
        <f t="shared" ref="Y2122:Y2185" si="1019">IF(Q2122&gt;0,S2122+X2122,0)</f>
        <v>0</v>
      </c>
      <c r="Z2122" s="114" t="str">
        <f t="shared" si="1001"/>
        <v>A+J=</v>
      </c>
      <c r="AA2122" s="108">
        <f t="shared" si="1002"/>
        <v>46162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20">(A2122+1)</f>
        <v>46145</v>
      </c>
      <c r="B2123" s="103">
        <f t="shared" si="1012"/>
        <v>350.84352765</v>
      </c>
      <c r="C2123" s="204">
        <f t="shared" si="1011"/>
        <v>188.24051348512421</v>
      </c>
      <c r="D2123" s="104">
        <f t="shared" ref="D2123:D2186" si="1021">IF(E2123=E2122,D2122,E2122)</f>
        <v>7205.03</v>
      </c>
      <c r="E2123" s="105">
        <f t="shared" si="1006"/>
        <v>7245.38</v>
      </c>
      <c r="F2123" s="106">
        <f t="shared" si="1007"/>
        <v>46101</v>
      </c>
      <c r="G2123" s="107">
        <f t="shared" si="1013"/>
        <v>5.6002542668107669E-3</v>
      </c>
      <c r="H2123" s="108">
        <f t="shared" si="1000"/>
        <v>46162</v>
      </c>
      <c r="I2123" s="108">
        <f t="shared" si="1014"/>
        <v>46162</v>
      </c>
      <c r="J2123" s="109">
        <f t="shared" ref="J2123:J2186" si="1022">IF(I2123=I2122,J2122,NETWORKDAYS(I2122,I2123,$AD$171:$AD$502)-1)</f>
        <v>20</v>
      </c>
      <c r="K2123" s="109">
        <f t="shared" si="1010"/>
        <v>8</v>
      </c>
      <c r="L2123" s="8">
        <f t="shared" ref="L2123:L2186" si="1023">IF(E2123&lt;D2123,1,TRUNC((E2123/D2123)^TRUNC((K2123/J2123),9),8))</f>
        <v>1.0022363400000001</v>
      </c>
      <c r="M2123" s="110">
        <f t="shared" si="1009"/>
        <v>1.0056002500000001</v>
      </c>
      <c r="N2123" s="110">
        <f t="shared" si="1004"/>
        <v>1.854835810083739</v>
      </c>
      <c r="O2123" s="103">
        <f t="shared" si="1008"/>
        <v>1.85898385</v>
      </c>
      <c r="P2123" s="103">
        <f t="shared" si="1015"/>
        <v>349.93607448</v>
      </c>
      <c r="Q2123" s="11">
        <f t="shared" si="1003"/>
        <v>0</v>
      </c>
      <c r="R2123" s="30">
        <f t="shared" ref="R2123:R2186" si="1024">IF(Q2123&gt;0,VLOOKUP($A2123,$AD$10:$AI$165,6),0)</f>
        <v>0</v>
      </c>
      <c r="S2123" s="103">
        <f t="shared" si="1016"/>
        <v>0</v>
      </c>
      <c r="T2123" s="113">
        <f t="shared" ref="T2123:T2186" si="1025">(T2122)</f>
        <v>8.5000000000000006E-2</v>
      </c>
      <c r="U2123" s="111">
        <f t="shared" si="1005"/>
        <v>8</v>
      </c>
      <c r="V2123" s="111">
        <v>252</v>
      </c>
      <c r="W2123" s="110">
        <f t="shared" si="1017"/>
        <v>1.0025931969999999</v>
      </c>
      <c r="X2123" s="103">
        <f t="shared" si="1018"/>
        <v>0.90745317000000003</v>
      </c>
      <c r="Y2123" s="103">
        <f t="shared" si="1019"/>
        <v>0</v>
      </c>
      <c r="Z2123" s="114" t="str">
        <f t="shared" si="1001"/>
        <v>A+J=</v>
      </c>
      <c r="AA2123" s="108">
        <f t="shared" si="1002"/>
        <v>46162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20"/>
        <v>46146</v>
      </c>
      <c r="B2124" s="103">
        <f t="shared" si="1012"/>
        <v>350.84352765</v>
      </c>
      <c r="C2124" s="204">
        <f t="shared" si="1011"/>
        <v>188.24051348512421</v>
      </c>
      <c r="D2124" s="104">
        <f t="shared" si="1021"/>
        <v>7205.03</v>
      </c>
      <c r="E2124" s="105">
        <f t="shared" si="1006"/>
        <v>7245.38</v>
      </c>
      <c r="F2124" s="106">
        <f t="shared" si="1007"/>
        <v>46101</v>
      </c>
      <c r="G2124" s="107">
        <f t="shared" si="1013"/>
        <v>5.6002542668107669E-3</v>
      </c>
      <c r="H2124" s="108">
        <f t="shared" ref="H2124:H2187" si="1026">IF(DAY(A2124)=H$9,VLOOKUP(A2124,AH$118:AN$450,4),H2123)</f>
        <v>46162</v>
      </c>
      <c r="I2124" s="108">
        <f t="shared" si="1014"/>
        <v>46162</v>
      </c>
      <c r="J2124" s="109">
        <f t="shared" si="1022"/>
        <v>20</v>
      </c>
      <c r="K2124" s="109">
        <f t="shared" si="1010"/>
        <v>8</v>
      </c>
      <c r="L2124" s="8">
        <f t="shared" si="1023"/>
        <v>1.0022363400000001</v>
      </c>
      <c r="M2124" s="110">
        <f t="shared" si="1009"/>
        <v>1.0056002500000001</v>
      </c>
      <c r="N2124" s="110">
        <f t="shared" si="1004"/>
        <v>1.854835810083739</v>
      </c>
      <c r="O2124" s="103">
        <f t="shared" si="1008"/>
        <v>1.85898385</v>
      </c>
      <c r="P2124" s="103">
        <f t="shared" si="1015"/>
        <v>349.93607448</v>
      </c>
      <c r="Q2124" s="11">
        <f t="shared" si="1003"/>
        <v>0</v>
      </c>
      <c r="R2124" s="30">
        <f t="shared" si="1024"/>
        <v>0</v>
      </c>
      <c r="S2124" s="103">
        <f t="shared" si="1016"/>
        <v>0</v>
      </c>
      <c r="T2124" s="113">
        <f t="shared" si="1025"/>
        <v>8.5000000000000006E-2</v>
      </c>
      <c r="U2124" s="111">
        <f t="shared" si="1005"/>
        <v>8</v>
      </c>
      <c r="V2124" s="111">
        <v>252</v>
      </c>
      <c r="W2124" s="110">
        <f t="shared" si="1017"/>
        <v>1.0025931969999999</v>
      </c>
      <c r="X2124" s="103">
        <f t="shared" si="1018"/>
        <v>0.90745317000000003</v>
      </c>
      <c r="Y2124" s="103">
        <f t="shared" si="1019"/>
        <v>0</v>
      </c>
      <c r="Z2124" s="114" t="str">
        <f t="shared" ref="Z2124:Z2187" si="1027">IF($Q2123&gt;0,VLOOKUP($A2123,$AD$10:$AM$165,9),Z2123)</f>
        <v>A+J=</v>
      </c>
      <c r="AA2124" s="108">
        <f t="shared" ref="AA2124:AA2187" si="1028">IF($Q2123&gt;0,VLOOKUP($A2123,$AD$10:$AM$165,10),AA2123)</f>
        <v>46162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20"/>
        <v>46147</v>
      </c>
      <c r="B2125" s="103">
        <f t="shared" si="1012"/>
        <v>351.05513859000001</v>
      </c>
      <c r="C2125" s="204">
        <f t="shared" si="1011"/>
        <v>188.24051348512421</v>
      </c>
      <c r="D2125" s="104">
        <f t="shared" si="1021"/>
        <v>7205.03</v>
      </c>
      <c r="E2125" s="105">
        <f t="shared" si="1006"/>
        <v>7245.38</v>
      </c>
      <c r="F2125" s="106">
        <f t="shared" si="1007"/>
        <v>46101</v>
      </c>
      <c r="G2125" s="107">
        <f t="shared" si="1013"/>
        <v>5.6002542668107669E-3</v>
      </c>
      <c r="H2125" s="108">
        <f t="shared" si="1026"/>
        <v>46162</v>
      </c>
      <c r="I2125" s="108">
        <f t="shared" si="1014"/>
        <v>46162</v>
      </c>
      <c r="J2125" s="109">
        <f t="shared" si="1022"/>
        <v>20</v>
      </c>
      <c r="K2125" s="109">
        <f t="shared" si="1010"/>
        <v>9</v>
      </c>
      <c r="L2125" s="8">
        <f t="shared" si="1023"/>
        <v>1.0025162400000001</v>
      </c>
      <c r="M2125" s="110">
        <f t="shared" si="1009"/>
        <v>1.0056002500000001</v>
      </c>
      <c r="N2125" s="110">
        <f t="shared" si="1004"/>
        <v>1.854835810083739</v>
      </c>
      <c r="O2125" s="103">
        <f t="shared" si="1008"/>
        <v>1.85950302</v>
      </c>
      <c r="P2125" s="103">
        <f t="shared" si="1015"/>
        <v>350.03380331</v>
      </c>
      <c r="Q2125" s="11">
        <f t="shared" ref="Q2125:Q2188" si="1029">IF(VLOOKUP(A2125,AD$10:AK$165,8)=VLOOKUP(A2124,AD$10:AK$165,8),0,VLOOKUP(A2125,AD$10:AK$165,8))</f>
        <v>0</v>
      </c>
      <c r="R2125" s="30">
        <f t="shared" si="1024"/>
        <v>0</v>
      </c>
      <c r="S2125" s="103">
        <f t="shared" si="1016"/>
        <v>0</v>
      </c>
      <c r="T2125" s="113">
        <f t="shared" si="1025"/>
        <v>8.5000000000000006E-2</v>
      </c>
      <c r="U2125" s="111">
        <f t="shared" si="1005"/>
        <v>9</v>
      </c>
      <c r="V2125" s="111">
        <v>252</v>
      </c>
      <c r="W2125" s="110">
        <f t="shared" si="1017"/>
        <v>1.0029178190000001</v>
      </c>
      <c r="X2125" s="103">
        <f t="shared" si="1018"/>
        <v>1.02133528</v>
      </c>
      <c r="Y2125" s="103">
        <f t="shared" si="1019"/>
        <v>0</v>
      </c>
      <c r="Z2125" s="114" t="str">
        <f t="shared" si="1027"/>
        <v>A+J=</v>
      </c>
      <c r="AA2125" s="108">
        <f t="shared" si="1028"/>
        <v>46162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20"/>
        <v>46148</v>
      </c>
      <c r="B2126" s="103">
        <f t="shared" si="1012"/>
        <v>351.26687463000002</v>
      </c>
      <c r="C2126" s="204">
        <f t="shared" si="1011"/>
        <v>188.24051348512421</v>
      </c>
      <c r="D2126" s="104">
        <f t="shared" si="1021"/>
        <v>7205.03</v>
      </c>
      <c r="E2126" s="105">
        <f t="shared" si="1006"/>
        <v>7245.38</v>
      </c>
      <c r="F2126" s="106">
        <f t="shared" si="1007"/>
        <v>46101</v>
      </c>
      <c r="G2126" s="107">
        <f t="shared" si="1013"/>
        <v>5.6002542668107669E-3</v>
      </c>
      <c r="H2126" s="108">
        <f t="shared" si="1026"/>
        <v>46162</v>
      </c>
      <c r="I2126" s="108">
        <f t="shared" si="1014"/>
        <v>46162</v>
      </c>
      <c r="J2126" s="109">
        <f t="shared" si="1022"/>
        <v>20</v>
      </c>
      <c r="K2126" s="109">
        <f t="shared" si="1010"/>
        <v>10</v>
      </c>
      <c r="L2126" s="8">
        <f t="shared" si="1023"/>
        <v>1.0027962100000001</v>
      </c>
      <c r="M2126" s="110">
        <f t="shared" si="1009"/>
        <v>1.0056002500000001</v>
      </c>
      <c r="N2126" s="110">
        <f t="shared" si="1004"/>
        <v>1.854835810083739</v>
      </c>
      <c r="O2126" s="103">
        <f t="shared" si="1008"/>
        <v>1.8600223199999999</v>
      </c>
      <c r="P2126" s="103">
        <f t="shared" si="1015"/>
        <v>350.13155661000002</v>
      </c>
      <c r="Q2126" s="11">
        <f t="shared" si="1029"/>
        <v>0</v>
      </c>
      <c r="R2126" s="30">
        <f t="shared" si="1024"/>
        <v>0</v>
      </c>
      <c r="S2126" s="103">
        <f t="shared" si="1016"/>
        <v>0</v>
      </c>
      <c r="T2126" s="113">
        <f t="shared" si="1025"/>
        <v>8.5000000000000006E-2</v>
      </c>
      <c r="U2126" s="111">
        <f t="shared" si="1005"/>
        <v>10</v>
      </c>
      <c r="V2126" s="111">
        <v>252</v>
      </c>
      <c r="W2126" s="110">
        <f t="shared" si="1017"/>
        <v>1.0032425469999999</v>
      </c>
      <c r="X2126" s="103">
        <f t="shared" si="1018"/>
        <v>1.1353180199999999</v>
      </c>
      <c r="Y2126" s="103">
        <f t="shared" si="1019"/>
        <v>0</v>
      </c>
      <c r="Z2126" s="114" t="str">
        <f t="shared" si="1027"/>
        <v>A+J=</v>
      </c>
      <c r="AA2126" s="108">
        <f t="shared" si="1028"/>
        <v>46162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20"/>
        <v>46149</v>
      </c>
      <c r="B2127" s="103">
        <f t="shared" si="1012"/>
        <v>351.47873703000005</v>
      </c>
      <c r="C2127" s="204">
        <f t="shared" si="1011"/>
        <v>188.24051348512421</v>
      </c>
      <c r="D2127" s="104">
        <f t="shared" si="1021"/>
        <v>7205.03</v>
      </c>
      <c r="E2127" s="105">
        <f t="shared" si="1006"/>
        <v>7245.38</v>
      </c>
      <c r="F2127" s="106">
        <f t="shared" si="1007"/>
        <v>46101</v>
      </c>
      <c r="G2127" s="107">
        <f t="shared" si="1013"/>
        <v>5.6002542668107669E-3</v>
      </c>
      <c r="H2127" s="108">
        <f t="shared" si="1026"/>
        <v>46162</v>
      </c>
      <c r="I2127" s="108">
        <f t="shared" si="1014"/>
        <v>46162</v>
      </c>
      <c r="J2127" s="109">
        <f t="shared" si="1022"/>
        <v>20</v>
      </c>
      <c r="K2127" s="109">
        <f t="shared" si="1010"/>
        <v>11</v>
      </c>
      <c r="L2127" s="8">
        <f t="shared" si="1023"/>
        <v>1.0030762600000001</v>
      </c>
      <c r="M2127" s="110">
        <f t="shared" si="1009"/>
        <v>1.0056002500000001</v>
      </c>
      <c r="N2127" s="110">
        <f t="shared" si="1004"/>
        <v>1.854835810083739</v>
      </c>
      <c r="O2127" s="103">
        <f t="shared" si="1008"/>
        <v>1.86054176</v>
      </c>
      <c r="P2127" s="103">
        <f t="shared" si="1015"/>
        <v>350.22933626000003</v>
      </c>
      <c r="Q2127" s="11">
        <f t="shared" si="1029"/>
        <v>0</v>
      </c>
      <c r="R2127" s="30">
        <f t="shared" si="1024"/>
        <v>0</v>
      </c>
      <c r="S2127" s="103">
        <f t="shared" si="1016"/>
        <v>0</v>
      </c>
      <c r="T2127" s="113">
        <f t="shared" si="1025"/>
        <v>8.5000000000000006E-2</v>
      </c>
      <c r="U2127" s="111">
        <f t="shared" si="1005"/>
        <v>11</v>
      </c>
      <c r="V2127" s="111">
        <v>252</v>
      </c>
      <c r="W2127" s="110">
        <f t="shared" si="1017"/>
        <v>1.0035673789999999</v>
      </c>
      <c r="X2127" s="103">
        <f t="shared" si="1018"/>
        <v>1.24940077</v>
      </c>
      <c r="Y2127" s="103">
        <f t="shared" si="1019"/>
        <v>0</v>
      </c>
      <c r="Z2127" s="114" t="str">
        <f t="shared" si="1027"/>
        <v>A+J=</v>
      </c>
      <c r="AA2127" s="108">
        <f t="shared" si="1028"/>
        <v>46162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20"/>
        <v>46150</v>
      </c>
      <c r="B2128" s="103">
        <f t="shared" si="1012"/>
        <v>351.69073033000001</v>
      </c>
      <c r="C2128" s="204">
        <f t="shared" si="1011"/>
        <v>188.24051348512421</v>
      </c>
      <c r="D2128" s="104">
        <f t="shared" si="1021"/>
        <v>7205.03</v>
      </c>
      <c r="E2128" s="105">
        <f t="shared" si="1006"/>
        <v>7245.38</v>
      </c>
      <c r="F2128" s="106">
        <f t="shared" si="1007"/>
        <v>46101</v>
      </c>
      <c r="G2128" s="107">
        <f t="shared" si="1013"/>
        <v>5.6002542668107669E-3</v>
      </c>
      <c r="H2128" s="108">
        <f t="shared" si="1026"/>
        <v>46162</v>
      </c>
      <c r="I2128" s="108">
        <f t="shared" si="1014"/>
        <v>46162</v>
      </c>
      <c r="J2128" s="109">
        <f t="shared" si="1022"/>
        <v>20</v>
      </c>
      <c r="K2128" s="109">
        <f t="shared" si="1010"/>
        <v>12</v>
      </c>
      <c r="L2128" s="8">
        <f t="shared" si="1023"/>
        <v>1.00335639</v>
      </c>
      <c r="M2128" s="110">
        <f t="shared" si="1009"/>
        <v>1.0056002500000001</v>
      </c>
      <c r="N2128" s="110">
        <f t="shared" si="1004"/>
        <v>1.854835810083739</v>
      </c>
      <c r="O2128" s="103">
        <f t="shared" si="1008"/>
        <v>1.8610613600000001</v>
      </c>
      <c r="P2128" s="103">
        <f t="shared" si="1015"/>
        <v>350.32714602999999</v>
      </c>
      <c r="Q2128" s="11">
        <f t="shared" si="1029"/>
        <v>0</v>
      </c>
      <c r="R2128" s="30">
        <f t="shared" si="1024"/>
        <v>0</v>
      </c>
      <c r="S2128" s="103">
        <f t="shared" si="1016"/>
        <v>0</v>
      </c>
      <c r="T2128" s="113">
        <f t="shared" si="1025"/>
        <v>8.5000000000000006E-2</v>
      </c>
      <c r="U2128" s="111">
        <f t="shared" si="1005"/>
        <v>12</v>
      </c>
      <c r="V2128" s="111">
        <v>252</v>
      </c>
      <c r="W2128" s="110">
        <f t="shared" si="1017"/>
        <v>1.003892317</v>
      </c>
      <c r="X2128" s="103">
        <f t="shared" si="1018"/>
        <v>1.3635843000000001</v>
      </c>
      <c r="Y2128" s="103">
        <f t="shared" si="1019"/>
        <v>0</v>
      </c>
      <c r="Z2128" s="114" t="str">
        <f t="shared" si="1027"/>
        <v>A+J=</v>
      </c>
      <c r="AA2128" s="108">
        <f t="shared" si="1028"/>
        <v>46162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20"/>
        <v>46151</v>
      </c>
      <c r="B2129" s="103">
        <f t="shared" si="1012"/>
        <v>351.90285010000002</v>
      </c>
      <c r="C2129" s="204">
        <f t="shared" si="1011"/>
        <v>188.24051348512421</v>
      </c>
      <c r="D2129" s="104">
        <f t="shared" si="1021"/>
        <v>7205.03</v>
      </c>
      <c r="E2129" s="105">
        <f t="shared" si="1006"/>
        <v>7245.38</v>
      </c>
      <c r="F2129" s="106">
        <f t="shared" si="1007"/>
        <v>46101</v>
      </c>
      <c r="G2129" s="107">
        <f t="shared" si="1013"/>
        <v>5.6002542668107669E-3</v>
      </c>
      <c r="H2129" s="108">
        <f t="shared" si="1026"/>
        <v>46162</v>
      </c>
      <c r="I2129" s="108">
        <f t="shared" si="1014"/>
        <v>46162</v>
      </c>
      <c r="J2129" s="109">
        <f t="shared" si="1022"/>
        <v>20</v>
      </c>
      <c r="K2129" s="109">
        <f t="shared" si="1010"/>
        <v>13</v>
      </c>
      <c r="L2129" s="8">
        <f t="shared" si="1023"/>
        <v>1.0036366000000001</v>
      </c>
      <c r="M2129" s="110">
        <f t="shared" si="1009"/>
        <v>1.0056002500000001</v>
      </c>
      <c r="N2129" s="110">
        <f t="shared" si="1004"/>
        <v>1.854835810083739</v>
      </c>
      <c r="O2129" s="103">
        <f t="shared" si="1008"/>
        <v>1.8615811</v>
      </c>
      <c r="P2129" s="103">
        <f t="shared" si="1015"/>
        <v>350.42498215000001</v>
      </c>
      <c r="Q2129" s="11">
        <f t="shared" si="1029"/>
        <v>0</v>
      </c>
      <c r="R2129" s="30">
        <f t="shared" si="1024"/>
        <v>0</v>
      </c>
      <c r="S2129" s="103">
        <f t="shared" si="1016"/>
        <v>0</v>
      </c>
      <c r="T2129" s="113">
        <f t="shared" si="1025"/>
        <v>8.5000000000000006E-2</v>
      </c>
      <c r="U2129" s="111">
        <f t="shared" si="1005"/>
        <v>13</v>
      </c>
      <c r="V2129" s="111">
        <v>252</v>
      </c>
      <c r="W2129" s="110">
        <f t="shared" si="1017"/>
        <v>1.0042173590000001</v>
      </c>
      <c r="X2129" s="103">
        <f t="shared" si="1018"/>
        <v>1.47786795</v>
      </c>
      <c r="Y2129" s="103">
        <f t="shared" si="1019"/>
        <v>0</v>
      </c>
      <c r="Z2129" s="114" t="str">
        <f t="shared" si="1027"/>
        <v>A+J=</v>
      </c>
      <c r="AA2129" s="108">
        <f t="shared" si="1028"/>
        <v>46162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20"/>
        <v>46152</v>
      </c>
      <c r="B2130" s="103">
        <f t="shared" si="1012"/>
        <v>351.90285010000002</v>
      </c>
      <c r="C2130" s="204">
        <f t="shared" si="1011"/>
        <v>188.24051348512421</v>
      </c>
      <c r="D2130" s="104">
        <f t="shared" si="1021"/>
        <v>7205.03</v>
      </c>
      <c r="E2130" s="105">
        <f t="shared" si="1006"/>
        <v>7245.38</v>
      </c>
      <c r="F2130" s="106">
        <f t="shared" si="1007"/>
        <v>46101</v>
      </c>
      <c r="G2130" s="107">
        <f t="shared" si="1013"/>
        <v>5.6002542668107669E-3</v>
      </c>
      <c r="H2130" s="108">
        <f t="shared" si="1026"/>
        <v>46162</v>
      </c>
      <c r="I2130" s="108">
        <f t="shared" si="1014"/>
        <v>46162</v>
      </c>
      <c r="J2130" s="109">
        <f t="shared" si="1022"/>
        <v>20</v>
      </c>
      <c r="K2130" s="109">
        <f t="shared" si="1010"/>
        <v>13</v>
      </c>
      <c r="L2130" s="8">
        <f t="shared" si="1023"/>
        <v>1.0036366000000001</v>
      </c>
      <c r="M2130" s="110">
        <f t="shared" si="1009"/>
        <v>1.0056002500000001</v>
      </c>
      <c r="N2130" s="110">
        <f t="shared" si="1004"/>
        <v>1.854835810083739</v>
      </c>
      <c r="O2130" s="103">
        <f t="shared" si="1008"/>
        <v>1.8615811</v>
      </c>
      <c r="P2130" s="103">
        <f t="shared" si="1015"/>
        <v>350.42498215000001</v>
      </c>
      <c r="Q2130" s="11">
        <f t="shared" si="1029"/>
        <v>0</v>
      </c>
      <c r="R2130" s="30">
        <f t="shared" si="1024"/>
        <v>0</v>
      </c>
      <c r="S2130" s="103">
        <f t="shared" si="1016"/>
        <v>0</v>
      </c>
      <c r="T2130" s="113">
        <f t="shared" si="1025"/>
        <v>8.5000000000000006E-2</v>
      </c>
      <c r="U2130" s="111">
        <f t="shared" si="1005"/>
        <v>13</v>
      </c>
      <c r="V2130" s="111">
        <v>252</v>
      </c>
      <c r="W2130" s="110">
        <f t="shared" si="1017"/>
        <v>1.0042173590000001</v>
      </c>
      <c r="X2130" s="103">
        <f t="shared" si="1018"/>
        <v>1.47786795</v>
      </c>
      <c r="Y2130" s="103">
        <f t="shared" si="1019"/>
        <v>0</v>
      </c>
      <c r="Z2130" s="114" t="str">
        <f t="shared" si="1027"/>
        <v>A+J=</v>
      </c>
      <c r="AA2130" s="108">
        <f t="shared" si="1028"/>
        <v>46162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20"/>
        <v>46153</v>
      </c>
      <c r="B2131" s="103">
        <f t="shared" si="1012"/>
        <v>351.90285010000002</v>
      </c>
      <c r="C2131" s="204">
        <f t="shared" si="1011"/>
        <v>188.24051348512421</v>
      </c>
      <c r="D2131" s="104">
        <f t="shared" si="1021"/>
        <v>7205.03</v>
      </c>
      <c r="E2131" s="105">
        <f t="shared" si="1006"/>
        <v>7245.38</v>
      </c>
      <c r="F2131" s="106">
        <f t="shared" si="1007"/>
        <v>46101</v>
      </c>
      <c r="G2131" s="107">
        <f t="shared" si="1013"/>
        <v>5.6002542668107669E-3</v>
      </c>
      <c r="H2131" s="108">
        <f t="shared" si="1026"/>
        <v>46162</v>
      </c>
      <c r="I2131" s="108">
        <f t="shared" si="1014"/>
        <v>46162</v>
      </c>
      <c r="J2131" s="109">
        <f t="shared" si="1022"/>
        <v>20</v>
      </c>
      <c r="K2131" s="109">
        <f t="shared" si="1010"/>
        <v>13</v>
      </c>
      <c r="L2131" s="8">
        <f t="shared" si="1023"/>
        <v>1.0036366000000001</v>
      </c>
      <c r="M2131" s="110">
        <f t="shared" si="1009"/>
        <v>1.0056002500000001</v>
      </c>
      <c r="N2131" s="110">
        <f t="shared" si="1004"/>
        <v>1.854835810083739</v>
      </c>
      <c r="O2131" s="103">
        <f t="shared" si="1008"/>
        <v>1.8615811</v>
      </c>
      <c r="P2131" s="103">
        <f t="shared" si="1015"/>
        <v>350.42498215000001</v>
      </c>
      <c r="Q2131" s="11">
        <f t="shared" si="1029"/>
        <v>0</v>
      </c>
      <c r="R2131" s="30">
        <f t="shared" si="1024"/>
        <v>0</v>
      </c>
      <c r="S2131" s="103">
        <f t="shared" si="1016"/>
        <v>0</v>
      </c>
      <c r="T2131" s="113">
        <f t="shared" si="1025"/>
        <v>8.5000000000000006E-2</v>
      </c>
      <c r="U2131" s="111">
        <f t="shared" si="1005"/>
        <v>13</v>
      </c>
      <c r="V2131" s="111">
        <v>252</v>
      </c>
      <c r="W2131" s="110">
        <f t="shared" si="1017"/>
        <v>1.0042173590000001</v>
      </c>
      <c r="X2131" s="103">
        <f t="shared" si="1018"/>
        <v>1.47786795</v>
      </c>
      <c r="Y2131" s="103">
        <f t="shared" si="1019"/>
        <v>0</v>
      </c>
      <c r="Z2131" s="114" t="str">
        <f t="shared" si="1027"/>
        <v>A+J=</v>
      </c>
      <c r="AA2131" s="108">
        <f t="shared" si="1028"/>
        <v>46162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20"/>
        <v>46154</v>
      </c>
      <c r="B2132" s="103">
        <f t="shared" si="1012"/>
        <v>352.11509934000003</v>
      </c>
      <c r="C2132" s="204">
        <f t="shared" si="1011"/>
        <v>188.24051348512421</v>
      </c>
      <c r="D2132" s="104">
        <f t="shared" si="1021"/>
        <v>7205.03</v>
      </c>
      <c r="E2132" s="105">
        <f t="shared" si="1006"/>
        <v>7245.38</v>
      </c>
      <c r="F2132" s="106">
        <f t="shared" si="1007"/>
        <v>46101</v>
      </c>
      <c r="G2132" s="107">
        <f t="shared" si="1013"/>
        <v>5.6002542668107669E-3</v>
      </c>
      <c r="H2132" s="108">
        <f t="shared" si="1026"/>
        <v>46162</v>
      </c>
      <c r="I2132" s="108">
        <f t="shared" si="1014"/>
        <v>46162</v>
      </c>
      <c r="J2132" s="109">
        <f t="shared" si="1022"/>
        <v>20</v>
      </c>
      <c r="K2132" s="109">
        <f t="shared" si="1010"/>
        <v>14</v>
      </c>
      <c r="L2132" s="8">
        <f t="shared" si="1023"/>
        <v>1.00391689</v>
      </c>
      <c r="M2132" s="110">
        <f t="shared" si="1009"/>
        <v>1.0056002500000001</v>
      </c>
      <c r="N2132" s="110">
        <f t="shared" si="1004"/>
        <v>1.854835810083739</v>
      </c>
      <c r="O2132" s="103">
        <f t="shared" si="1008"/>
        <v>1.8621009900000001</v>
      </c>
      <c r="P2132" s="103">
        <f t="shared" si="1015"/>
        <v>350.52284651000002</v>
      </c>
      <c r="Q2132" s="11">
        <f t="shared" si="1029"/>
        <v>0</v>
      </c>
      <c r="R2132" s="30">
        <f t="shared" si="1024"/>
        <v>0</v>
      </c>
      <c r="S2132" s="103">
        <f t="shared" si="1016"/>
        <v>0</v>
      </c>
      <c r="T2132" s="113">
        <f t="shared" si="1025"/>
        <v>8.5000000000000006E-2</v>
      </c>
      <c r="U2132" s="111">
        <f t="shared" si="1005"/>
        <v>14</v>
      </c>
      <c r="V2132" s="111">
        <v>252</v>
      </c>
      <c r="W2132" s="110">
        <f t="shared" si="1017"/>
        <v>1.0045425079999999</v>
      </c>
      <c r="X2132" s="103">
        <f t="shared" si="1018"/>
        <v>1.5922528300000001</v>
      </c>
      <c r="Y2132" s="103">
        <f t="shared" si="1019"/>
        <v>0</v>
      </c>
      <c r="Z2132" s="114" t="str">
        <f t="shared" si="1027"/>
        <v>A+J=</v>
      </c>
      <c r="AA2132" s="108">
        <f t="shared" si="1028"/>
        <v>46162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20"/>
        <v>46155</v>
      </c>
      <c r="B2133" s="103">
        <f t="shared" si="1012"/>
        <v>352.32747329</v>
      </c>
      <c r="C2133" s="204">
        <f t="shared" si="1011"/>
        <v>188.24051348512421</v>
      </c>
      <c r="D2133" s="104">
        <f t="shared" si="1021"/>
        <v>7205.03</v>
      </c>
      <c r="E2133" s="105">
        <f t="shared" si="1006"/>
        <v>7245.38</v>
      </c>
      <c r="F2133" s="106">
        <f t="shared" si="1007"/>
        <v>46101</v>
      </c>
      <c r="G2133" s="107">
        <f t="shared" si="1013"/>
        <v>5.6002542668107669E-3</v>
      </c>
      <c r="H2133" s="108">
        <f t="shared" si="1026"/>
        <v>46162</v>
      </c>
      <c r="I2133" s="108">
        <f t="shared" si="1014"/>
        <v>46162</v>
      </c>
      <c r="J2133" s="109">
        <f t="shared" si="1022"/>
        <v>20</v>
      </c>
      <c r="K2133" s="109">
        <f t="shared" si="1010"/>
        <v>15</v>
      </c>
      <c r="L2133" s="8">
        <f t="shared" si="1023"/>
        <v>1.00419725</v>
      </c>
      <c r="M2133" s="110">
        <f t="shared" si="1009"/>
        <v>1.0056002500000001</v>
      </c>
      <c r="N2133" s="110">
        <f t="shared" si="1004"/>
        <v>1.854835810083739</v>
      </c>
      <c r="O2133" s="103">
        <f t="shared" si="1008"/>
        <v>1.86262101</v>
      </c>
      <c r="P2133" s="103">
        <f t="shared" si="1015"/>
        <v>350.62073535000002</v>
      </c>
      <c r="Q2133" s="11">
        <f t="shared" si="1029"/>
        <v>0</v>
      </c>
      <c r="R2133" s="30">
        <f t="shared" si="1024"/>
        <v>0</v>
      </c>
      <c r="S2133" s="103">
        <f t="shared" si="1016"/>
        <v>0</v>
      </c>
      <c r="T2133" s="113">
        <f t="shared" si="1025"/>
        <v>8.5000000000000006E-2</v>
      </c>
      <c r="U2133" s="111">
        <f t="shared" si="1005"/>
        <v>15</v>
      </c>
      <c r="V2133" s="111">
        <v>252</v>
      </c>
      <c r="W2133" s="110">
        <f t="shared" si="1017"/>
        <v>1.0048677610000001</v>
      </c>
      <c r="X2133" s="103">
        <f t="shared" si="1018"/>
        <v>1.70673794</v>
      </c>
      <c r="Y2133" s="103">
        <f t="shared" si="1019"/>
        <v>0</v>
      </c>
      <c r="Z2133" s="114" t="str">
        <f t="shared" si="1027"/>
        <v>A+J=</v>
      </c>
      <c r="AA2133" s="108">
        <f t="shared" si="1028"/>
        <v>46162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20"/>
        <v>46156</v>
      </c>
      <c r="B2134" s="103">
        <f t="shared" si="1012"/>
        <v>352.53997609999999</v>
      </c>
      <c r="C2134" s="204">
        <f t="shared" si="1011"/>
        <v>188.24051348512421</v>
      </c>
      <c r="D2134" s="104">
        <f t="shared" si="1021"/>
        <v>7205.03</v>
      </c>
      <c r="E2134" s="105">
        <f t="shared" si="1006"/>
        <v>7245.38</v>
      </c>
      <c r="F2134" s="106">
        <f t="shared" si="1007"/>
        <v>46101</v>
      </c>
      <c r="G2134" s="107">
        <f t="shared" si="1013"/>
        <v>5.6002542668107669E-3</v>
      </c>
      <c r="H2134" s="108">
        <f t="shared" si="1026"/>
        <v>46162</v>
      </c>
      <c r="I2134" s="108">
        <f t="shared" si="1014"/>
        <v>46162</v>
      </c>
      <c r="J2134" s="109">
        <f t="shared" si="1022"/>
        <v>20</v>
      </c>
      <c r="K2134" s="109">
        <f t="shared" si="1010"/>
        <v>16</v>
      </c>
      <c r="L2134" s="8">
        <f t="shared" si="1023"/>
        <v>1.0044776900000001</v>
      </c>
      <c r="M2134" s="110">
        <f t="shared" si="1009"/>
        <v>1.0056002500000001</v>
      </c>
      <c r="N2134" s="110">
        <f t="shared" si="1004"/>
        <v>1.854835810083739</v>
      </c>
      <c r="O2134" s="103">
        <f t="shared" si="1008"/>
        <v>1.86314118</v>
      </c>
      <c r="P2134" s="103">
        <f t="shared" si="1015"/>
        <v>350.71865241</v>
      </c>
      <c r="Q2134" s="11">
        <f t="shared" si="1029"/>
        <v>0</v>
      </c>
      <c r="R2134" s="30">
        <f t="shared" si="1024"/>
        <v>0</v>
      </c>
      <c r="S2134" s="103">
        <f t="shared" si="1016"/>
        <v>0</v>
      </c>
      <c r="T2134" s="113">
        <f t="shared" si="1025"/>
        <v>8.5000000000000006E-2</v>
      </c>
      <c r="U2134" s="111">
        <f t="shared" si="1005"/>
        <v>16</v>
      </c>
      <c r="V2134" s="111">
        <v>252</v>
      </c>
      <c r="W2134" s="110">
        <f t="shared" si="1017"/>
        <v>1.0051931190000001</v>
      </c>
      <c r="X2134" s="103">
        <f t="shared" si="1018"/>
        <v>1.8213236900000001</v>
      </c>
      <c r="Y2134" s="103">
        <f t="shared" si="1019"/>
        <v>0</v>
      </c>
      <c r="Z2134" s="114" t="str">
        <f t="shared" si="1027"/>
        <v>A+J=</v>
      </c>
      <c r="AA2134" s="108">
        <f t="shared" si="1028"/>
        <v>46162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20"/>
        <v>46157</v>
      </c>
      <c r="B2135" s="103">
        <f t="shared" si="1012"/>
        <v>352.75261200999995</v>
      </c>
      <c r="C2135" s="204">
        <f t="shared" si="1011"/>
        <v>188.24051348512421</v>
      </c>
      <c r="D2135" s="104">
        <f t="shared" si="1021"/>
        <v>7205.03</v>
      </c>
      <c r="E2135" s="105">
        <f t="shared" si="1006"/>
        <v>7245.38</v>
      </c>
      <c r="F2135" s="106">
        <f t="shared" si="1007"/>
        <v>46101</v>
      </c>
      <c r="G2135" s="107">
        <f t="shared" si="1013"/>
        <v>5.6002542668107669E-3</v>
      </c>
      <c r="H2135" s="108">
        <f t="shared" si="1026"/>
        <v>46162</v>
      </c>
      <c r="I2135" s="108">
        <f t="shared" si="1014"/>
        <v>46162</v>
      </c>
      <c r="J2135" s="109">
        <f t="shared" si="1022"/>
        <v>20</v>
      </c>
      <c r="K2135" s="109">
        <f t="shared" si="1010"/>
        <v>17</v>
      </c>
      <c r="L2135" s="8">
        <f t="shared" si="1023"/>
        <v>1.00475822</v>
      </c>
      <c r="M2135" s="110">
        <f t="shared" si="1009"/>
        <v>1.0056002500000001</v>
      </c>
      <c r="N2135" s="110">
        <f t="shared" si="1004"/>
        <v>1.854835810083739</v>
      </c>
      <c r="O2135" s="103">
        <f t="shared" si="1008"/>
        <v>1.86366152</v>
      </c>
      <c r="P2135" s="103">
        <f t="shared" si="1015"/>
        <v>350.81660147999997</v>
      </c>
      <c r="Q2135" s="11">
        <f t="shared" si="1029"/>
        <v>0</v>
      </c>
      <c r="R2135" s="30">
        <f t="shared" si="1024"/>
        <v>0</v>
      </c>
      <c r="S2135" s="103">
        <f t="shared" si="1016"/>
        <v>0</v>
      </c>
      <c r="T2135" s="113">
        <f t="shared" si="1025"/>
        <v>8.5000000000000006E-2</v>
      </c>
      <c r="U2135" s="111">
        <f t="shared" si="1005"/>
        <v>17</v>
      </c>
      <c r="V2135" s="111">
        <v>252</v>
      </c>
      <c r="W2135" s="110">
        <f t="shared" si="1017"/>
        <v>1.005518583</v>
      </c>
      <c r="X2135" s="103">
        <f t="shared" si="1018"/>
        <v>1.9360105299999999</v>
      </c>
      <c r="Y2135" s="103">
        <f t="shared" si="1019"/>
        <v>0</v>
      </c>
      <c r="Z2135" s="114" t="str">
        <f t="shared" si="1027"/>
        <v>A+J=</v>
      </c>
      <c r="AA2135" s="108">
        <f t="shared" si="1028"/>
        <v>46162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20"/>
        <v>46158</v>
      </c>
      <c r="B2136" s="103">
        <f t="shared" si="1012"/>
        <v>352.96537347999998</v>
      </c>
      <c r="C2136" s="204">
        <f t="shared" si="1011"/>
        <v>188.24051348512421</v>
      </c>
      <c r="D2136" s="104">
        <f t="shared" si="1021"/>
        <v>7205.03</v>
      </c>
      <c r="E2136" s="105">
        <f t="shared" si="1006"/>
        <v>7245.38</v>
      </c>
      <c r="F2136" s="106">
        <f t="shared" si="1007"/>
        <v>46101</v>
      </c>
      <c r="G2136" s="107">
        <f t="shared" si="1013"/>
        <v>5.6002542668107669E-3</v>
      </c>
      <c r="H2136" s="108">
        <f t="shared" si="1026"/>
        <v>46162</v>
      </c>
      <c r="I2136" s="108">
        <f t="shared" si="1014"/>
        <v>46162</v>
      </c>
      <c r="J2136" s="109">
        <f t="shared" si="1022"/>
        <v>20</v>
      </c>
      <c r="K2136" s="109">
        <f t="shared" si="1010"/>
        <v>18</v>
      </c>
      <c r="L2136" s="8">
        <f t="shared" si="1023"/>
        <v>1.00503882</v>
      </c>
      <c r="M2136" s="110">
        <f t="shared" si="1009"/>
        <v>1.0056002500000001</v>
      </c>
      <c r="N2136" s="110">
        <f t="shared" si="1004"/>
        <v>1.854835810083739</v>
      </c>
      <c r="O2136" s="103">
        <f t="shared" si="1008"/>
        <v>1.8641819900000001</v>
      </c>
      <c r="P2136" s="103">
        <f t="shared" si="1015"/>
        <v>350.91457501999997</v>
      </c>
      <c r="Q2136" s="11">
        <f t="shared" si="1029"/>
        <v>0</v>
      </c>
      <c r="R2136" s="30">
        <f t="shared" si="1024"/>
        <v>0</v>
      </c>
      <c r="S2136" s="103">
        <f t="shared" si="1016"/>
        <v>0</v>
      </c>
      <c r="T2136" s="113">
        <f t="shared" si="1025"/>
        <v>8.5000000000000006E-2</v>
      </c>
      <c r="U2136" s="111">
        <f t="shared" si="1005"/>
        <v>18</v>
      </c>
      <c r="V2136" s="111">
        <v>252</v>
      </c>
      <c r="W2136" s="110">
        <f t="shared" si="1017"/>
        <v>1.005844153</v>
      </c>
      <c r="X2136" s="103">
        <f t="shared" si="1018"/>
        <v>2.0507984600000002</v>
      </c>
      <c r="Y2136" s="103">
        <f t="shared" si="1019"/>
        <v>0</v>
      </c>
      <c r="Z2136" s="114" t="str">
        <f t="shared" si="1027"/>
        <v>A+J=</v>
      </c>
      <c r="AA2136" s="108">
        <f t="shared" si="1028"/>
        <v>46162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20"/>
        <v>46159</v>
      </c>
      <c r="B2137" s="103">
        <f t="shared" si="1012"/>
        <v>352.96537347999998</v>
      </c>
      <c r="C2137" s="204">
        <f t="shared" si="1011"/>
        <v>188.24051348512421</v>
      </c>
      <c r="D2137" s="104">
        <f t="shared" si="1021"/>
        <v>7205.03</v>
      </c>
      <c r="E2137" s="105">
        <f t="shared" si="1006"/>
        <v>7245.38</v>
      </c>
      <c r="F2137" s="106">
        <f t="shared" si="1007"/>
        <v>46101</v>
      </c>
      <c r="G2137" s="107">
        <f t="shared" si="1013"/>
        <v>5.6002542668107669E-3</v>
      </c>
      <c r="H2137" s="108">
        <f t="shared" si="1026"/>
        <v>46162</v>
      </c>
      <c r="I2137" s="108">
        <f t="shared" si="1014"/>
        <v>46162</v>
      </c>
      <c r="J2137" s="109">
        <f t="shared" si="1022"/>
        <v>20</v>
      </c>
      <c r="K2137" s="109">
        <f t="shared" si="1010"/>
        <v>18</v>
      </c>
      <c r="L2137" s="8">
        <f t="shared" si="1023"/>
        <v>1.00503882</v>
      </c>
      <c r="M2137" s="110">
        <f t="shared" si="1009"/>
        <v>1.0056002500000001</v>
      </c>
      <c r="N2137" s="110">
        <f t="shared" si="1004"/>
        <v>1.854835810083739</v>
      </c>
      <c r="O2137" s="103">
        <f t="shared" si="1008"/>
        <v>1.8641819900000001</v>
      </c>
      <c r="P2137" s="103">
        <f t="shared" si="1015"/>
        <v>350.91457501999997</v>
      </c>
      <c r="Q2137" s="11">
        <f t="shared" si="1029"/>
        <v>0</v>
      </c>
      <c r="R2137" s="30">
        <f t="shared" si="1024"/>
        <v>0</v>
      </c>
      <c r="S2137" s="103">
        <f t="shared" si="1016"/>
        <v>0</v>
      </c>
      <c r="T2137" s="113">
        <f t="shared" si="1025"/>
        <v>8.5000000000000006E-2</v>
      </c>
      <c r="U2137" s="111">
        <f t="shared" si="1005"/>
        <v>18</v>
      </c>
      <c r="V2137" s="111">
        <v>252</v>
      </c>
      <c r="W2137" s="110">
        <f t="shared" si="1017"/>
        <v>1.005844153</v>
      </c>
      <c r="X2137" s="103">
        <f t="shared" si="1018"/>
        <v>2.0507984600000002</v>
      </c>
      <c r="Y2137" s="103">
        <f t="shared" si="1019"/>
        <v>0</v>
      </c>
      <c r="Z2137" s="114" t="str">
        <f t="shared" si="1027"/>
        <v>A+J=</v>
      </c>
      <c r="AA2137" s="108">
        <f t="shared" si="1028"/>
        <v>46162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20"/>
        <v>46160</v>
      </c>
      <c r="B2138" s="103">
        <f t="shared" si="1012"/>
        <v>352.96537347999998</v>
      </c>
      <c r="C2138" s="204">
        <f t="shared" si="1011"/>
        <v>188.24051348512421</v>
      </c>
      <c r="D2138" s="104">
        <f t="shared" si="1021"/>
        <v>7205.03</v>
      </c>
      <c r="E2138" s="105">
        <f t="shared" si="1006"/>
        <v>7245.38</v>
      </c>
      <c r="F2138" s="106">
        <f t="shared" si="1007"/>
        <v>46101</v>
      </c>
      <c r="G2138" s="107">
        <f t="shared" si="1013"/>
        <v>5.6002542668107669E-3</v>
      </c>
      <c r="H2138" s="108">
        <f t="shared" si="1026"/>
        <v>46162</v>
      </c>
      <c r="I2138" s="108">
        <f t="shared" si="1014"/>
        <v>46162</v>
      </c>
      <c r="J2138" s="109">
        <f t="shared" si="1022"/>
        <v>20</v>
      </c>
      <c r="K2138" s="109">
        <f t="shared" si="1010"/>
        <v>18</v>
      </c>
      <c r="L2138" s="8">
        <f t="shared" si="1023"/>
        <v>1.00503882</v>
      </c>
      <c r="M2138" s="110">
        <f t="shared" si="1009"/>
        <v>1.0056002500000001</v>
      </c>
      <c r="N2138" s="110">
        <f t="shared" si="1004"/>
        <v>1.854835810083739</v>
      </c>
      <c r="O2138" s="103">
        <f t="shared" si="1008"/>
        <v>1.8641819900000001</v>
      </c>
      <c r="P2138" s="103">
        <f t="shared" si="1015"/>
        <v>350.91457501999997</v>
      </c>
      <c r="Q2138" s="11">
        <f t="shared" si="1029"/>
        <v>0</v>
      </c>
      <c r="R2138" s="30">
        <f t="shared" si="1024"/>
        <v>0</v>
      </c>
      <c r="S2138" s="103">
        <f t="shared" si="1016"/>
        <v>0</v>
      </c>
      <c r="T2138" s="113">
        <f t="shared" si="1025"/>
        <v>8.5000000000000006E-2</v>
      </c>
      <c r="U2138" s="111">
        <f t="shared" si="1005"/>
        <v>18</v>
      </c>
      <c r="V2138" s="111">
        <v>252</v>
      </c>
      <c r="W2138" s="110">
        <f t="shared" si="1017"/>
        <v>1.005844153</v>
      </c>
      <c r="X2138" s="103">
        <f t="shared" si="1018"/>
        <v>2.0507984600000002</v>
      </c>
      <c r="Y2138" s="103">
        <f t="shared" si="1019"/>
        <v>0</v>
      </c>
      <c r="Z2138" s="114" t="str">
        <f t="shared" si="1027"/>
        <v>A+J=</v>
      </c>
      <c r="AA2138" s="108">
        <f t="shared" si="1028"/>
        <v>46162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20"/>
        <v>46161</v>
      </c>
      <c r="B2139" s="103">
        <f t="shared" si="1012"/>
        <v>353.17825987999998</v>
      </c>
      <c r="C2139" s="204">
        <f t="shared" si="1011"/>
        <v>188.24051348512421</v>
      </c>
      <c r="D2139" s="104">
        <f t="shared" si="1021"/>
        <v>7205.03</v>
      </c>
      <c r="E2139" s="105">
        <f t="shared" si="1006"/>
        <v>7245.38</v>
      </c>
      <c r="F2139" s="106">
        <f t="shared" si="1007"/>
        <v>46101</v>
      </c>
      <c r="G2139" s="107">
        <f t="shared" si="1013"/>
        <v>5.6002542668107669E-3</v>
      </c>
      <c r="H2139" s="108">
        <f t="shared" si="1026"/>
        <v>46162</v>
      </c>
      <c r="I2139" s="108">
        <f t="shared" si="1014"/>
        <v>46162</v>
      </c>
      <c r="J2139" s="109">
        <f t="shared" si="1022"/>
        <v>20</v>
      </c>
      <c r="K2139" s="109">
        <f t="shared" si="1010"/>
        <v>19</v>
      </c>
      <c r="L2139" s="8">
        <f t="shared" si="1023"/>
        <v>1.00531949</v>
      </c>
      <c r="M2139" s="110">
        <f t="shared" si="1009"/>
        <v>1.0056002500000001</v>
      </c>
      <c r="N2139" s="110">
        <f t="shared" si="1004"/>
        <v>1.854835810083739</v>
      </c>
      <c r="O2139" s="103">
        <f t="shared" si="1008"/>
        <v>1.86470259</v>
      </c>
      <c r="P2139" s="103">
        <f t="shared" si="1015"/>
        <v>351.01257303</v>
      </c>
      <c r="Q2139" s="11">
        <f t="shared" si="1029"/>
        <v>0</v>
      </c>
      <c r="R2139" s="30">
        <f t="shared" si="1024"/>
        <v>0</v>
      </c>
      <c r="S2139" s="103">
        <f t="shared" si="1016"/>
        <v>0</v>
      </c>
      <c r="T2139" s="113">
        <f t="shared" si="1025"/>
        <v>8.5000000000000006E-2</v>
      </c>
      <c r="U2139" s="111">
        <f t="shared" si="1005"/>
        <v>19</v>
      </c>
      <c r="V2139" s="111">
        <v>252</v>
      </c>
      <c r="W2139" s="110">
        <f t="shared" si="1017"/>
        <v>1.0061698269999999</v>
      </c>
      <c r="X2139" s="103">
        <f t="shared" si="1018"/>
        <v>2.1656868500000002</v>
      </c>
      <c r="Y2139" s="103">
        <f t="shared" si="1019"/>
        <v>0</v>
      </c>
      <c r="Z2139" s="114" t="str">
        <f t="shared" si="1027"/>
        <v>A+J=</v>
      </c>
      <c r="AA2139" s="108">
        <f t="shared" si="1028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20"/>
        <v>46162</v>
      </c>
      <c r="B2140" s="103">
        <f t="shared" si="1012"/>
        <v>353.39127797999998</v>
      </c>
      <c r="C2140" s="204">
        <f t="shared" si="1011"/>
        <v>188.24051348512421</v>
      </c>
      <c r="D2140" s="104">
        <f t="shared" si="1021"/>
        <v>7205.03</v>
      </c>
      <c r="E2140" s="105">
        <f t="shared" si="1006"/>
        <v>7245.38</v>
      </c>
      <c r="F2140" s="106">
        <f t="shared" si="1007"/>
        <v>46101</v>
      </c>
      <c r="G2140" s="107">
        <f t="shared" si="1013"/>
        <v>5.6002542668107669E-3</v>
      </c>
      <c r="H2140" s="108">
        <f t="shared" si="1026"/>
        <v>46195</v>
      </c>
      <c r="I2140" s="108">
        <f t="shared" si="1014"/>
        <v>46162</v>
      </c>
      <c r="J2140" s="109">
        <f t="shared" si="1022"/>
        <v>20</v>
      </c>
      <c r="K2140" s="109">
        <f t="shared" si="1010"/>
        <v>20</v>
      </c>
      <c r="L2140" s="8">
        <f t="shared" si="1023"/>
        <v>1.0056002500000001</v>
      </c>
      <c r="M2140" s="110">
        <f t="shared" si="1009"/>
        <v>1.0056002500000001</v>
      </c>
      <c r="N2140" s="110">
        <f t="shared" si="1004"/>
        <v>1.854835810083739</v>
      </c>
      <c r="O2140" s="103">
        <f t="shared" si="1008"/>
        <v>1.8652233499999999</v>
      </c>
      <c r="P2140" s="103">
        <f t="shared" si="1015"/>
        <v>351.11060115999999</v>
      </c>
      <c r="Q2140" s="11">
        <f t="shared" si="1029"/>
        <v>70</v>
      </c>
      <c r="R2140" s="30">
        <f t="shared" si="1024"/>
        <v>2.6058999999999999E-2</v>
      </c>
      <c r="S2140" s="103">
        <f t="shared" si="1016"/>
        <v>9.1495911499999991</v>
      </c>
      <c r="T2140" s="113">
        <f t="shared" si="1025"/>
        <v>8.5000000000000006E-2</v>
      </c>
      <c r="U2140" s="111">
        <f t="shared" si="1005"/>
        <v>20</v>
      </c>
      <c r="V2140" s="111">
        <v>252</v>
      </c>
      <c r="W2140" s="110">
        <f t="shared" si="1017"/>
        <v>1.006495608</v>
      </c>
      <c r="X2140" s="103">
        <f t="shared" si="1018"/>
        <v>2.28067682</v>
      </c>
      <c r="Y2140" s="103">
        <f t="shared" si="1019"/>
        <v>11.430267969999999</v>
      </c>
      <c r="Z2140" s="114" t="str">
        <f t="shared" si="1027"/>
        <v>A+J=</v>
      </c>
      <c r="AA2140" s="108">
        <f t="shared" si="1028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20"/>
        <v>46163</v>
      </c>
      <c r="B2141" s="103">
        <f t="shared" si="1012"/>
        <v>342.1585718</v>
      </c>
      <c r="C2141" s="204">
        <f t="shared" si="1011"/>
        <v>183.3351539473509</v>
      </c>
      <c r="D2141" s="104">
        <f t="shared" si="1021"/>
        <v>7205.03</v>
      </c>
      <c r="E2141" s="105">
        <f t="shared" si="1006"/>
        <v>7245.38</v>
      </c>
      <c r="F2141" s="106">
        <f t="shared" si="1007"/>
        <v>46132</v>
      </c>
      <c r="G2141" s="107">
        <f t="shared" si="1013"/>
        <v>5.6002542668107669E-3</v>
      </c>
      <c r="H2141" s="108">
        <f t="shared" si="1026"/>
        <v>46195</v>
      </c>
      <c r="I2141" s="108">
        <f t="shared" si="1014"/>
        <v>46195</v>
      </c>
      <c r="J2141" s="109">
        <f t="shared" si="1022"/>
        <v>22</v>
      </c>
      <c r="K2141" s="109">
        <f t="shared" si="1010"/>
        <v>1</v>
      </c>
      <c r="L2141" s="8">
        <f t="shared" si="1023"/>
        <v>1.0002538700000001</v>
      </c>
      <c r="M2141" s="110">
        <f t="shared" si="1009"/>
        <v>1.0056002500000001</v>
      </c>
      <c r="N2141" s="110">
        <f t="shared" si="1004"/>
        <v>1.8652233543291605</v>
      </c>
      <c r="O2141" s="103">
        <f t="shared" si="1008"/>
        <v>1.8656968700000001</v>
      </c>
      <c r="P2141" s="103">
        <f t="shared" si="1015"/>
        <v>342.04782288000001</v>
      </c>
      <c r="Q2141" s="11">
        <f t="shared" si="1029"/>
        <v>0</v>
      </c>
      <c r="R2141" s="30">
        <f t="shared" si="1024"/>
        <v>0</v>
      </c>
      <c r="S2141" s="103">
        <f t="shared" si="1016"/>
        <v>0</v>
      </c>
      <c r="T2141" s="113">
        <f t="shared" si="1025"/>
        <v>8.5000000000000006E-2</v>
      </c>
      <c r="U2141" s="111">
        <f t="shared" si="1005"/>
        <v>1</v>
      </c>
      <c r="V2141" s="111">
        <v>252</v>
      </c>
      <c r="W2141" s="110">
        <f t="shared" si="1017"/>
        <v>1.0003237819999999</v>
      </c>
      <c r="X2141" s="103">
        <f t="shared" si="1018"/>
        <v>0.11074892</v>
      </c>
      <c r="Y2141" s="103">
        <f t="shared" si="1019"/>
        <v>0</v>
      </c>
      <c r="Z2141" s="114" t="str">
        <f t="shared" si="1027"/>
        <v>A+J=</v>
      </c>
      <c r="AA2141" s="108">
        <f t="shared" si="1028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20"/>
        <v>46164</v>
      </c>
      <c r="B2142" s="103">
        <f t="shared" si="1012"/>
        <v>342.35625541999997</v>
      </c>
      <c r="C2142" s="204">
        <f t="shared" si="1011"/>
        <v>183.3351539473509</v>
      </c>
      <c r="D2142" s="104">
        <f t="shared" si="1021"/>
        <v>7205.03</v>
      </c>
      <c r="E2142" s="105">
        <f t="shared" si="1006"/>
        <v>7245.38</v>
      </c>
      <c r="F2142" s="106">
        <f t="shared" si="1007"/>
        <v>46132</v>
      </c>
      <c r="G2142" s="107">
        <f t="shared" si="1013"/>
        <v>5.6002542668107669E-3</v>
      </c>
      <c r="H2142" s="108">
        <f t="shared" si="1026"/>
        <v>46195</v>
      </c>
      <c r="I2142" s="108">
        <f t="shared" si="1014"/>
        <v>46195</v>
      </c>
      <c r="J2142" s="109">
        <f t="shared" si="1022"/>
        <v>22</v>
      </c>
      <c r="K2142" s="109">
        <f t="shared" si="1010"/>
        <v>2</v>
      </c>
      <c r="L2142" s="8">
        <f t="shared" si="1023"/>
        <v>1.0005078199999999</v>
      </c>
      <c r="M2142" s="110">
        <f t="shared" si="1009"/>
        <v>1.0056002500000001</v>
      </c>
      <c r="N2142" s="110">
        <f t="shared" si="1004"/>
        <v>1.8652233543291605</v>
      </c>
      <c r="O2142" s="103">
        <f t="shared" si="1008"/>
        <v>1.8661705500000001</v>
      </c>
      <c r="P2142" s="103">
        <f t="shared" si="1015"/>
        <v>342.13466506999998</v>
      </c>
      <c r="Q2142" s="11">
        <f t="shared" si="1029"/>
        <v>0</v>
      </c>
      <c r="R2142" s="30">
        <f t="shared" si="1024"/>
        <v>0</v>
      </c>
      <c r="S2142" s="103">
        <f t="shared" si="1016"/>
        <v>0</v>
      </c>
      <c r="T2142" s="113">
        <f t="shared" si="1025"/>
        <v>8.5000000000000006E-2</v>
      </c>
      <c r="U2142" s="111">
        <f t="shared" si="1005"/>
        <v>2</v>
      </c>
      <c r="V2142" s="111">
        <v>252</v>
      </c>
      <c r="W2142" s="110">
        <f t="shared" si="1017"/>
        <v>1.00064767</v>
      </c>
      <c r="X2142" s="103">
        <f t="shared" si="1018"/>
        <v>0.22159034999999999</v>
      </c>
      <c r="Y2142" s="103">
        <f t="shared" si="1019"/>
        <v>0</v>
      </c>
      <c r="Z2142" s="114" t="str">
        <f t="shared" si="1027"/>
        <v>A+J=</v>
      </c>
      <c r="AA2142" s="108">
        <f t="shared" si="1028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20"/>
        <v>46165</v>
      </c>
      <c r="B2143" s="103">
        <f t="shared" si="1012"/>
        <v>342.55404924999999</v>
      </c>
      <c r="C2143" s="204">
        <f t="shared" si="1011"/>
        <v>183.3351539473509</v>
      </c>
      <c r="D2143" s="104">
        <f t="shared" si="1021"/>
        <v>7205.03</v>
      </c>
      <c r="E2143" s="105">
        <f t="shared" si="1006"/>
        <v>7245.38</v>
      </c>
      <c r="F2143" s="106">
        <f t="shared" si="1007"/>
        <v>46132</v>
      </c>
      <c r="G2143" s="107">
        <f t="shared" si="1013"/>
        <v>5.6002542668107669E-3</v>
      </c>
      <c r="H2143" s="108">
        <f t="shared" si="1026"/>
        <v>46195</v>
      </c>
      <c r="I2143" s="108">
        <f t="shared" si="1014"/>
        <v>46195</v>
      </c>
      <c r="J2143" s="109">
        <f t="shared" si="1022"/>
        <v>22</v>
      </c>
      <c r="K2143" s="109">
        <f t="shared" si="1010"/>
        <v>3</v>
      </c>
      <c r="L2143" s="8">
        <f t="shared" si="1023"/>
        <v>1.0007618300000001</v>
      </c>
      <c r="M2143" s="110">
        <f t="shared" si="1009"/>
        <v>1.0056002500000001</v>
      </c>
      <c r="N2143" s="110">
        <f t="shared" ref="N2143:N2206" si="1030">IF(I2143&gt;I2142,N2142*M2143,N2142)</f>
        <v>1.8652233543291605</v>
      </c>
      <c r="O2143" s="103">
        <f t="shared" si="1008"/>
        <v>1.86664433</v>
      </c>
      <c r="P2143" s="103">
        <f t="shared" si="1015"/>
        <v>342.22152560000001</v>
      </c>
      <c r="Q2143" s="11">
        <f t="shared" si="1029"/>
        <v>0</v>
      </c>
      <c r="R2143" s="30">
        <f t="shared" si="1024"/>
        <v>0</v>
      </c>
      <c r="S2143" s="103">
        <f t="shared" si="1016"/>
        <v>0</v>
      </c>
      <c r="T2143" s="113">
        <f t="shared" si="1025"/>
        <v>8.5000000000000006E-2</v>
      </c>
      <c r="U2143" s="111">
        <f t="shared" si="1005"/>
        <v>3</v>
      </c>
      <c r="V2143" s="111">
        <v>252</v>
      </c>
      <c r="W2143" s="110">
        <f t="shared" si="1017"/>
        <v>1.000971662</v>
      </c>
      <c r="X2143" s="103">
        <f t="shared" si="1018"/>
        <v>0.33252365</v>
      </c>
      <c r="Y2143" s="103">
        <f t="shared" si="1019"/>
        <v>0</v>
      </c>
      <c r="Z2143" s="114" t="str">
        <f t="shared" si="1027"/>
        <v>A+J=</v>
      </c>
      <c r="AA2143" s="108">
        <f t="shared" si="1028"/>
        <v>46195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20"/>
        <v>46166</v>
      </c>
      <c r="B2144" s="103">
        <f t="shared" si="1012"/>
        <v>342.55404924999999</v>
      </c>
      <c r="C2144" s="204">
        <f t="shared" si="1011"/>
        <v>183.3351539473509</v>
      </c>
      <c r="D2144" s="104">
        <f t="shared" si="1021"/>
        <v>7205.03</v>
      </c>
      <c r="E2144" s="105">
        <f t="shared" si="1006"/>
        <v>7245.38</v>
      </c>
      <c r="F2144" s="106">
        <f t="shared" si="1007"/>
        <v>46132</v>
      </c>
      <c r="G2144" s="107">
        <f t="shared" si="1013"/>
        <v>5.6002542668107669E-3</v>
      </c>
      <c r="H2144" s="108">
        <f t="shared" si="1026"/>
        <v>46195</v>
      </c>
      <c r="I2144" s="108">
        <f t="shared" si="1014"/>
        <v>46195</v>
      </c>
      <c r="J2144" s="109">
        <f t="shared" si="1022"/>
        <v>22</v>
      </c>
      <c r="K2144" s="109">
        <f t="shared" si="1010"/>
        <v>3</v>
      </c>
      <c r="L2144" s="8">
        <f t="shared" si="1023"/>
        <v>1.0007618300000001</v>
      </c>
      <c r="M2144" s="110">
        <f t="shared" si="1009"/>
        <v>1.0056002500000001</v>
      </c>
      <c r="N2144" s="110">
        <f t="shared" si="1030"/>
        <v>1.8652233543291605</v>
      </c>
      <c r="O2144" s="103">
        <f t="shared" si="1008"/>
        <v>1.86664433</v>
      </c>
      <c r="P2144" s="103">
        <f t="shared" si="1015"/>
        <v>342.22152560000001</v>
      </c>
      <c r="Q2144" s="11">
        <f t="shared" si="1029"/>
        <v>0</v>
      </c>
      <c r="R2144" s="30">
        <f t="shared" si="1024"/>
        <v>0</v>
      </c>
      <c r="S2144" s="103">
        <f t="shared" si="1016"/>
        <v>0</v>
      </c>
      <c r="T2144" s="113">
        <f t="shared" si="1025"/>
        <v>8.5000000000000006E-2</v>
      </c>
      <c r="U2144" s="111">
        <f t="shared" si="1005"/>
        <v>3</v>
      </c>
      <c r="V2144" s="111">
        <v>252</v>
      </c>
      <c r="W2144" s="110">
        <f t="shared" si="1017"/>
        <v>1.000971662</v>
      </c>
      <c r="X2144" s="103">
        <f t="shared" si="1018"/>
        <v>0.33252365</v>
      </c>
      <c r="Y2144" s="103">
        <f t="shared" si="1019"/>
        <v>0</v>
      </c>
      <c r="Z2144" s="114" t="str">
        <f t="shared" si="1027"/>
        <v>A+J=</v>
      </c>
      <c r="AA2144" s="108">
        <f t="shared" si="1028"/>
        <v>46195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20"/>
        <v>46167</v>
      </c>
      <c r="B2145" s="103">
        <f t="shared" si="1012"/>
        <v>342.55404924999999</v>
      </c>
      <c r="C2145" s="204">
        <f t="shared" si="1011"/>
        <v>183.3351539473509</v>
      </c>
      <c r="D2145" s="104">
        <f t="shared" si="1021"/>
        <v>7205.03</v>
      </c>
      <c r="E2145" s="105">
        <f t="shared" si="1006"/>
        <v>7245.38</v>
      </c>
      <c r="F2145" s="106">
        <f t="shared" si="1007"/>
        <v>46132</v>
      </c>
      <c r="G2145" s="107">
        <f t="shared" si="1013"/>
        <v>5.6002542668107669E-3</v>
      </c>
      <c r="H2145" s="108">
        <f t="shared" si="1026"/>
        <v>46195</v>
      </c>
      <c r="I2145" s="108">
        <f t="shared" si="1014"/>
        <v>46195</v>
      </c>
      <c r="J2145" s="109">
        <f t="shared" si="1022"/>
        <v>22</v>
      </c>
      <c r="K2145" s="109">
        <f t="shared" si="1010"/>
        <v>3</v>
      </c>
      <c r="L2145" s="8">
        <f t="shared" si="1023"/>
        <v>1.0007618300000001</v>
      </c>
      <c r="M2145" s="110">
        <f t="shared" si="1009"/>
        <v>1.0056002500000001</v>
      </c>
      <c r="N2145" s="110">
        <f t="shared" si="1030"/>
        <v>1.8652233543291605</v>
      </c>
      <c r="O2145" s="103">
        <f t="shared" si="1008"/>
        <v>1.86664433</v>
      </c>
      <c r="P2145" s="103">
        <f t="shared" si="1015"/>
        <v>342.22152560000001</v>
      </c>
      <c r="Q2145" s="11">
        <f t="shared" si="1029"/>
        <v>0</v>
      </c>
      <c r="R2145" s="30">
        <f t="shared" si="1024"/>
        <v>0</v>
      </c>
      <c r="S2145" s="103">
        <f t="shared" si="1016"/>
        <v>0</v>
      </c>
      <c r="T2145" s="113">
        <f t="shared" si="1025"/>
        <v>8.5000000000000006E-2</v>
      </c>
      <c r="U2145" s="111">
        <f t="shared" si="1005"/>
        <v>3</v>
      </c>
      <c r="V2145" s="111">
        <v>252</v>
      </c>
      <c r="W2145" s="110">
        <f t="shared" si="1017"/>
        <v>1.000971662</v>
      </c>
      <c r="X2145" s="103">
        <f t="shared" si="1018"/>
        <v>0.33252365</v>
      </c>
      <c r="Y2145" s="103">
        <f t="shared" si="1019"/>
        <v>0</v>
      </c>
      <c r="Z2145" s="114" t="str">
        <f t="shared" si="1027"/>
        <v>A+J=</v>
      </c>
      <c r="AA2145" s="108">
        <f t="shared" si="1028"/>
        <v>46195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20"/>
        <v>46168</v>
      </c>
      <c r="B2146" s="103">
        <f t="shared" si="1012"/>
        <v>342.75195732999998</v>
      </c>
      <c r="C2146" s="204">
        <f t="shared" si="1011"/>
        <v>183.3351539473509</v>
      </c>
      <c r="D2146" s="104">
        <f t="shared" si="1021"/>
        <v>7205.03</v>
      </c>
      <c r="E2146" s="105">
        <f t="shared" si="1006"/>
        <v>7245.38</v>
      </c>
      <c r="F2146" s="106">
        <f t="shared" si="1007"/>
        <v>46132</v>
      </c>
      <c r="G2146" s="107">
        <f t="shared" si="1013"/>
        <v>5.6002542668107669E-3</v>
      </c>
      <c r="H2146" s="108">
        <f t="shared" si="1026"/>
        <v>46195</v>
      </c>
      <c r="I2146" s="108">
        <f t="shared" si="1014"/>
        <v>46195</v>
      </c>
      <c r="J2146" s="109">
        <f t="shared" si="1022"/>
        <v>22</v>
      </c>
      <c r="K2146" s="109">
        <f t="shared" si="1010"/>
        <v>4</v>
      </c>
      <c r="L2146" s="8">
        <f t="shared" si="1023"/>
        <v>1.0010159000000001</v>
      </c>
      <c r="M2146" s="110">
        <f t="shared" si="1009"/>
        <v>1.0056002500000001</v>
      </c>
      <c r="N2146" s="110">
        <f t="shared" si="1030"/>
        <v>1.8652233543291605</v>
      </c>
      <c r="O2146" s="103">
        <f t="shared" si="1008"/>
        <v>1.86711823</v>
      </c>
      <c r="P2146" s="103">
        <f t="shared" si="1015"/>
        <v>342.30840812999998</v>
      </c>
      <c r="Q2146" s="11">
        <f t="shared" si="1029"/>
        <v>0</v>
      </c>
      <c r="R2146" s="30">
        <f t="shared" si="1024"/>
        <v>0</v>
      </c>
      <c r="S2146" s="103">
        <f t="shared" si="1016"/>
        <v>0</v>
      </c>
      <c r="T2146" s="113">
        <f t="shared" si="1025"/>
        <v>8.5000000000000006E-2</v>
      </c>
      <c r="U2146" s="111">
        <f t="shared" si="1005"/>
        <v>4</v>
      </c>
      <c r="V2146" s="111">
        <v>252</v>
      </c>
      <c r="W2146" s="110">
        <f t="shared" si="1017"/>
        <v>1.001295759</v>
      </c>
      <c r="X2146" s="103">
        <f t="shared" si="1018"/>
        <v>0.44354919999999998</v>
      </c>
      <c r="Y2146" s="103">
        <f t="shared" si="1019"/>
        <v>0</v>
      </c>
      <c r="Z2146" s="114" t="str">
        <f t="shared" si="1027"/>
        <v>A+J=</v>
      </c>
      <c r="AA2146" s="108">
        <f t="shared" si="1028"/>
        <v>46195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20"/>
        <v>46169</v>
      </c>
      <c r="B2147" s="103">
        <f t="shared" si="1012"/>
        <v>342.94998153999995</v>
      </c>
      <c r="C2147" s="204">
        <f t="shared" si="1011"/>
        <v>183.3351539473509</v>
      </c>
      <c r="D2147" s="104">
        <f t="shared" si="1021"/>
        <v>7205.03</v>
      </c>
      <c r="E2147" s="105">
        <f t="shared" si="1006"/>
        <v>7245.38</v>
      </c>
      <c r="F2147" s="106">
        <f t="shared" si="1007"/>
        <v>46132</v>
      </c>
      <c r="G2147" s="107">
        <f t="shared" si="1013"/>
        <v>5.6002542668107669E-3</v>
      </c>
      <c r="H2147" s="108">
        <f t="shared" si="1026"/>
        <v>46195</v>
      </c>
      <c r="I2147" s="108">
        <f t="shared" si="1014"/>
        <v>46195</v>
      </c>
      <c r="J2147" s="109">
        <f t="shared" si="1022"/>
        <v>22</v>
      </c>
      <c r="K2147" s="109">
        <f t="shared" si="1010"/>
        <v>5</v>
      </c>
      <c r="L2147" s="8">
        <f t="shared" si="1023"/>
        <v>1.0012700400000001</v>
      </c>
      <c r="M2147" s="110">
        <f t="shared" si="1009"/>
        <v>1.0056002500000001</v>
      </c>
      <c r="N2147" s="110">
        <f t="shared" si="1030"/>
        <v>1.8652233543291605</v>
      </c>
      <c r="O2147" s="103">
        <f t="shared" si="1008"/>
        <v>1.8675922599999999</v>
      </c>
      <c r="P2147" s="103">
        <f t="shared" si="1015"/>
        <v>342.39531448999998</v>
      </c>
      <c r="Q2147" s="11">
        <f t="shared" si="1029"/>
        <v>0</v>
      </c>
      <c r="R2147" s="30">
        <f t="shared" si="1024"/>
        <v>0</v>
      </c>
      <c r="S2147" s="103">
        <f t="shared" si="1016"/>
        <v>0</v>
      </c>
      <c r="T2147" s="113">
        <f t="shared" si="1025"/>
        <v>8.5000000000000006E-2</v>
      </c>
      <c r="U2147" s="111">
        <f t="shared" si="1005"/>
        <v>5</v>
      </c>
      <c r="V2147" s="111">
        <v>252</v>
      </c>
      <c r="W2147" s="110">
        <f t="shared" si="1017"/>
        <v>1.0016199610000001</v>
      </c>
      <c r="X2147" s="103">
        <f t="shared" si="1018"/>
        <v>0.55466705000000005</v>
      </c>
      <c r="Y2147" s="103">
        <f t="shared" si="1019"/>
        <v>0</v>
      </c>
      <c r="Z2147" s="114" t="str">
        <f t="shared" si="1027"/>
        <v>A+J=</v>
      </c>
      <c r="AA2147" s="108">
        <f t="shared" si="1028"/>
        <v>46195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20"/>
        <v>46170</v>
      </c>
      <c r="B2148" s="103">
        <f t="shared" si="1012"/>
        <v>343.14811828000001</v>
      </c>
      <c r="C2148" s="204">
        <f t="shared" si="1011"/>
        <v>183.3351539473509</v>
      </c>
      <c r="D2148" s="104">
        <f t="shared" si="1021"/>
        <v>7205.03</v>
      </c>
      <c r="E2148" s="105">
        <f t="shared" si="1006"/>
        <v>7245.38</v>
      </c>
      <c r="F2148" s="106">
        <f t="shared" si="1007"/>
        <v>46132</v>
      </c>
      <c r="G2148" s="107">
        <f t="shared" si="1013"/>
        <v>5.6002542668107669E-3</v>
      </c>
      <c r="H2148" s="108">
        <f t="shared" si="1026"/>
        <v>46195</v>
      </c>
      <c r="I2148" s="108">
        <f t="shared" si="1014"/>
        <v>46195</v>
      </c>
      <c r="J2148" s="109">
        <f t="shared" si="1022"/>
        <v>22</v>
      </c>
      <c r="K2148" s="109">
        <f t="shared" si="1010"/>
        <v>6</v>
      </c>
      <c r="L2148" s="8">
        <f t="shared" si="1023"/>
        <v>1.00152424</v>
      </c>
      <c r="M2148" s="110">
        <f t="shared" si="1009"/>
        <v>1.0056002500000001</v>
      </c>
      <c r="N2148" s="110">
        <f t="shared" si="1030"/>
        <v>1.8652233543291605</v>
      </c>
      <c r="O2148" s="103">
        <f t="shared" si="1008"/>
        <v>1.8680664</v>
      </c>
      <c r="P2148" s="103">
        <f t="shared" si="1015"/>
        <v>342.48224102</v>
      </c>
      <c r="Q2148" s="11">
        <f t="shared" si="1029"/>
        <v>0</v>
      </c>
      <c r="R2148" s="30">
        <f t="shared" si="1024"/>
        <v>0</v>
      </c>
      <c r="S2148" s="103">
        <f t="shared" si="1016"/>
        <v>0</v>
      </c>
      <c r="T2148" s="113">
        <f t="shared" si="1025"/>
        <v>8.5000000000000006E-2</v>
      </c>
      <c r="U2148" s="111">
        <f t="shared" si="1005"/>
        <v>6</v>
      </c>
      <c r="V2148" s="111">
        <v>252</v>
      </c>
      <c r="W2148" s="110">
        <f t="shared" si="1017"/>
        <v>1.0019442679999999</v>
      </c>
      <c r="X2148" s="103">
        <f t="shared" si="1018"/>
        <v>0.66587726000000003</v>
      </c>
      <c r="Y2148" s="103">
        <f t="shared" si="1019"/>
        <v>0</v>
      </c>
      <c r="Z2148" s="114" t="str">
        <f t="shared" si="1027"/>
        <v>A+J=</v>
      </c>
      <c r="AA2148" s="108">
        <f t="shared" si="1028"/>
        <v>46195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20"/>
        <v>46171</v>
      </c>
      <c r="B2149" s="103">
        <f t="shared" si="1012"/>
        <v>343.34636757999999</v>
      </c>
      <c r="C2149" s="204">
        <f t="shared" si="1011"/>
        <v>183.3351539473509</v>
      </c>
      <c r="D2149" s="104">
        <f t="shared" si="1021"/>
        <v>7205.03</v>
      </c>
      <c r="E2149" s="105">
        <f t="shared" si="1006"/>
        <v>7245.38</v>
      </c>
      <c r="F2149" s="106">
        <f t="shared" si="1007"/>
        <v>46132</v>
      </c>
      <c r="G2149" s="107">
        <f t="shared" si="1013"/>
        <v>5.6002542668107669E-3</v>
      </c>
      <c r="H2149" s="108">
        <f t="shared" si="1026"/>
        <v>46195</v>
      </c>
      <c r="I2149" s="108">
        <f t="shared" si="1014"/>
        <v>46195</v>
      </c>
      <c r="J2149" s="109">
        <f t="shared" si="1022"/>
        <v>22</v>
      </c>
      <c r="K2149" s="109">
        <f t="shared" si="1010"/>
        <v>7</v>
      </c>
      <c r="L2149" s="8">
        <f t="shared" si="1023"/>
        <v>1.0017784999999999</v>
      </c>
      <c r="M2149" s="110">
        <f t="shared" si="1009"/>
        <v>1.0056002500000001</v>
      </c>
      <c r="N2149" s="110">
        <f t="shared" si="1030"/>
        <v>1.8652233543291605</v>
      </c>
      <c r="O2149" s="103">
        <f t="shared" si="1008"/>
        <v>1.8685406499999999</v>
      </c>
      <c r="P2149" s="103">
        <f t="shared" si="1015"/>
        <v>342.56918772</v>
      </c>
      <c r="Q2149" s="11">
        <f t="shared" si="1029"/>
        <v>0</v>
      </c>
      <c r="R2149" s="30">
        <f t="shared" si="1024"/>
        <v>0</v>
      </c>
      <c r="S2149" s="103">
        <f t="shared" si="1016"/>
        <v>0</v>
      </c>
      <c r="T2149" s="113">
        <f t="shared" si="1025"/>
        <v>8.5000000000000006E-2</v>
      </c>
      <c r="U2149" s="111">
        <f t="shared" ref="U2149:U2212" si="1031">IF(Q2148&gt;0,1,IF(K2149=K2148,U2148,U2148+1))</f>
        <v>7</v>
      </c>
      <c r="V2149" s="111">
        <v>252</v>
      </c>
      <c r="W2149" s="110">
        <f t="shared" si="1017"/>
        <v>1.00226868</v>
      </c>
      <c r="X2149" s="103">
        <f t="shared" si="1018"/>
        <v>0.77717985999999994</v>
      </c>
      <c r="Y2149" s="103">
        <f t="shared" si="1019"/>
        <v>0</v>
      </c>
      <c r="Z2149" s="114" t="str">
        <f t="shared" si="1027"/>
        <v>A+J=</v>
      </c>
      <c r="AA2149" s="108">
        <f t="shared" si="1028"/>
        <v>46195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20"/>
        <v>46172</v>
      </c>
      <c r="B2150" s="103">
        <f t="shared" si="1012"/>
        <v>343.54473316999997</v>
      </c>
      <c r="C2150" s="204">
        <f t="shared" si="1011"/>
        <v>183.3351539473509</v>
      </c>
      <c r="D2150" s="104">
        <f t="shared" si="1021"/>
        <v>7205.03</v>
      </c>
      <c r="E2150" s="105">
        <f t="shared" si="1006"/>
        <v>7245.38</v>
      </c>
      <c r="F2150" s="106">
        <f t="shared" si="1007"/>
        <v>46132</v>
      </c>
      <c r="G2150" s="107">
        <f t="shared" si="1013"/>
        <v>5.6002542668107669E-3</v>
      </c>
      <c r="H2150" s="108">
        <f t="shared" si="1026"/>
        <v>46195</v>
      </c>
      <c r="I2150" s="108">
        <f t="shared" si="1014"/>
        <v>46195</v>
      </c>
      <c r="J2150" s="109">
        <f t="shared" si="1022"/>
        <v>22</v>
      </c>
      <c r="K2150" s="109">
        <f t="shared" si="1010"/>
        <v>8</v>
      </c>
      <c r="L2150" s="8">
        <f t="shared" si="1023"/>
        <v>1.0020328300000001</v>
      </c>
      <c r="M2150" s="110">
        <f t="shared" si="1009"/>
        <v>1.0056002500000001</v>
      </c>
      <c r="N2150" s="110">
        <f t="shared" si="1030"/>
        <v>1.8652233543291605</v>
      </c>
      <c r="O2150" s="103">
        <f t="shared" si="1008"/>
        <v>1.8690150299999999</v>
      </c>
      <c r="P2150" s="103">
        <f t="shared" si="1015"/>
        <v>342.65615824999998</v>
      </c>
      <c r="Q2150" s="11">
        <f t="shared" si="1029"/>
        <v>0</v>
      </c>
      <c r="R2150" s="30">
        <f t="shared" si="1024"/>
        <v>0</v>
      </c>
      <c r="S2150" s="103">
        <f t="shared" si="1016"/>
        <v>0</v>
      </c>
      <c r="T2150" s="113">
        <f t="shared" si="1025"/>
        <v>8.5000000000000006E-2</v>
      </c>
      <c r="U2150" s="111">
        <f t="shared" si="1031"/>
        <v>8</v>
      </c>
      <c r="V2150" s="111">
        <v>252</v>
      </c>
      <c r="W2150" s="110">
        <f t="shared" si="1017"/>
        <v>1.0025931969999999</v>
      </c>
      <c r="X2150" s="103">
        <f t="shared" si="1018"/>
        <v>0.88857492000000005</v>
      </c>
      <c r="Y2150" s="103">
        <f t="shared" si="1019"/>
        <v>0</v>
      </c>
      <c r="Z2150" s="114" t="str">
        <f t="shared" si="1027"/>
        <v>A+J=</v>
      </c>
      <c r="AA2150" s="108">
        <f t="shared" si="1028"/>
        <v>46195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20"/>
        <v>46173</v>
      </c>
      <c r="B2151" s="103">
        <f t="shared" si="1012"/>
        <v>343.54473316999997</v>
      </c>
      <c r="C2151" s="204">
        <f t="shared" si="1011"/>
        <v>183.3351539473509</v>
      </c>
      <c r="D2151" s="104">
        <f t="shared" si="1021"/>
        <v>7205.03</v>
      </c>
      <c r="E2151" s="105">
        <f t="shared" si="1006"/>
        <v>7245.38</v>
      </c>
      <c r="F2151" s="106">
        <f t="shared" si="1007"/>
        <v>46132</v>
      </c>
      <c r="G2151" s="107">
        <f t="shared" si="1013"/>
        <v>5.6002542668107669E-3</v>
      </c>
      <c r="H2151" s="108">
        <f t="shared" si="1026"/>
        <v>46195</v>
      </c>
      <c r="I2151" s="108">
        <f t="shared" si="1014"/>
        <v>46195</v>
      </c>
      <c r="J2151" s="109">
        <f t="shared" si="1022"/>
        <v>22</v>
      </c>
      <c r="K2151" s="109">
        <f t="shared" si="1010"/>
        <v>8</v>
      </c>
      <c r="L2151" s="8">
        <f t="shared" si="1023"/>
        <v>1.0020328300000001</v>
      </c>
      <c r="M2151" s="110">
        <f t="shared" si="1009"/>
        <v>1.0056002500000001</v>
      </c>
      <c r="N2151" s="110">
        <f t="shared" si="1030"/>
        <v>1.8652233543291605</v>
      </c>
      <c r="O2151" s="103">
        <f t="shared" si="1008"/>
        <v>1.8690150299999999</v>
      </c>
      <c r="P2151" s="103">
        <f t="shared" si="1015"/>
        <v>342.65615824999998</v>
      </c>
      <c r="Q2151" s="11">
        <f t="shared" si="1029"/>
        <v>0</v>
      </c>
      <c r="R2151" s="30">
        <f t="shared" si="1024"/>
        <v>0</v>
      </c>
      <c r="S2151" s="103">
        <f t="shared" si="1016"/>
        <v>0</v>
      </c>
      <c r="T2151" s="113">
        <f t="shared" si="1025"/>
        <v>8.5000000000000006E-2</v>
      </c>
      <c r="U2151" s="111">
        <f t="shared" si="1031"/>
        <v>8</v>
      </c>
      <c r="V2151" s="111">
        <v>252</v>
      </c>
      <c r="W2151" s="110">
        <f t="shared" si="1017"/>
        <v>1.0025931969999999</v>
      </c>
      <c r="X2151" s="103">
        <f t="shared" si="1018"/>
        <v>0.88857492000000005</v>
      </c>
      <c r="Y2151" s="103">
        <f t="shared" si="1019"/>
        <v>0</v>
      </c>
      <c r="Z2151" s="114" t="str">
        <f t="shared" si="1027"/>
        <v>A+J=</v>
      </c>
      <c r="AA2151" s="108">
        <f t="shared" si="1028"/>
        <v>46195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20"/>
        <v>46174</v>
      </c>
      <c r="B2152" s="103">
        <f t="shared" si="1012"/>
        <v>343.54473316999997</v>
      </c>
      <c r="C2152" s="204">
        <f t="shared" si="1011"/>
        <v>183.3351539473509</v>
      </c>
      <c r="D2152" s="104">
        <f t="shared" si="1021"/>
        <v>7205.03</v>
      </c>
      <c r="E2152" s="105">
        <f t="shared" ref="E2152:E2215" si="1032">IF($K2152=1,VLOOKUP($A2151,$AO$10:$AS$165,4),E2151)</f>
        <v>7245.38</v>
      </c>
      <c r="F2152" s="106">
        <f t="shared" ref="F2152:F2215" si="1033">IF($K2152=1,VLOOKUP($A2151,$AO$10:$AS$165,5),F2151)</f>
        <v>46132</v>
      </c>
      <c r="G2152" s="107">
        <f t="shared" si="1013"/>
        <v>5.6002542668107669E-3</v>
      </c>
      <c r="H2152" s="108">
        <f t="shared" si="1026"/>
        <v>46195</v>
      </c>
      <c r="I2152" s="108">
        <f t="shared" si="1014"/>
        <v>46195</v>
      </c>
      <c r="J2152" s="109">
        <f t="shared" si="1022"/>
        <v>22</v>
      </c>
      <c r="K2152" s="109">
        <f t="shared" si="1010"/>
        <v>8</v>
      </c>
      <c r="L2152" s="8">
        <f t="shared" si="1023"/>
        <v>1.0020328300000001</v>
      </c>
      <c r="M2152" s="110">
        <f t="shared" si="1009"/>
        <v>1.0056002500000001</v>
      </c>
      <c r="N2152" s="110">
        <f t="shared" si="1030"/>
        <v>1.8652233543291605</v>
      </c>
      <c r="O2152" s="103">
        <f t="shared" si="1008"/>
        <v>1.8690150299999999</v>
      </c>
      <c r="P2152" s="103">
        <f t="shared" si="1015"/>
        <v>342.65615824999998</v>
      </c>
      <c r="Q2152" s="11">
        <f t="shared" si="1029"/>
        <v>0</v>
      </c>
      <c r="R2152" s="30">
        <f t="shared" si="1024"/>
        <v>0</v>
      </c>
      <c r="S2152" s="103">
        <f t="shared" si="1016"/>
        <v>0</v>
      </c>
      <c r="T2152" s="113">
        <f t="shared" si="1025"/>
        <v>8.5000000000000006E-2</v>
      </c>
      <c r="U2152" s="111">
        <f t="shared" si="1031"/>
        <v>8</v>
      </c>
      <c r="V2152" s="111">
        <v>252</v>
      </c>
      <c r="W2152" s="110">
        <f t="shared" si="1017"/>
        <v>1.0025931969999999</v>
      </c>
      <c r="X2152" s="103">
        <f t="shared" si="1018"/>
        <v>0.88857492000000005</v>
      </c>
      <c r="Y2152" s="103">
        <f t="shared" si="1019"/>
        <v>0</v>
      </c>
      <c r="Z2152" s="114" t="str">
        <f t="shared" si="1027"/>
        <v>A+J=</v>
      </c>
      <c r="AA2152" s="108">
        <f t="shared" si="1028"/>
        <v>46195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20"/>
        <v>46175</v>
      </c>
      <c r="B2153" s="103">
        <f t="shared" si="1012"/>
        <v>343.74321508999998</v>
      </c>
      <c r="C2153" s="204">
        <f t="shared" si="1011"/>
        <v>183.3351539473509</v>
      </c>
      <c r="D2153" s="104">
        <f t="shared" si="1021"/>
        <v>7205.03</v>
      </c>
      <c r="E2153" s="105">
        <f t="shared" si="1032"/>
        <v>7245.38</v>
      </c>
      <c r="F2153" s="106">
        <f t="shared" si="1033"/>
        <v>46132</v>
      </c>
      <c r="G2153" s="107">
        <f t="shared" si="1013"/>
        <v>5.6002542668107669E-3</v>
      </c>
      <c r="H2153" s="108">
        <f t="shared" si="1026"/>
        <v>46195</v>
      </c>
      <c r="I2153" s="108">
        <f t="shared" si="1014"/>
        <v>46195</v>
      </c>
      <c r="J2153" s="109">
        <f t="shared" si="1022"/>
        <v>22</v>
      </c>
      <c r="K2153" s="109">
        <f t="shared" si="1010"/>
        <v>9</v>
      </c>
      <c r="L2153" s="8">
        <f t="shared" si="1023"/>
        <v>1.0022872300000001</v>
      </c>
      <c r="M2153" s="110">
        <f t="shared" si="1009"/>
        <v>1.0056002500000001</v>
      </c>
      <c r="N2153" s="110">
        <f t="shared" si="1030"/>
        <v>1.8652233543291605</v>
      </c>
      <c r="O2153" s="103">
        <f t="shared" ref="O2153:O2216" si="1034">TRUNC(TRUNC((L2153*N2153),15),8)</f>
        <v>1.86948954</v>
      </c>
      <c r="P2153" s="103">
        <f t="shared" si="1015"/>
        <v>342.74315260999998</v>
      </c>
      <c r="Q2153" s="11">
        <f t="shared" si="1029"/>
        <v>0</v>
      </c>
      <c r="R2153" s="30">
        <f t="shared" si="1024"/>
        <v>0</v>
      </c>
      <c r="S2153" s="103">
        <f t="shared" si="1016"/>
        <v>0</v>
      </c>
      <c r="T2153" s="113">
        <f t="shared" si="1025"/>
        <v>8.5000000000000006E-2</v>
      </c>
      <c r="U2153" s="111">
        <f t="shared" si="1031"/>
        <v>9</v>
      </c>
      <c r="V2153" s="111">
        <v>252</v>
      </c>
      <c r="W2153" s="110">
        <f t="shared" si="1017"/>
        <v>1.0029178190000001</v>
      </c>
      <c r="X2153" s="103">
        <f t="shared" si="1018"/>
        <v>1.00006248</v>
      </c>
      <c r="Y2153" s="103">
        <f t="shared" si="1019"/>
        <v>0</v>
      </c>
      <c r="Z2153" s="114" t="str">
        <f t="shared" si="1027"/>
        <v>A+J=</v>
      </c>
      <c r="AA2153" s="108">
        <f t="shared" si="1028"/>
        <v>46195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20"/>
        <v>46176</v>
      </c>
      <c r="B2154" s="103">
        <f t="shared" si="1012"/>
        <v>343.94181191000001</v>
      </c>
      <c r="C2154" s="204">
        <f t="shared" si="1011"/>
        <v>183.3351539473509</v>
      </c>
      <c r="D2154" s="104">
        <f t="shared" si="1021"/>
        <v>7205.03</v>
      </c>
      <c r="E2154" s="105">
        <f t="shared" si="1032"/>
        <v>7245.38</v>
      </c>
      <c r="F2154" s="106">
        <f t="shared" si="1033"/>
        <v>46132</v>
      </c>
      <c r="G2154" s="107">
        <f t="shared" si="1013"/>
        <v>5.6002542668107669E-3</v>
      </c>
      <c r="H2154" s="108">
        <f t="shared" si="1026"/>
        <v>46195</v>
      </c>
      <c r="I2154" s="108">
        <f t="shared" si="1014"/>
        <v>46195</v>
      </c>
      <c r="J2154" s="109">
        <f t="shared" si="1022"/>
        <v>22</v>
      </c>
      <c r="K2154" s="109">
        <f t="shared" si="1010"/>
        <v>10</v>
      </c>
      <c r="L2154" s="8">
        <f t="shared" si="1023"/>
        <v>1.0025416899999999</v>
      </c>
      <c r="M2154" s="110">
        <f t="shared" ref="M2154:M2217" si="1035">IF(I2154&gt;I2153,L2153,M2153)</f>
        <v>1.0056002500000001</v>
      </c>
      <c r="N2154" s="110">
        <f t="shared" si="1030"/>
        <v>1.8652233543291605</v>
      </c>
      <c r="O2154" s="103">
        <f t="shared" si="1034"/>
        <v>1.86996417</v>
      </c>
      <c r="P2154" s="103">
        <f t="shared" si="1015"/>
        <v>342.83016898</v>
      </c>
      <c r="Q2154" s="11">
        <f t="shared" si="1029"/>
        <v>0</v>
      </c>
      <c r="R2154" s="30">
        <f t="shared" si="1024"/>
        <v>0</v>
      </c>
      <c r="S2154" s="103">
        <f t="shared" si="1016"/>
        <v>0</v>
      </c>
      <c r="T2154" s="113">
        <f t="shared" si="1025"/>
        <v>8.5000000000000006E-2</v>
      </c>
      <c r="U2154" s="111">
        <f t="shared" si="1031"/>
        <v>10</v>
      </c>
      <c r="V2154" s="111">
        <v>252</v>
      </c>
      <c r="W2154" s="110">
        <f t="shared" si="1017"/>
        <v>1.0032425469999999</v>
      </c>
      <c r="X2154" s="103">
        <f t="shared" si="1018"/>
        <v>1.1116429299999999</v>
      </c>
      <c r="Y2154" s="103">
        <f t="shared" si="1019"/>
        <v>0</v>
      </c>
      <c r="Z2154" s="114" t="str">
        <f t="shared" si="1027"/>
        <v>A+J=</v>
      </c>
      <c r="AA2154" s="108">
        <f t="shared" si="1028"/>
        <v>46195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20"/>
        <v>46177</v>
      </c>
      <c r="B2155" s="103">
        <f t="shared" si="1012"/>
        <v>344.14052113999998</v>
      </c>
      <c r="C2155" s="204">
        <f t="shared" si="1011"/>
        <v>183.3351539473509</v>
      </c>
      <c r="D2155" s="104">
        <f t="shared" si="1021"/>
        <v>7205.03</v>
      </c>
      <c r="E2155" s="105">
        <f t="shared" si="1032"/>
        <v>7245.38</v>
      </c>
      <c r="F2155" s="106">
        <f t="shared" si="1033"/>
        <v>46132</v>
      </c>
      <c r="G2155" s="107">
        <f t="shared" si="1013"/>
        <v>5.6002542668107669E-3</v>
      </c>
      <c r="H2155" s="108">
        <f t="shared" si="1026"/>
        <v>46195</v>
      </c>
      <c r="I2155" s="108">
        <f t="shared" si="1014"/>
        <v>46195</v>
      </c>
      <c r="J2155" s="109">
        <f t="shared" si="1022"/>
        <v>22</v>
      </c>
      <c r="K2155" s="109">
        <f t="shared" si="1010"/>
        <v>11</v>
      </c>
      <c r="L2155" s="8">
        <f t="shared" si="1023"/>
        <v>1.0027962100000001</v>
      </c>
      <c r="M2155" s="110">
        <f t="shared" si="1035"/>
        <v>1.0056002500000001</v>
      </c>
      <c r="N2155" s="110">
        <f t="shared" si="1030"/>
        <v>1.8652233543291605</v>
      </c>
      <c r="O2155" s="103">
        <f t="shared" si="1034"/>
        <v>1.8704389100000001</v>
      </c>
      <c r="P2155" s="103">
        <f t="shared" si="1015"/>
        <v>342.91720550999997</v>
      </c>
      <c r="Q2155" s="11">
        <f t="shared" si="1029"/>
        <v>0</v>
      </c>
      <c r="R2155" s="30">
        <f t="shared" si="1024"/>
        <v>0</v>
      </c>
      <c r="S2155" s="103">
        <f t="shared" si="1016"/>
        <v>0</v>
      </c>
      <c r="T2155" s="113">
        <f t="shared" si="1025"/>
        <v>8.5000000000000006E-2</v>
      </c>
      <c r="U2155" s="111">
        <f t="shared" si="1031"/>
        <v>11</v>
      </c>
      <c r="V2155" s="111">
        <v>252</v>
      </c>
      <c r="W2155" s="110">
        <f t="shared" si="1017"/>
        <v>1.0035673789999999</v>
      </c>
      <c r="X2155" s="103">
        <f t="shared" si="1018"/>
        <v>1.2233156300000001</v>
      </c>
      <c r="Y2155" s="103">
        <f t="shared" si="1019"/>
        <v>0</v>
      </c>
      <c r="Z2155" s="114" t="str">
        <f t="shared" si="1027"/>
        <v>A+J=</v>
      </c>
      <c r="AA2155" s="108">
        <f t="shared" si="1028"/>
        <v>46195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20"/>
        <v>46178</v>
      </c>
      <c r="B2156" s="103">
        <f t="shared" si="1012"/>
        <v>344.14052113999998</v>
      </c>
      <c r="C2156" s="204">
        <f t="shared" si="1011"/>
        <v>183.3351539473509</v>
      </c>
      <c r="D2156" s="104">
        <f t="shared" si="1021"/>
        <v>7205.03</v>
      </c>
      <c r="E2156" s="105">
        <f t="shared" si="1032"/>
        <v>7245.38</v>
      </c>
      <c r="F2156" s="106">
        <f t="shared" si="1033"/>
        <v>46132</v>
      </c>
      <c r="G2156" s="107">
        <f t="shared" si="1013"/>
        <v>5.6002542668107669E-3</v>
      </c>
      <c r="H2156" s="108">
        <f t="shared" si="1026"/>
        <v>46195</v>
      </c>
      <c r="I2156" s="108">
        <f t="shared" si="1014"/>
        <v>46195</v>
      </c>
      <c r="J2156" s="109">
        <f t="shared" si="1022"/>
        <v>22</v>
      </c>
      <c r="K2156" s="109">
        <f t="shared" ref="K2156:K2219" si="1036">(J2156-(NETWORKDAYS(A2156,I2156,AD$171:AD$502)-1))</f>
        <v>11</v>
      </c>
      <c r="L2156" s="8">
        <f t="shared" si="1023"/>
        <v>1.0027962100000001</v>
      </c>
      <c r="M2156" s="110">
        <f t="shared" si="1035"/>
        <v>1.0056002500000001</v>
      </c>
      <c r="N2156" s="110">
        <f t="shared" si="1030"/>
        <v>1.8652233543291605</v>
      </c>
      <c r="O2156" s="103">
        <f t="shared" si="1034"/>
        <v>1.8704389100000001</v>
      </c>
      <c r="P2156" s="103">
        <f t="shared" si="1015"/>
        <v>342.91720550999997</v>
      </c>
      <c r="Q2156" s="11">
        <f t="shared" si="1029"/>
        <v>0</v>
      </c>
      <c r="R2156" s="30">
        <f t="shared" si="1024"/>
        <v>0</v>
      </c>
      <c r="S2156" s="103">
        <f t="shared" si="1016"/>
        <v>0</v>
      </c>
      <c r="T2156" s="113">
        <f t="shared" si="1025"/>
        <v>8.5000000000000006E-2</v>
      </c>
      <c r="U2156" s="111">
        <f t="shared" si="1031"/>
        <v>11</v>
      </c>
      <c r="V2156" s="111">
        <v>252</v>
      </c>
      <c r="W2156" s="110">
        <f t="shared" si="1017"/>
        <v>1.0035673789999999</v>
      </c>
      <c r="X2156" s="103">
        <f t="shared" si="1018"/>
        <v>1.2233156300000001</v>
      </c>
      <c r="Y2156" s="103">
        <f t="shared" si="1019"/>
        <v>0</v>
      </c>
      <c r="Z2156" s="114" t="str">
        <f t="shared" si="1027"/>
        <v>A+J=</v>
      </c>
      <c r="AA2156" s="108">
        <f t="shared" si="1028"/>
        <v>46195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20"/>
        <v>46179</v>
      </c>
      <c r="B2157" s="103">
        <f t="shared" si="1012"/>
        <v>344.33934535999998</v>
      </c>
      <c r="C2157" s="204">
        <f t="shared" si="1011"/>
        <v>183.3351539473509</v>
      </c>
      <c r="D2157" s="104">
        <f t="shared" si="1021"/>
        <v>7205.03</v>
      </c>
      <c r="E2157" s="105">
        <f t="shared" si="1032"/>
        <v>7245.38</v>
      </c>
      <c r="F2157" s="106">
        <f t="shared" si="1033"/>
        <v>46132</v>
      </c>
      <c r="G2157" s="107">
        <f t="shared" si="1013"/>
        <v>5.6002542668107669E-3</v>
      </c>
      <c r="H2157" s="108">
        <f t="shared" si="1026"/>
        <v>46195</v>
      </c>
      <c r="I2157" s="108">
        <f t="shared" si="1014"/>
        <v>46195</v>
      </c>
      <c r="J2157" s="109">
        <f t="shared" si="1022"/>
        <v>22</v>
      </c>
      <c r="K2157" s="109">
        <f t="shared" si="1036"/>
        <v>12</v>
      </c>
      <c r="L2157" s="8">
        <f t="shared" si="1023"/>
        <v>1.0030508</v>
      </c>
      <c r="M2157" s="110">
        <f t="shared" si="1035"/>
        <v>1.0056002500000001</v>
      </c>
      <c r="N2157" s="110">
        <f t="shared" si="1030"/>
        <v>1.8652233543291605</v>
      </c>
      <c r="O2157" s="103">
        <f t="shared" si="1034"/>
        <v>1.87091377</v>
      </c>
      <c r="P2157" s="103">
        <f t="shared" si="1015"/>
        <v>343.00426404000001</v>
      </c>
      <c r="Q2157" s="11">
        <f t="shared" si="1029"/>
        <v>0</v>
      </c>
      <c r="R2157" s="30">
        <f t="shared" si="1024"/>
        <v>0</v>
      </c>
      <c r="S2157" s="103">
        <f t="shared" si="1016"/>
        <v>0</v>
      </c>
      <c r="T2157" s="113">
        <f t="shared" si="1025"/>
        <v>8.5000000000000006E-2</v>
      </c>
      <c r="U2157" s="111">
        <f t="shared" si="1031"/>
        <v>12</v>
      </c>
      <c r="V2157" s="111">
        <v>252</v>
      </c>
      <c r="W2157" s="110">
        <f t="shared" si="1017"/>
        <v>1.003892317</v>
      </c>
      <c r="X2157" s="103">
        <f t="shared" si="1018"/>
        <v>1.33508132</v>
      </c>
      <c r="Y2157" s="103">
        <f t="shared" si="1019"/>
        <v>0</v>
      </c>
      <c r="Z2157" s="114" t="str">
        <f t="shared" si="1027"/>
        <v>A+J=</v>
      </c>
      <c r="AA2157" s="108">
        <f t="shared" si="1028"/>
        <v>46195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20"/>
        <v>46180</v>
      </c>
      <c r="B2158" s="103">
        <f t="shared" si="1012"/>
        <v>344.33934535999998</v>
      </c>
      <c r="C2158" s="204">
        <f t="shared" si="1011"/>
        <v>183.3351539473509</v>
      </c>
      <c r="D2158" s="104">
        <f t="shared" si="1021"/>
        <v>7205.03</v>
      </c>
      <c r="E2158" s="105">
        <f t="shared" si="1032"/>
        <v>7245.38</v>
      </c>
      <c r="F2158" s="106">
        <f t="shared" si="1033"/>
        <v>46132</v>
      </c>
      <c r="G2158" s="107">
        <f t="shared" si="1013"/>
        <v>5.6002542668107669E-3</v>
      </c>
      <c r="H2158" s="108">
        <f t="shared" si="1026"/>
        <v>46195</v>
      </c>
      <c r="I2158" s="108">
        <f t="shared" si="1014"/>
        <v>46195</v>
      </c>
      <c r="J2158" s="109">
        <f t="shared" si="1022"/>
        <v>22</v>
      </c>
      <c r="K2158" s="109">
        <f t="shared" si="1036"/>
        <v>12</v>
      </c>
      <c r="L2158" s="8">
        <f t="shared" si="1023"/>
        <v>1.0030508</v>
      </c>
      <c r="M2158" s="110">
        <f t="shared" si="1035"/>
        <v>1.0056002500000001</v>
      </c>
      <c r="N2158" s="110">
        <f t="shared" si="1030"/>
        <v>1.8652233543291605</v>
      </c>
      <c r="O2158" s="103">
        <f t="shared" si="1034"/>
        <v>1.87091377</v>
      </c>
      <c r="P2158" s="103">
        <f t="shared" si="1015"/>
        <v>343.00426404000001</v>
      </c>
      <c r="Q2158" s="11">
        <f t="shared" si="1029"/>
        <v>0</v>
      </c>
      <c r="R2158" s="30">
        <f t="shared" si="1024"/>
        <v>0</v>
      </c>
      <c r="S2158" s="103">
        <f t="shared" si="1016"/>
        <v>0</v>
      </c>
      <c r="T2158" s="113">
        <f t="shared" si="1025"/>
        <v>8.5000000000000006E-2</v>
      </c>
      <c r="U2158" s="111">
        <f t="shared" si="1031"/>
        <v>12</v>
      </c>
      <c r="V2158" s="111">
        <v>252</v>
      </c>
      <c r="W2158" s="110">
        <f t="shared" si="1017"/>
        <v>1.003892317</v>
      </c>
      <c r="X2158" s="103">
        <f t="shared" si="1018"/>
        <v>1.33508132</v>
      </c>
      <c r="Y2158" s="103">
        <f t="shared" si="1019"/>
        <v>0</v>
      </c>
      <c r="Z2158" s="114" t="str">
        <f t="shared" si="1027"/>
        <v>A+J=</v>
      </c>
      <c r="AA2158" s="108">
        <f t="shared" si="1028"/>
        <v>46195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20"/>
        <v>46181</v>
      </c>
      <c r="B2159" s="103">
        <f t="shared" si="1012"/>
        <v>344.33934535999998</v>
      </c>
      <c r="C2159" s="204">
        <f t="shared" si="1011"/>
        <v>183.3351539473509</v>
      </c>
      <c r="D2159" s="104">
        <f t="shared" si="1021"/>
        <v>7205.03</v>
      </c>
      <c r="E2159" s="105">
        <f t="shared" si="1032"/>
        <v>7245.38</v>
      </c>
      <c r="F2159" s="106">
        <f t="shared" si="1033"/>
        <v>46132</v>
      </c>
      <c r="G2159" s="107">
        <f t="shared" si="1013"/>
        <v>5.6002542668107669E-3</v>
      </c>
      <c r="H2159" s="108">
        <f t="shared" si="1026"/>
        <v>46195</v>
      </c>
      <c r="I2159" s="108">
        <f t="shared" si="1014"/>
        <v>46195</v>
      </c>
      <c r="J2159" s="109">
        <f t="shared" si="1022"/>
        <v>22</v>
      </c>
      <c r="K2159" s="109">
        <f t="shared" si="1036"/>
        <v>12</v>
      </c>
      <c r="L2159" s="8">
        <f t="shared" si="1023"/>
        <v>1.0030508</v>
      </c>
      <c r="M2159" s="110">
        <f t="shared" si="1035"/>
        <v>1.0056002500000001</v>
      </c>
      <c r="N2159" s="110">
        <f t="shared" si="1030"/>
        <v>1.8652233543291605</v>
      </c>
      <c r="O2159" s="103">
        <f t="shared" si="1034"/>
        <v>1.87091377</v>
      </c>
      <c r="P2159" s="103">
        <f t="shared" si="1015"/>
        <v>343.00426404000001</v>
      </c>
      <c r="Q2159" s="11">
        <f t="shared" si="1029"/>
        <v>0</v>
      </c>
      <c r="R2159" s="30">
        <f t="shared" si="1024"/>
        <v>0</v>
      </c>
      <c r="S2159" s="103">
        <f t="shared" si="1016"/>
        <v>0</v>
      </c>
      <c r="T2159" s="113">
        <f t="shared" si="1025"/>
        <v>8.5000000000000006E-2</v>
      </c>
      <c r="U2159" s="111">
        <f t="shared" si="1031"/>
        <v>12</v>
      </c>
      <c r="V2159" s="111">
        <v>252</v>
      </c>
      <c r="W2159" s="110">
        <f t="shared" si="1017"/>
        <v>1.003892317</v>
      </c>
      <c r="X2159" s="103">
        <f t="shared" si="1018"/>
        <v>1.33508132</v>
      </c>
      <c r="Y2159" s="103">
        <f t="shared" si="1019"/>
        <v>0</v>
      </c>
      <c r="Z2159" s="114" t="str">
        <f t="shared" si="1027"/>
        <v>A+J=</v>
      </c>
      <c r="AA2159" s="108">
        <f t="shared" si="1028"/>
        <v>46195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20"/>
        <v>46182</v>
      </c>
      <c r="B2160" s="103">
        <f t="shared" si="1012"/>
        <v>344.53828762000001</v>
      </c>
      <c r="C2160" s="204">
        <f t="shared" si="1011"/>
        <v>183.3351539473509</v>
      </c>
      <c r="D2160" s="104">
        <f t="shared" si="1021"/>
        <v>7205.03</v>
      </c>
      <c r="E2160" s="105">
        <f t="shared" si="1032"/>
        <v>7245.38</v>
      </c>
      <c r="F2160" s="106">
        <f t="shared" si="1033"/>
        <v>46132</v>
      </c>
      <c r="G2160" s="107">
        <f t="shared" si="1013"/>
        <v>5.6002542668107669E-3</v>
      </c>
      <c r="H2160" s="108">
        <f t="shared" si="1026"/>
        <v>46195</v>
      </c>
      <c r="I2160" s="108">
        <f t="shared" si="1014"/>
        <v>46195</v>
      </c>
      <c r="J2160" s="109">
        <f t="shared" si="1022"/>
        <v>22</v>
      </c>
      <c r="K2160" s="109">
        <f t="shared" si="1036"/>
        <v>13</v>
      </c>
      <c r="L2160" s="8">
        <f t="shared" si="1023"/>
        <v>1.00330546</v>
      </c>
      <c r="M2160" s="110">
        <f t="shared" si="1035"/>
        <v>1.0056002500000001</v>
      </c>
      <c r="N2160" s="110">
        <f t="shared" si="1030"/>
        <v>1.8652233543291605</v>
      </c>
      <c r="O2160" s="103">
        <f t="shared" si="1034"/>
        <v>1.87138877</v>
      </c>
      <c r="P2160" s="103">
        <f t="shared" si="1015"/>
        <v>343.09134824</v>
      </c>
      <c r="Q2160" s="11">
        <f t="shared" si="1029"/>
        <v>0</v>
      </c>
      <c r="R2160" s="30">
        <f t="shared" si="1024"/>
        <v>0</v>
      </c>
      <c r="S2160" s="103">
        <f t="shared" si="1016"/>
        <v>0</v>
      </c>
      <c r="T2160" s="113">
        <f t="shared" si="1025"/>
        <v>8.5000000000000006E-2</v>
      </c>
      <c r="U2160" s="111">
        <f t="shared" si="1031"/>
        <v>13</v>
      </c>
      <c r="V2160" s="111">
        <v>252</v>
      </c>
      <c r="W2160" s="110">
        <f t="shared" si="1017"/>
        <v>1.0042173590000001</v>
      </c>
      <c r="X2160" s="103">
        <f t="shared" si="1018"/>
        <v>1.4469393800000001</v>
      </c>
      <c r="Y2160" s="103">
        <f t="shared" si="1019"/>
        <v>0</v>
      </c>
      <c r="Z2160" s="114" t="str">
        <f t="shared" si="1027"/>
        <v>A+J=</v>
      </c>
      <c r="AA2160" s="108">
        <f t="shared" si="1028"/>
        <v>46195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20"/>
        <v>46183</v>
      </c>
      <c r="B2161" s="103">
        <f t="shared" si="1012"/>
        <v>344.73733978000001</v>
      </c>
      <c r="C2161" s="204">
        <f t="shared" si="1011"/>
        <v>183.3351539473509</v>
      </c>
      <c r="D2161" s="104">
        <f t="shared" si="1021"/>
        <v>7205.03</v>
      </c>
      <c r="E2161" s="105">
        <f t="shared" si="1032"/>
        <v>7245.38</v>
      </c>
      <c r="F2161" s="106">
        <f t="shared" si="1033"/>
        <v>46132</v>
      </c>
      <c r="G2161" s="107">
        <f t="shared" si="1013"/>
        <v>5.6002542668107669E-3</v>
      </c>
      <c r="H2161" s="108">
        <f t="shared" si="1026"/>
        <v>46195</v>
      </c>
      <c r="I2161" s="108">
        <f t="shared" si="1014"/>
        <v>46195</v>
      </c>
      <c r="J2161" s="109">
        <f t="shared" si="1022"/>
        <v>22</v>
      </c>
      <c r="K2161" s="109">
        <f t="shared" si="1036"/>
        <v>14</v>
      </c>
      <c r="L2161" s="8">
        <f t="shared" si="1023"/>
        <v>1.0035601700000001</v>
      </c>
      <c r="M2161" s="110">
        <f t="shared" si="1035"/>
        <v>1.0056002500000001</v>
      </c>
      <c r="N2161" s="110">
        <f t="shared" si="1030"/>
        <v>1.8652233543291605</v>
      </c>
      <c r="O2161" s="103">
        <f t="shared" si="1034"/>
        <v>1.8718638599999999</v>
      </c>
      <c r="P2161" s="103">
        <f t="shared" si="1015"/>
        <v>343.17844894000001</v>
      </c>
      <c r="Q2161" s="11">
        <f t="shared" si="1029"/>
        <v>0</v>
      </c>
      <c r="R2161" s="30">
        <f t="shared" si="1024"/>
        <v>0</v>
      </c>
      <c r="S2161" s="103">
        <f t="shared" si="1016"/>
        <v>0</v>
      </c>
      <c r="T2161" s="113">
        <f t="shared" si="1025"/>
        <v>8.5000000000000006E-2</v>
      </c>
      <c r="U2161" s="111">
        <f t="shared" si="1031"/>
        <v>14</v>
      </c>
      <c r="V2161" s="111">
        <v>252</v>
      </c>
      <c r="W2161" s="110">
        <f t="shared" si="1017"/>
        <v>1.0045425079999999</v>
      </c>
      <c r="X2161" s="103">
        <f t="shared" si="1018"/>
        <v>1.5588908400000001</v>
      </c>
      <c r="Y2161" s="103">
        <f t="shared" si="1019"/>
        <v>0</v>
      </c>
      <c r="Z2161" s="114" t="str">
        <f t="shared" si="1027"/>
        <v>A+J=</v>
      </c>
      <c r="AA2161" s="108">
        <f t="shared" si="1028"/>
        <v>46195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20"/>
        <v>46184</v>
      </c>
      <c r="B2162" s="103">
        <f t="shared" si="1012"/>
        <v>344.93651191999999</v>
      </c>
      <c r="C2162" s="204">
        <f t="shared" si="1011"/>
        <v>183.3351539473509</v>
      </c>
      <c r="D2162" s="104">
        <f t="shared" si="1021"/>
        <v>7205.03</v>
      </c>
      <c r="E2162" s="105">
        <f t="shared" si="1032"/>
        <v>7245.38</v>
      </c>
      <c r="F2162" s="106">
        <f t="shared" si="1033"/>
        <v>46132</v>
      </c>
      <c r="G2162" s="107">
        <f t="shared" si="1013"/>
        <v>5.6002542668107669E-3</v>
      </c>
      <c r="H2162" s="108">
        <f t="shared" si="1026"/>
        <v>46195</v>
      </c>
      <c r="I2162" s="108">
        <f t="shared" si="1014"/>
        <v>46195</v>
      </c>
      <c r="J2162" s="109">
        <f t="shared" si="1022"/>
        <v>22</v>
      </c>
      <c r="K2162" s="109">
        <f t="shared" si="1036"/>
        <v>15</v>
      </c>
      <c r="L2162" s="8">
        <f t="shared" si="1023"/>
        <v>1.0038149599999999</v>
      </c>
      <c r="M2162" s="110">
        <f t="shared" si="1035"/>
        <v>1.0056002500000001</v>
      </c>
      <c r="N2162" s="110">
        <f t="shared" si="1030"/>
        <v>1.8652233543291605</v>
      </c>
      <c r="O2162" s="103">
        <f t="shared" si="1034"/>
        <v>1.8723391</v>
      </c>
      <c r="P2162" s="103">
        <f t="shared" si="1015"/>
        <v>343.26557714</v>
      </c>
      <c r="Q2162" s="11">
        <f t="shared" si="1029"/>
        <v>0</v>
      </c>
      <c r="R2162" s="30">
        <f t="shared" si="1024"/>
        <v>0</v>
      </c>
      <c r="S2162" s="103">
        <f t="shared" si="1016"/>
        <v>0</v>
      </c>
      <c r="T2162" s="113">
        <f t="shared" si="1025"/>
        <v>8.5000000000000006E-2</v>
      </c>
      <c r="U2162" s="111">
        <f t="shared" si="1031"/>
        <v>15</v>
      </c>
      <c r="V2162" s="111">
        <v>252</v>
      </c>
      <c r="W2162" s="110">
        <f t="shared" si="1017"/>
        <v>1.0048677610000001</v>
      </c>
      <c r="X2162" s="103">
        <f t="shared" si="1018"/>
        <v>1.6709347800000001</v>
      </c>
      <c r="Y2162" s="103">
        <f t="shared" si="1019"/>
        <v>0</v>
      </c>
      <c r="Z2162" s="114" t="str">
        <f t="shared" si="1027"/>
        <v>A+J=</v>
      </c>
      <c r="AA2162" s="108">
        <f t="shared" si="1028"/>
        <v>46195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20"/>
        <v>46185</v>
      </c>
      <c r="B2163" s="103">
        <f t="shared" si="1012"/>
        <v>345.13579521999998</v>
      </c>
      <c r="C2163" s="204">
        <f t="shared" si="1011"/>
        <v>183.3351539473509</v>
      </c>
      <c r="D2163" s="104">
        <f t="shared" si="1021"/>
        <v>7205.03</v>
      </c>
      <c r="E2163" s="105">
        <f t="shared" si="1032"/>
        <v>7245.38</v>
      </c>
      <c r="F2163" s="106">
        <f t="shared" si="1033"/>
        <v>46132</v>
      </c>
      <c r="G2163" s="107">
        <f t="shared" si="1013"/>
        <v>5.6002542668107669E-3</v>
      </c>
      <c r="H2163" s="108">
        <f t="shared" si="1026"/>
        <v>46195</v>
      </c>
      <c r="I2163" s="108">
        <f t="shared" si="1014"/>
        <v>46195</v>
      </c>
      <c r="J2163" s="109">
        <f t="shared" si="1022"/>
        <v>22</v>
      </c>
      <c r="K2163" s="109">
        <f t="shared" si="1036"/>
        <v>16</v>
      </c>
      <c r="L2163" s="8">
        <f t="shared" si="1023"/>
        <v>1.0040697999999999</v>
      </c>
      <c r="M2163" s="110">
        <f t="shared" si="1035"/>
        <v>1.0056002500000001</v>
      </c>
      <c r="N2163" s="110">
        <f t="shared" si="1030"/>
        <v>1.8652233543291605</v>
      </c>
      <c r="O2163" s="103">
        <f t="shared" si="1034"/>
        <v>1.87281444</v>
      </c>
      <c r="P2163" s="103">
        <f t="shared" si="1015"/>
        <v>343.35272366999999</v>
      </c>
      <c r="Q2163" s="11">
        <f t="shared" si="1029"/>
        <v>0</v>
      </c>
      <c r="R2163" s="30">
        <f t="shared" si="1024"/>
        <v>0</v>
      </c>
      <c r="S2163" s="103">
        <f t="shared" si="1016"/>
        <v>0</v>
      </c>
      <c r="T2163" s="113">
        <f t="shared" si="1025"/>
        <v>8.5000000000000006E-2</v>
      </c>
      <c r="U2163" s="111">
        <f t="shared" si="1031"/>
        <v>16</v>
      </c>
      <c r="V2163" s="111">
        <v>252</v>
      </c>
      <c r="W2163" s="110">
        <f t="shared" si="1017"/>
        <v>1.0051931190000001</v>
      </c>
      <c r="X2163" s="103">
        <f t="shared" si="1018"/>
        <v>1.7830715500000001</v>
      </c>
      <c r="Y2163" s="103">
        <f t="shared" si="1019"/>
        <v>0</v>
      </c>
      <c r="Z2163" s="114" t="str">
        <f t="shared" si="1027"/>
        <v>A+J=</v>
      </c>
      <c r="AA2163" s="108">
        <f t="shared" si="1028"/>
        <v>46195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20"/>
        <v>46186</v>
      </c>
      <c r="B2164" s="103">
        <f t="shared" si="1012"/>
        <v>345.33519744</v>
      </c>
      <c r="C2164" s="204">
        <f t="shared" si="1011"/>
        <v>183.3351539473509</v>
      </c>
      <c r="D2164" s="104">
        <f t="shared" si="1021"/>
        <v>7205.03</v>
      </c>
      <c r="E2164" s="105">
        <f t="shared" si="1032"/>
        <v>7245.38</v>
      </c>
      <c r="F2164" s="106">
        <f t="shared" si="1033"/>
        <v>46132</v>
      </c>
      <c r="G2164" s="107">
        <f t="shared" si="1013"/>
        <v>5.6002542668107669E-3</v>
      </c>
      <c r="H2164" s="108">
        <f t="shared" si="1026"/>
        <v>46195</v>
      </c>
      <c r="I2164" s="108">
        <f t="shared" si="1014"/>
        <v>46195</v>
      </c>
      <c r="J2164" s="109">
        <f t="shared" si="1022"/>
        <v>22</v>
      </c>
      <c r="K2164" s="109">
        <f t="shared" si="1036"/>
        <v>17</v>
      </c>
      <c r="L2164" s="8">
        <f t="shared" si="1023"/>
        <v>1.0043247200000001</v>
      </c>
      <c r="M2164" s="110">
        <f t="shared" si="1035"/>
        <v>1.0056002500000001</v>
      </c>
      <c r="N2164" s="110">
        <f t="shared" si="1030"/>
        <v>1.8652233543291605</v>
      </c>
      <c r="O2164" s="103">
        <f t="shared" si="1034"/>
        <v>1.8732899199999999</v>
      </c>
      <c r="P2164" s="103">
        <f t="shared" si="1015"/>
        <v>343.43989586999999</v>
      </c>
      <c r="Q2164" s="11">
        <f t="shared" si="1029"/>
        <v>0</v>
      </c>
      <c r="R2164" s="30">
        <f t="shared" si="1024"/>
        <v>0</v>
      </c>
      <c r="S2164" s="103">
        <f t="shared" si="1016"/>
        <v>0</v>
      </c>
      <c r="T2164" s="113">
        <f t="shared" si="1025"/>
        <v>8.5000000000000006E-2</v>
      </c>
      <c r="U2164" s="111">
        <f t="shared" si="1031"/>
        <v>17</v>
      </c>
      <c r="V2164" s="111">
        <v>252</v>
      </c>
      <c r="W2164" s="110">
        <f t="shared" si="1017"/>
        <v>1.005518583</v>
      </c>
      <c r="X2164" s="103">
        <f t="shared" si="1018"/>
        <v>1.89530157</v>
      </c>
      <c r="Y2164" s="103">
        <f t="shared" si="1019"/>
        <v>0</v>
      </c>
      <c r="Z2164" s="114" t="str">
        <f t="shared" si="1027"/>
        <v>A+J=</v>
      </c>
      <c r="AA2164" s="108">
        <f t="shared" si="1028"/>
        <v>46195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20"/>
        <v>46187</v>
      </c>
      <c r="B2165" s="103">
        <f t="shared" si="1012"/>
        <v>345.33519744</v>
      </c>
      <c r="C2165" s="204">
        <f t="shared" si="1011"/>
        <v>183.3351539473509</v>
      </c>
      <c r="D2165" s="104">
        <f t="shared" si="1021"/>
        <v>7205.03</v>
      </c>
      <c r="E2165" s="105">
        <f t="shared" si="1032"/>
        <v>7245.38</v>
      </c>
      <c r="F2165" s="106">
        <f t="shared" si="1033"/>
        <v>46132</v>
      </c>
      <c r="G2165" s="107">
        <f t="shared" si="1013"/>
        <v>5.6002542668107669E-3</v>
      </c>
      <c r="H2165" s="108">
        <f t="shared" si="1026"/>
        <v>46195</v>
      </c>
      <c r="I2165" s="108">
        <f t="shared" si="1014"/>
        <v>46195</v>
      </c>
      <c r="J2165" s="109">
        <f t="shared" si="1022"/>
        <v>22</v>
      </c>
      <c r="K2165" s="109">
        <f t="shared" si="1036"/>
        <v>17</v>
      </c>
      <c r="L2165" s="8">
        <f t="shared" si="1023"/>
        <v>1.0043247200000001</v>
      </c>
      <c r="M2165" s="110">
        <f t="shared" si="1035"/>
        <v>1.0056002500000001</v>
      </c>
      <c r="N2165" s="110">
        <f t="shared" si="1030"/>
        <v>1.8652233543291605</v>
      </c>
      <c r="O2165" s="103">
        <f t="shared" si="1034"/>
        <v>1.8732899199999999</v>
      </c>
      <c r="P2165" s="103">
        <f t="shared" si="1015"/>
        <v>343.43989586999999</v>
      </c>
      <c r="Q2165" s="11">
        <f t="shared" si="1029"/>
        <v>0</v>
      </c>
      <c r="R2165" s="30">
        <f t="shared" si="1024"/>
        <v>0</v>
      </c>
      <c r="S2165" s="103">
        <f t="shared" si="1016"/>
        <v>0</v>
      </c>
      <c r="T2165" s="113">
        <f t="shared" si="1025"/>
        <v>8.5000000000000006E-2</v>
      </c>
      <c r="U2165" s="111">
        <f t="shared" si="1031"/>
        <v>17</v>
      </c>
      <c r="V2165" s="111">
        <v>252</v>
      </c>
      <c r="W2165" s="110">
        <f t="shared" si="1017"/>
        <v>1.005518583</v>
      </c>
      <c r="X2165" s="103">
        <f t="shared" si="1018"/>
        <v>1.89530157</v>
      </c>
      <c r="Y2165" s="103">
        <f t="shared" si="1019"/>
        <v>0</v>
      </c>
      <c r="Z2165" s="114" t="str">
        <f t="shared" si="1027"/>
        <v>A+J=</v>
      </c>
      <c r="AA2165" s="108">
        <f t="shared" si="1028"/>
        <v>46195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20"/>
        <v>46188</v>
      </c>
      <c r="B2166" s="103">
        <f t="shared" si="1012"/>
        <v>345.33519744</v>
      </c>
      <c r="C2166" s="204">
        <f t="shared" si="1011"/>
        <v>183.3351539473509</v>
      </c>
      <c r="D2166" s="104">
        <f t="shared" si="1021"/>
        <v>7205.03</v>
      </c>
      <c r="E2166" s="105">
        <f t="shared" si="1032"/>
        <v>7245.38</v>
      </c>
      <c r="F2166" s="106">
        <f t="shared" si="1033"/>
        <v>46132</v>
      </c>
      <c r="G2166" s="107">
        <f t="shared" si="1013"/>
        <v>5.6002542668107669E-3</v>
      </c>
      <c r="H2166" s="108">
        <f t="shared" si="1026"/>
        <v>46195</v>
      </c>
      <c r="I2166" s="108">
        <f t="shared" si="1014"/>
        <v>46195</v>
      </c>
      <c r="J2166" s="109">
        <f t="shared" si="1022"/>
        <v>22</v>
      </c>
      <c r="K2166" s="109">
        <f t="shared" si="1036"/>
        <v>17</v>
      </c>
      <c r="L2166" s="8">
        <f t="shared" si="1023"/>
        <v>1.0043247200000001</v>
      </c>
      <c r="M2166" s="110">
        <f t="shared" si="1035"/>
        <v>1.0056002500000001</v>
      </c>
      <c r="N2166" s="110">
        <f t="shared" si="1030"/>
        <v>1.8652233543291605</v>
      </c>
      <c r="O2166" s="103">
        <f t="shared" si="1034"/>
        <v>1.8732899199999999</v>
      </c>
      <c r="P2166" s="103">
        <f t="shared" si="1015"/>
        <v>343.43989586999999</v>
      </c>
      <c r="Q2166" s="11">
        <f t="shared" si="1029"/>
        <v>0</v>
      </c>
      <c r="R2166" s="30">
        <f t="shared" si="1024"/>
        <v>0</v>
      </c>
      <c r="S2166" s="103">
        <f t="shared" si="1016"/>
        <v>0</v>
      </c>
      <c r="T2166" s="113">
        <f t="shared" si="1025"/>
        <v>8.5000000000000006E-2</v>
      </c>
      <c r="U2166" s="111">
        <f t="shared" si="1031"/>
        <v>17</v>
      </c>
      <c r="V2166" s="111">
        <v>252</v>
      </c>
      <c r="W2166" s="110">
        <f t="shared" si="1017"/>
        <v>1.005518583</v>
      </c>
      <c r="X2166" s="103">
        <f t="shared" si="1018"/>
        <v>1.89530157</v>
      </c>
      <c r="Y2166" s="103">
        <f t="shared" si="1019"/>
        <v>0</v>
      </c>
      <c r="Z2166" s="114" t="str">
        <f t="shared" si="1027"/>
        <v>A+J=</v>
      </c>
      <c r="AA2166" s="108">
        <f t="shared" si="1028"/>
        <v>46195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20"/>
        <v>46189</v>
      </c>
      <c r="B2167" s="103">
        <f t="shared" si="1012"/>
        <v>345.53470941</v>
      </c>
      <c r="C2167" s="204">
        <f t="shared" si="1011"/>
        <v>183.3351539473509</v>
      </c>
      <c r="D2167" s="104">
        <f t="shared" si="1021"/>
        <v>7205.03</v>
      </c>
      <c r="E2167" s="105">
        <f t="shared" si="1032"/>
        <v>7245.38</v>
      </c>
      <c r="F2167" s="106">
        <f t="shared" si="1033"/>
        <v>46132</v>
      </c>
      <c r="G2167" s="107">
        <f t="shared" si="1013"/>
        <v>5.6002542668107669E-3</v>
      </c>
      <c r="H2167" s="108">
        <f t="shared" si="1026"/>
        <v>46195</v>
      </c>
      <c r="I2167" s="108">
        <f t="shared" si="1014"/>
        <v>46195</v>
      </c>
      <c r="J2167" s="109">
        <f t="shared" si="1022"/>
        <v>22</v>
      </c>
      <c r="K2167" s="109">
        <f t="shared" si="1036"/>
        <v>18</v>
      </c>
      <c r="L2167" s="8">
        <f t="shared" si="1023"/>
        <v>1.0045796899999999</v>
      </c>
      <c r="M2167" s="110">
        <f t="shared" si="1035"/>
        <v>1.0056002500000001</v>
      </c>
      <c r="N2167" s="110">
        <f t="shared" si="1030"/>
        <v>1.8652233543291605</v>
      </c>
      <c r="O2167" s="103">
        <f t="shared" si="1034"/>
        <v>1.87376549</v>
      </c>
      <c r="P2167" s="103">
        <f t="shared" si="1015"/>
        <v>343.52708457</v>
      </c>
      <c r="Q2167" s="11">
        <f t="shared" si="1029"/>
        <v>0</v>
      </c>
      <c r="R2167" s="30">
        <f t="shared" si="1024"/>
        <v>0</v>
      </c>
      <c r="S2167" s="103">
        <f t="shared" si="1016"/>
        <v>0</v>
      </c>
      <c r="T2167" s="113">
        <f t="shared" si="1025"/>
        <v>8.5000000000000006E-2</v>
      </c>
      <c r="U2167" s="111">
        <f t="shared" si="1031"/>
        <v>18</v>
      </c>
      <c r="V2167" s="111">
        <v>252</v>
      </c>
      <c r="W2167" s="110">
        <f t="shared" si="1017"/>
        <v>1.005844153</v>
      </c>
      <c r="X2167" s="103">
        <f t="shared" si="1018"/>
        <v>2.0076248400000001</v>
      </c>
      <c r="Y2167" s="103">
        <f t="shared" si="1019"/>
        <v>0</v>
      </c>
      <c r="Z2167" s="114" t="str">
        <f t="shared" si="1027"/>
        <v>A+J=</v>
      </c>
      <c r="AA2167" s="108">
        <f t="shared" si="1028"/>
        <v>46195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20"/>
        <v>46190</v>
      </c>
      <c r="B2168" s="103">
        <f t="shared" si="1012"/>
        <v>345.7343434</v>
      </c>
      <c r="C2168" s="204">
        <f t="shared" si="1011"/>
        <v>183.3351539473509</v>
      </c>
      <c r="D2168" s="104">
        <f t="shared" si="1021"/>
        <v>7205.03</v>
      </c>
      <c r="E2168" s="105">
        <f t="shared" si="1032"/>
        <v>7245.38</v>
      </c>
      <c r="F2168" s="106">
        <f t="shared" si="1033"/>
        <v>46132</v>
      </c>
      <c r="G2168" s="107">
        <f t="shared" si="1013"/>
        <v>5.6002542668107669E-3</v>
      </c>
      <c r="H2168" s="108">
        <f t="shared" si="1026"/>
        <v>46195</v>
      </c>
      <c r="I2168" s="108">
        <f t="shared" si="1014"/>
        <v>46195</v>
      </c>
      <c r="J2168" s="109">
        <f t="shared" si="1022"/>
        <v>22</v>
      </c>
      <c r="K2168" s="109">
        <f t="shared" si="1036"/>
        <v>19</v>
      </c>
      <c r="L2168" s="8">
        <f t="shared" si="1023"/>
        <v>1.0048347399999999</v>
      </c>
      <c r="M2168" s="110">
        <f t="shared" si="1035"/>
        <v>1.0056002500000001</v>
      </c>
      <c r="N2168" s="110">
        <f t="shared" si="1030"/>
        <v>1.8652233543291605</v>
      </c>
      <c r="O2168" s="103">
        <f t="shared" si="1034"/>
        <v>1.87424122</v>
      </c>
      <c r="P2168" s="103">
        <f t="shared" si="1015"/>
        <v>343.61430259999997</v>
      </c>
      <c r="Q2168" s="11">
        <f t="shared" si="1029"/>
        <v>0</v>
      </c>
      <c r="R2168" s="30">
        <f t="shared" si="1024"/>
        <v>0</v>
      </c>
      <c r="S2168" s="103">
        <f t="shared" si="1016"/>
        <v>0</v>
      </c>
      <c r="T2168" s="113">
        <f t="shared" si="1025"/>
        <v>8.5000000000000006E-2</v>
      </c>
      <c r="U2168" s="111">
        <f t="shared" si="1031"/>
        <v>19</v>
      </c>
      <c r="V2168" s="111">
        <v>252</v>
      </c>
      <c r="W2168" s="110">
        <f t="shared" si="1017"/>
        <v>1.0061698269999999</v>
      </c>
      <c r="X2168" s="103">
        <f t="shared" si="1018"/>
        <v>2.1200407999999999</v>
      </c>
      <c r="Y2168" s="103">
        <f t="shared" si="1019"/>
        <v>0</v>
      </c>
      <c r="Z2168" s="114" t="str">
        <f t="shared" si="1027"/>
        <v>A+J=</v>
      </c>
      <c r="AA2168" s="108">
        <f t="shared" si="1028"/>
        <v>46195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20"/>
        <v>46191</v>
      </c>
      <c r="B2169" s="103">
        <f t="shared" si="1012"/>
        <v>345.93408758000004</v>
      </c>
      <c r="C2169" s="204">
        <f t="shared" si="1011"/>
        <v>183.3351539473509</v>
      </c>
      <c r="D2169" s="104">
        <f t="shared" si="1021"/>
        <v>7205.03</v>
      </c>
      <c r="E2169" s="105">
        <f t="shared" si="1032"/>
        <v>7245.38</v>
      </c>
      <c r="F2169" s="106">
        <f t="shared" si="1033"/>
        <v>46132</v>
      </c>
      <c r="G2169" s="107">
        <f t="shared" si="1013"/>
        <v>5.6002542668107669E-3</v>
      </c>
      <c r="H2169" s="108">
        <f t="shared" si="1026"/>
        <v>46195</v>
      </c>
      <c r="I2169" s="108">
        <f t="shared" si="1014"/>
        <v>46195</v>
      </c>
      <c r="J2169" s="109">
        <f t="shared" si="1022"/>
        <v>22</v>
      </c>
      <c r="K2169" s="109">
        <f t="shared" si="1036"/>
        <v>20</v>
      </c>
      <c r="L2169" s="8">
        <f t="shared" si="1023"/>
        <v>1.0050898399999999</v>
      </c>
      <c r="M2169" s="110">
        <f t="shared" si="1035"/>
        <v>1.0056002500000001</v>
      </c>
      <c r="N2169" s="110">
        <f t="shared" si="1030"/>
        <v>1.8652233543291605</v>
      </c>
      <c r="O2169" s="103">
        <f t="shared" si="1034"/>
        <v>1.8747170399999999</v>
      </c>
      <c r="P2169" s="103">
        <f t="shared" si="1015"/>
        <v>343.70153713000002</v>
      </c>
      <c r="Q2169" s="11">
        <f t="shared" si="1029"/>
        <v>0</v>
      </c>
      <c r="R2169" s="30">
        <f t="shared" si="1024"/>
        <v>0</v>
      </c>
      <c r="S2169" s="103">
        <f t="shared" si="1016"/>
        <v>0</v>
      </c>
      <c r="T2169" s="113">
        <f t="shared" si="1025"/>
        <v>8.5000000000000006E-2</v>
      </c>
      <c r="U2169" s="111">
        <f t="shared" si="1031"/>
        <v>20</v>
      </c>
      <c r="V2169" s="111">
        <v>252</v>
      </c>
      <c r="W2169" s="110">
        <f t="shared" si="1017"/>
        <v>1.006495608</v>
      </c>
      <c r="X2169" s="103">
        <f t="shared" si="1018"/>
        <v>2.2325504500000002</v>
      </c>
      <c r="Y2169" s="103">
        <f t="shared" si="1019"/>
        <v>0</v>
      </c>
      <c r="Z2169" s="114" t="str">
        <f t="shared" si="1027"/>
        <v>A+J=</v>
      </c>
      <c r="AA2169" s="108">
        <f t="shared" si="1028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20"/>
        <v>46192</v>
      </c>
      <c r="B2170" s="103">
        <f t="shared" si="1012"/>
        <v>346.13394835999998</v>
      </c>
      <c r="C2170" s="204">
        <f t="shared" si="1011"/>
        <v>183.3351539473509</v>
      </c>
      <c r="D2170" s="104">
        <f t="shared" si="1021"/>
        <v>7205.03</v>
      </c>
      <c r="E2170" s="105">
        <f t="shared" si="1032"/>
        <v>7245.38</v>
      </c>
      <c r="F2170" s="106">
        <f t="shared" si="1033"/>
        <v>46132</v>
      </c>
      <c r="G2170" s="107">
        <f t="shared" si="1013"/>
        <v>5.6002542668107669E-3</v>
      </c>
      <c r="H2170" s="108">
        <f t="shared" si="1026"/>
        <v>46195</v>
      </c>
      <c r="I2170" s="108">
        <f t="shared" si="1014"/>
        <v>46195</v>
      </c>
      <c r="J2170" s="109">
        <f t="shared" si="1022"/>
        <v>22</v>
      </c>
      <c r="K2170" s="109">
        <f t="shared" si="1036"/>
        <v>21</v>
      </c>
      <c r="L2170" s="8">
        <f t="shared" si="1023"/>
        <v>1.0053450100000001</v>
      </c>
      <c r="M2170" s="110">
        <f t="shared" si="1035"/>
        <v>1.0056002500000001</v>
      </c>
      <c r="N2170" s="110">
        <f t="shared" si="1030"/>
        <v>1.8652233543291605</v>
      </c>
      <c r="O2170" s="103">
        <f t="shared" si="1034"/>
        <v>1.8751929899999999</v>
      </c>
      <c r="P2170" s="103">
        <f t="shared" si="1015"/>
        <v>343.78879549999999</v>
      </c>
      <c r="Q2170" s="11">
        <f t="shared" si="1029"/>
        <v>0</v>
      </c>
      <c r="R2170" s="30">
        <f t="shared" si="1024"/>
        <v>0</v>
      </c>
      <c r="S2170" s="103">
        <f t="shared" si="1016"/>
        <v>0</v>
      </c>
      <c r="T2170" s="113">
        <f t="shared" si="1025"/>
        <v>8.5000000000000006E-2</v>
      </c>
      <c r="U2170" s="111">
        <f t="shared" si="1031"/>
        <v>21</v>
      </c>
      <c r="V2170" s="111">
        <v>252</v>
      </c>
      <c r="W2170" s="110">
        <f t="shared" si="1017"/>
        <v>1.0068214929999999</v>
      </c>
      <c r="X2170" s="103">
        <f t="shared" si="1018"/>
        <v>2.3451528599999998</v>
      </c>
      <c r="Y2170" s="103">
        <f t="shared" si="1019"/>
        <v>0</v>
      </c>
      <c r="Z2170" s="114" t="str">
        <f t="shared" si="1027"/>
        <v>A+J=</v>
      </c>
      <c r="AA2170" s="108">
        <f t="shared" si="1028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20"/>
        <v>46193</v>
      </c>
      <c r="B2171" s="103">
        <f t="shared" si="1012"/>
        <v>346.33392679999997</v>
      </c>
      <c r="C2171" s="204">
        <f t="shared" si="1011"/>
        <v>183.3351539473509</v>
      </c>
      <c r="D2171" s="104">
        <f t="shared" si="1021"/>
        <v>7205.03</v>
      </c>
      <c r="E2171" s="105">
        <f t="shared" si="1032"/>
        <v>7245.38</v>
      </c>
      <c r="F2171" s="106">
        <f t="shared" si="1033"/>
        <v>46132</v>
      </c>
      <c r="G2171" s="107">
        <f t="shared" si="1013"/>
        <v>5.6002542668107669E-3</v>
      </c>
      <c r="H2171" s="108">
        <f t="shared" si="1026"/>
        <v>46223</v>
      </c>
      <c r="I2171" s="108">
        <f t="shared" si="1014"/>
        <v>46195</v>
      </c>
      <c r="J2171" s="109">
        <f t="shared" si="1022"/>
        <v>22</v>
      </c>
      <c r="K2171" s="109">
        <f t="shared" si="1036"/>
        <v>22</v>
      </c>
      <c r="L2171" s="8">
        <f t="shared" si="1023"/>
        <v>1.0056002500000001</v>
      </c>
      <c r="M2171" s="110">
        <f t="shared" si="1035"/>
        <v>1.0056002500000001</v>
      </c>
      <c r="N2171" s="110">
        <f t="shared" si="1030"/>
        <v>1.8652233543291605</v>
      </c>
      <c r="O2171" s="103">
        <f t="shared" si="1034"/>
        <v>1.87566907</v>
      </c>
      <c r="P2171" s="103">
        <f t="shared" si="1015"/>
        <v>343.8760777</v>
      </c>
      <c r="Q2171" s="11">
        <f t="shared" si="1029"/>
        <v>0</v>
      </c>
      <c r="R2171" s="30">
        <f t="shared" si="1024"/>
        <v>0</v>
      </c>
      <c r="S2171" s="103">
        <f t="shared" si="1016"/>
        <v>0</v>
      </c>
      <c r="T2171" s="113">
        <f t="shared" si="1025"/>
        <v>8.5000000000000006E-2</v>
      </c>
      <c r="U2171" s="111">
        <f t="shared" si="1031"/>
        <v>22</v>
      </c>
      <c r="V2171" s="111">
        <v>252</v>
      </c>
      <c r="W2171" s="110">
        <f t="shared" si="1017"/>
        <v>1.007147485</v>
      </c>
      <c r="X2171" s="103">
        <f t="shared" si="1018"/>
        <v>2.4578490999999998</v>
      </c>
      <c r="Y2171" s="103">
        <f t="shared" si="1019"/>
        <v>0</v>
      </c>
      <c r="Z2171" s="114" t="str">
        <f t="shared" si="1027"/>
        <v>A+J=</v>
      </c>
      <c r="AA2171" s="108">
        <f t="shared" si="1028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20"/>
        <v>46194</v>
      </c>
      <c r="B2172" s="103">
        <f t="shared" si="1012"/>
        <v>346.33392679999997</v>
      </c>
      <c r="C2172" s="204">
        <f t="shared" si="1011"/>
        <v>183.3351539473509</v>
      </c>
      <c r="D2172" s="104">
        <f t="shared" si="1021"/>
        <v>7205.03</v>
      </c>
      <c r="E2172" s="105">
        <f t="shared" si="1032"/>
        <v>7245.38</v>
      </c>
      <c r="F2172" s="106">
        <f t="shared" si="1033"/>
        <v>46132</v>
      </c>
      <c r="G2172" s="107">
        <f t="shared" si="1013"/>
        <v>5.6002542668107669E-3</v>
      </c>
      <c r="H2172" s="108">
        <f t="shared" si="1026"/>
        <v>46223</v>
      </c>
      <c r="I2172" s="108">
        <f t="shared" si="1014"/>
        <v>46195</v>
      </c>
      <c r="J2172" s="109">
        <f t="shared" si="1022"/>
        <v>22</v>
      </c>
      <c r="K2172" s="109">
        <f t="shared" si="1036"/>
        <v>22</v>
      </c>
      <c r="L2172" s="8">
        <f t="shared" si="1023"/>
        <v>1.0056002500000001</v>
      </c>
      <c r="M2172" s="110">
        <f t="shared" si="1035"/>
        <v>1.0056002500000001</v>
      </c>
      <c r="N2172" s="110">
        <f t="shared" si="1030"/>
        <v>1.8652233543291605</v>
      </c>
      <c r="O2172" s="103">
        <f t="shared" si="1034"/>
        <v>1.87566907</v>
      </c>
      <c r="P2172" s="103">
        <f t="shared" si="1015"/>
        <v>343.8760777</v>
      </c>
      <c r="Q2172" s="11">
        <f t="shared" si="1029"/>
        <v>0</v>
      </c>
      <c r="R2172" s="30">
        <f t="shared" si="1024"/>
        <v>0</v>
      </c>
      <c r="S2172" s="103">
        <f t="shared" si="1016"/>
        <v>0</v>
      </c>
      <c r="T2172" s="113">
        <f t="shared" si="1025"/>
        <v>8.5000000000000006E-2</v>
      </c>
      <c r="U2172" s="111">
        <f t="shared" si="1031"/>
        <v>22</v>
      </c>
      <c r="V2172" s="111">
        <v>252</v>
      </c>
      <c r="W2172" s="110">
        <f t="shared" si="1017"/>
        <v>1.007147485</v>
      </c>
      <c r="X2172" s="103">
        <f t="shared" si="1018"/>
        <v>2.4578490999999998</v>
      </c>
      <c r="Y2172" s="103">
        <f t="shared" si="1019"/>
        <v>0</v>
      </c>
      <c r="Z2172" s="114" t="str">
        <f t="shared" si="1027"/>
        <v>A+J=</v>
      </c>
      <c r="AA2172" s="108">
        <f t="shared" si="1028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20"/>
        <v>46195</v>
      </c>
      <c r="B2173" s="103">
        <f t="shared" si="1012"/>
        <v>346.33392679999997</v>
      </c>
      <c r="C2173" s="204">
        <f t="shared" si="1011"/>
        <v>183.3351539473509</v>
      </c>
      <c r="D2173" s="104">
        <f t="shared" si="1021"/>
        <v>7205.03</v>
      </c>
      <c r="E2173" s="105">
        <f t="shared" si="1032"/>
        <v>7245.38</v>
      </c>
      <c r="F2173" s="106">
        <f t="shared" si="1033"/>
        <v>46132</v>
      </c>
      <c r="G2173" s="107">
        <f t="shared" si="1013"/>
        <v>5.6002542668107669E-3</v>
      </c>
      <c r="H2173" s="108">
        <f t="shared" si="1026"/>
        <v>46223</v>
      </c>
      <c r="I2173" s="108">
        <f t="shared" si="1014"/>
        <v>46195</v>
      </c>
      <c r="J2173" s="109">
        <f t="shared" si="1022"/>
        <v>22</v>
      </c>
      <c r="K2173" s="109">
        <f t="shared" si="1036"/>
        <v>22</v>
      </c>
      <c r="L2173" s="8">
        <f t="shared" si="1023"/>
        <v>1.0056002500000001</v>
      </c>
      <c r="M2173" s="110">
        <f t="shared" si="1035"/>
        <v>1.0056002500000001</v>
      </c>
      <c r="N2173" s="110">
        <f t="shared" si="1030"/>
        <v>1.8652233543291605</v>
      </c>
      <c r="O2173" s="103">
        <f t="shared" si="1034"/>
        <v>1.87566907</v>
      </c>
      <c r="P2173" s="103">
        <f t="shared" si="1015"/>
        <v>343.8760777</v>
      </c>
      <c r="Q2173" s="11">
        <f t="shared" si="1029"/>
        <v>71</v>
      </c>
      <c r="R2173" s="30">
        <f t="shared" si="1024"/>
        <v>2.5503000000000001E-2</v>
      </c>
      <c r="S2173" s="103">
        <f t="shared" si="1016"/>
        <v>8.7698716000000001</v>
      </c>
      <c r="T2173" s="113">
        <f t="shared" si="1025"/>
        <v>8.5000000000000006E-2</v>
      </c>
      <c r="U2173" s="111">
        <f t="shared" si="1031"/>
        <v>22</v>
      </c>
      <c r="V2173" s="111">
        <v>252</v>
      </c>
      <c r="W2173" s="110">
        <f t="shared" si="1017"/>
        <v>1.007147485</v>
      </c>
      <c r="X2173" s="103">
        <f t="shared" si="1018"/>
        <v>2.4578490999999998</v>
      </c>
      <c r="Y2173" s="103">
        <f t="shared" si="1019"/>
        <v>11.227720699999999</v>
      </c>
      <c r="Z2173" s="114" t="str">
        <f t="shared" si="1027"/>
        <v>A+J=</v>
      </c>
      <c r="AA2173" s="108">
        <f t="shared" si="1028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20"/>
        <v>46196</v>
      </c>
      <c r="B2174" s="103">
        <f t="shared" si="1012"/>
        <v>335.30832140999996</v>
      </c>
      <c r="C2174" s="204">
        <f t="shared" si="1011"/>
        <v>178.65955752137796</v>
      </c>
      <c r="D2174" s="104">
        <f t="shared" si="1021"/>
        <v>7205.03</v>
      </c>
      <c r="E2174" s="105">
        <f t="shared" si="1032"/>
        <v>7245.38</v>
      </c>
      <c r="F2174" s="106">
        <f t="shared" si="1033"/>
        <v>46164</v>
      </c>
      <c r="G2174" s="107">
        <f t="shared" si="1013"/>
        <v>5.6002542668107669E-3</v>
      </c>
      <c r="H2174" s="108">
        <f t="shared" si="1026"/>
        <v>46223</v>
      </c>
      <c r="I2174" s="108">
        <f t="shared" si="1014"/>
        <v>46223</v>
      </c>
      <c r="J2174" s="109">
        <f t="shared" si="1022"/>
        <v>20</v>
      </c>
      <c r="K2174" s="109">
        <f t="shared" si="1036"/>
        <v>1</v>
      </c>
      <c r="L2174" s="8">
        <f t="shared" si="1023"/>
        <v>1.0002792700000001</v>
      </c>
      <c r="M2174" s="110">
        <f t="shared" si="1035"/>
        <v>1.0056002500000001</v>
      </c>
      <c r="N2174" s="110">
        <f t="shared" si="1030"/>
        <v>1.8756690714192426</v>
      </c>
      <c r="O2174" s="103">
        <f t="shared" si="1034"/>
        <v>1.8761928800000001</v>
      </c>
      <c r="P2174" s="103">
        <f t="shared" si="1015"/>
        <v>335.19978975999999</v>
      </c>
      <c r="Q2174" s="11">
        <f t="shared" si="1029"/>
        <v>0</v>
      </c>
      <c r="R2174" s="30">
        <f t="shared" si="1024"/>
        <v>0</v>
      </c>
      <c r="S2174" s="103">
        <f t="shared" si="1016"/>
        <v>0</v>
      </c>
      <c r="T2174" s="113">
        <f t="shared" si="1025"/>
        <v>8.5000000000000006E-2</v>
      </c>
      <c r="U2174" s="111">
        <f t="shared" si="1031"/>
        <v>1</v>
      </c>
      <c r="V2174" s="111">
        <v>252</v>
      </c>
      <c r="W2174" s="110">
        <f t="shared" si="1017"/>
        <v>1.0003237819999999</v>
      </c>
      <c r="X2174" s="103">
        <f t="shared" si="1018"/>
        <v>0.10853164999999999</v>
      </c>
      <c r="Y2174" s="103">
        <f t="shared" si="1019"/>
        <v>0</v>
      </c>
      <c r="Z2174" s="114" t="str">
        <f t="shared" si="1027"/>
        <v>A+J=</v>
      </c>
      <c r="AA2174" s="108">
        <f t="shared" si="1028"/>
        <v>46223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20"/>
        <v>46197</v>
      </c>
      <c r="B2175" s="103">
        <f t="shared" si="1012"/>
        <v>335.51055790999999</v>
      </c>
      <c r="C2175" s="204">
        <f t="shared" si="1011"/>
        <v>178.65955752137796</v>
      </c>
      <c r="D2175" s="104">
        <f t="shared" si="1021"/>
        <v>7205.03</v>
      </c>
      <c r="E2175" s="105">
        <f t="shared" si="1032"/>
        <v>7245.38</v>
      </c>
      <c r="F2175" s="106">
        <f t="shared" si="1033"/>
        <v>46164</v>
      </c>
      <c r="G2175" s="107">
        <f t="shared" si="1013"/>
        <v>5.6002542668107669E-3</v>
      </c>
      <c r="H2175" s="108">
        <f t="shared" si="1026"/>
        <v>46223</v>
      </c>
      <c r="I2175" s="108">
        <f t="shared" si="1014"/>
        <v>46223</v>
      </c>
      <c r="J2175" s="109">
        <f t="shared" si="1022"/>
        <v>20</v>
      </c>
      <c r="K2175" s="109">
        <f t="shared" si="1036"/>
        <v>2</v>
      </c>
      <c r="L2175" s="8">
        <f t="shared" si="1023"/>
        <v>1.0005586099999999</v>
      </c>
      <c r="M2175" s="110">
        <f t="shared" si="1035"/>
        <v>1.0056002500000001</v>
      </c>
      <c r="N2175" s="110">
        <f t="shared" si="1030"/>
        <v>1.8756690714192426</v>
      </c>
      <c r="O2175" s="103">
        <f t="shared" si="1034"/>
        <v>1.8767168299999999</v>
      </c>
      <c r="P2175" s="103">
        <f t="shared" si="1015"/>
        <v>335.29339843999998</v>
      </c>
      <c r="Q2175" s="11">
        <f t="shared" si="1029"/>
        <v>0</v>
      </c>
      <c r="R2175" s="30">
        <f t="shared" si="1024"/>
        <v>0</v>
      </c>
      <c r="S2175" s="103">
        <f t="shared" si="1016"/>
        <v>0</v>
      </c>
      <c r="T2175" s="113">
        <f t="shared" si="1025"/>
        <v>8.5000000000000006E-2</v>
      </c>
      <c r="U2175" s="111">
        <f t="shared" si="1031"/>
        <v>2</v>
      </c>
      <c r="V2175" s="111">
        <v>252</v>
      </c>
      <c r="W2175" s="110">
        <f t="shared" si="1017"/>
        <v>1.00064767</v>
      </c>
      <c r="X2175" s="103">
        <f t="shared" si="1018"/>
        <v>0.21715946999999999</v>
      </c>
      <c r="Y2175" s="103">
        <f t="shared" si="1019"/>
        <v>0</v>
      </c>
      <c r="Z2175" s="114" t="str">
        <f t="shared" si="1027"/>
        <v>A+J=</v>
      </c>
      <c r="AA2175" s="108">
        <f t="shared" si="1028"/>
        <v>46223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20"/>
        <v>46198</v>
      </c>
      <c r="B2176" s="103">
        <f t="shared" si="1012"/>
        <v>335.71292031000002</v>
      </c>
      <c r="C2176" s="204">
        <f t="shared" si="1011"/>
        <v>178.65955752137796</v>
      </c>
      <c r="D2176" s="104">
        <f t="shared" si="1021"/>
        <v>7205.03</v>
      </c>
      <c r="E2176" s="105">
        <f t="shared" si="1032"/>
        <v>7245.38</v>
      </c>
      <c r="F2176" s="106">
        <f t="shared" si="1033"/>
        <v>46164</v>
      </c>
      <c r="G2176" s="107">
        <f t="shared" si="1013"/>
        <v>5.6002542668107669E-3</v>
      </c>
      <c r="H2176" s="108">
        <f t="shared" si="1026"/>
        <v>46223</v>
      </c>
      <c r="I2176" s="108">
        <f t="shared" si="1014"/>
        <v>46223</v>
      </c>
      <c r="J2176" s="109">
        <f t="shared" si="1022"/>
        <v>20</v>
      </c>
      <c r="K2176" s="109">
        <f t="shared" si="1036"/>
        <v>3</v>
      </c>
      <c r="L2176" s="8">
        <f t="shared" si="1023"/>
        <v>1.0008380400000001</v>
      </c>
      <c r="M2176" s="110">
        <f t="shared" si="1035"/>
        <v>1.0056002500000001</v>
      </c>
      <c r="N2176" s="110">
        <f t="shared" si="1030"/>
        <v>1.8756690714192426</v>
      </c>
      <c r="O2176" s="103">
        <f t="shared" si="1034"/>
        <v>1.87724095</v>
      </c>
      <c r="P2176" s="103">
        <f t="shared" si="1015"/>
        <v>335.38703748</v>
      </c>
      <c r="Q2176" s="11">
        <f t="shared" si="1029"/>
        <v>0</v>
      </c>
      <c r="R2176" s="30">
        <f t="shared" si="1024"/>
        <v>0</v>
      </c>
      <c r="S2176" s="103">
        <f t="shared" si="1016"/>
        <v>0</v>
      </c>
      <c r="T2176" s="113">
        <f t="shared" si="1025"/>
        <v>8.5000000000000006E-2</v>
      </c>
      <c r="U2176" s="111">
        <f t="shared" si="1031"/>
        <v>3</v>
      </c>
      <c r="V2176" s="111">
        <v>252</v>
      </c>
      <c r="W2176" s="110">
        <f t="shared" si="1017"/>
        <v>1.000971662</v>
      </c>
      <c r="X2176" s="103">
        <f t="shared" si="1018"/>
        <v>0.32588283000000001</v>
      </c>
      <c r="Y2176" s="103">
        <f t="shared" si="1019"/>
        <v>0</v>
      </c>
      <c r="Z2176" s="114" t="str">
        <f t="shared" si="1027"/>
        <v>A+J=</v>
      </c>
      <c r="AA2176" s="108">
        <f t="shared" si="1028"/>
        <v>46223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20"/>
        <v>46199</v>
      </c>
      <c r="B2177" s="103">
        <f t="shared" si="1012"/>
        <v>335.91540547</v>
      </c>
      <c r="C2177" s="204">
        <f t="shared" si="1011"/>
        <v>178.65955752137796</v>
      </c>
      <c r="D2177" s="104">
        <f t="shared" si="1021"/>
        <v>7205.03</v>
      </c>
      <c r="E2177" s="105">
        <f t="shared" si="1032"/>
        <v>7245.38</v>
      </c>
      <c r="F2177" s="106">
        <f t="shared" si="1033"/>
        <v>46164</v>
      </c>
      <c r="G2177" s="107">
        <f t="shared" si="1013"/>
        <v>5.6002542668107669E-3</v>
      </c>
      <c r="H2177" s="108">
        <f t="shared" si="1026"/>
        <v>46223</v>
      </c>
      <c r="I2177" s="108">
        <f t="shared" si="1014"/>
        <v>46223</v>
      </c>
      <c r="J2177" s="109">
        <f t="shared" si="1022"/>
        <v>20</v>
      </c>
      <c r="K2177" s="109">
        <f t="shared" si="1036"/>
        <v>4</v>
      </c>
      <c r="L2177" s="8">
        <f t="shared" si="1023"/>
        <v>1.00111755</v>
      </c>
      <c r="M2177" s="110">
        <f t="shared" si="1035"/>
        <v>1.0056002500000001</v>
      </c>
      <c r="N2177" s="110">
        <f t="shared" si="1030"/>
        <v>1.8756690714192426</v>
      </c>
      <c r="O2177" s="103">
        <f t="shared" si="1034"/>
        <v>1.8777652199999999</v>
      </c>
      <c r="P2177" s="103">
        <f t="shared" si="1015"/>
        <v>335.48070332999998</v>
      </c>
      <c r="Q2177" s="11">
        <f t="shared" si="1029"/>
        <v>0</v>
      </c>
      <c r="R2177" s="30">
        <f t="shared" si="1024"/>
        <v>0</v>
      </c>
      <c r="S2177" s="103">
        <f t="shared" si="1016"/>
        <v>0</v>
      </c>
      <c r="T2177" s="113">
        <f t="shared" si="1025"/>
        <v>8.5000000000000006E-2</v>
      </c>
      <c r="U2177" s="111">
        <f t="shared" si="1031"/>
        <v>4</v>
      </c>
      <c r="V2177" s="111">
        <v>252</v>
      </c>
      <c r="W2177" s="110">
        <f t="shared" si="1017"/>
        <v>1.001295759</v>
      </c>
      <c r="X2177" s="103">
        <f t="shared" si="1018"/>
        <v>0.43470214000000001</v>
      </c>
      <c r="Y2177" s="103">
        <f t="shared" si="1019"/>
        <v>0</v>
      </c>
      <c r="Z2177" s="114" t="str">
        <f t="shared" si="1027"/>
        <v>A+J=</v>
      </c>
      <c r="AA2177" s="108">
        <f t="shared" si="1028"/>
        <v>46223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20"/>
        <v>46200</v>
      </c>
      <c r="B2178" s="103">
        <f t="shared" si="1012"/>
        <v>336.11800982</v>
      </c>
      <c r="C2178" s="204">
        <f t="shared" si="1011"/>
        <v>178.65955752137796</v>
      </c>
      <c r="D2178" s="104">
        <f t="shared" si="1021"/>
        <v>7205.03</v>
      </c>
      <c r="E2178" s="105">
        <f t="shared" si="1032"/>
        <v>7245.38</v>
      </c>
      <c r="F2178" s="106">
        <f t="shared" si="1033"/>
        <v>46164</v>
      </c>
      <c r="G2178" s="107">
        <f t="shared" si="1013"/>
        <v>5.6002542668107669E-3</v>
      </c>
      <c r="H2178" s="108">
        <f t="shared" si="1026"/>
        <v>46223</v>
      </c>
      <c r="I2178" s="108">
        <f t="shared" si="1014"/>
        <v>46223</v>
      </c>
      <c r="J2178" s="109">
        <f t="shared" si="1022"/>
        <v>20</v>
      </c>
      <c r="K2178" s="109">
        <f t="shared" si="1036"/>
        <v>5</v>
      </c>
      <c r="L2178" s="8">
        <f t="shared" si="1023"/>
        <v>1.00139713</v>
      </c>
      <c r="M2178" s="110">
        <f t="shared" si="1035"/>
        <v>1.0056002500000001</v>
      </c>
      <c r="N2178" s="110">
        <f t="shared" si="1030"/>
        <v>1.8756690714192426</v>
      </c>
      <c r="O2178" s="103">
        <f t="shared" si="1034"/>
        <v>1.8782896200000001</v>
      </c>
      <c r="P2178" s="103">
        <f t="shared" si="1015"/>
        <v>335.57439240000002</v>
      </c>
      <c r="Q2178" s="11">
        <f t="shared" si="1029"/>
        <v>0</v>
      </c>
      <c r="R2178" s="30">
        <f t="shared" si="1024"/>
        <v>0</v>
      </c>
      <c r="S2178" s="103">
        <f t="shared" si="1016"/>
        <v>0</v>
      </c>
      <c r="T2178" s="113">
        <f t="shared" si="1025"/>
        <v>8.5000000000000006E-2</v>
      </c>
      <c r="U2178" s="111">
        <f t="shared" si="1031"/>
        <v>5</v>
      </c>
      <c r="V2178" s="111">
        <v>252</v>
      </c>
      <c r="W2178" s="110">
        <f t="shared" si="1017"/>
        <v>1.0016199610000001</v>
      </c>
      <c r="X2178" s="103">
        <f t="shared" si="1018"/>
        <v>0.54361742000000002</v>
      </c>
      <c r="Y2178" s="103">
        <f t="shared" si="1019"/>
        <v>0</v>
      </c>
      <c r="Z2178" s="114" t="str">
        <f t="shared" si="1027"/>
        <v>A+J=</v>
      </c>
      <c r="AA2178" s="108">
        <f t="shared" si="1028"/>
        <v>46223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20"/>
        <v>46201</v>
      </c>
      <c r="B2179" s="103">
        <f t="shared" si="1012"/>
        <v>336.11800982</v>
      </c>
      <c r="C2179" s="204">
        <f t="shared" si="1011"/>
        <v>178.65955752137796</v>
      </c>
      <c r="D2179" s="104">
        <f t="shared" si="1021"/>
        <v>7205.03</v>
      </c>
      <c r="E2179" s="105">
        <f t="shared" si="1032"/>
        <v>7245.38</v>
      </c>
      <c r="F2179" s="106">
        <f t="shared" si="1033"/>
        <v>46164</v>
      </c>
      <c r="G2179" s="107">
        <f t="shared" si="1013"/>
        <v>5.6002542668107669E-3</v>
      </c>
      <c r="H2179" s="108">
        <f t="shared" si="1026"/>
        <v>46223</v>
      </c>
      <c r="I2179" s="108">
        <f t="shared" si="1014"/>
        <v>46223</v>
      </c>
      <c r="J2179" s="109">
        <f t="shared" si="1022"/>
        <v>20</v>
      </c>
      <c r="K2179" s="109">
        <f t="shared" si="1036"/>
        <v>5</v>
      </c>
      <c r="L2179" s="8">
        <f t="shared" si="1023"/>
        <v>1.00139713</v>
      </c>
      <c r="M2179" s="110">
        <f t="shared" si="1035"/>
        <v>1.0056002500000001</v>
      </c>
      <c r="N2179" s="110">
        <f t="shared" si="1030"/>
        <v>1.8756690714192426</v>
      </c>
      <c r="O2179" s="103">
        <f t="shared" si="1034"/>
        <v>1.8782896200000001</v>
      </c>
      <c r="P2179" s="103">
        <f t="shared" si="1015"/>
        <v>335.57439240000002</v>
      </c>
      <c r="Q2179" s="11">
        <f t="shared" si="1029"/>
        <v>0</v>
      </c>
      <c r="R2179" s="30">
        <f t="shared" si="1024"/>
        <v>0</v>
      </c>
      <c r="S2179" s="103">
        <f t="shared" si="1016"/>
        <v>0</v>
      </c>
      <c r="T2179" s="113">
        <f t="shared" si="1025"/>
        <v>8.5000000000000006E-2</v>
      </c>
      <c r="U2179" s="111">
        <f t="shared" si="1031"/>
        <v>5</v>
      </c>
      <c r="V2179" s="111">
        <v>252</v>
      </c>
      <c r="W2179" s="110">
        <f t="shared" si="1017"/>
        <v>1.0016199610000001</v>
      </c>
      <c r="X2179" s="103">
        <f t="shared" si="1018"/>
        <v>0.54361742000000002</v>
      </c>
      <c r="Y2179" s="103">
        <f t="shared" si="1019"/>
        <v>0</v>
      </c>
      <c r="Z2179" s="114" t="str">
        <f t="shared" si="1027"/>
        <v>A+J=</v>
      </c>
      <c r="AA2179" s="108">
        <f t="shared" si="1028"/>
        <v>46223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20"/>
        <v>46202</v>
      </c>
      <c r="B2180" s="103">
        <f t="shared" si="1012"/>
        <v>336.11800982</v>
      </c>
      <c r="C2180" s="204">
        <f t="shared" si="1011"/>
        <v>178.65955752137796</v>
      </c>
      <c r="D2180" s="104">
        <f t="shared" si="1021"/>
        <v>7205.03</v>
      </c>
      <c r="E2180" s="105">
        <f t="shared" si="1032"/>
        <v>7245.38</v>
      </c>
      <c r="F2180" s="106">
        <f t="shared" si="1033"/>
        <v>46164</v>
      </c>
      <c r="G2180" s="107">
        <f t="shared" si="1013"/>
        <v>5.6002542668107669E-3</v>
      </c>
      <c r="H2180" s="108">
        <f t="shared" si="1026"/>
        <v>46223</v>
      </c>
      <c r="I2180" s="108">
        <f t="shared" si="1014"/>
        <v>46223</v>
      </c>
      <c r="J2180" s="109">
        <f t="shared" si="1022"/>
        <v>20</v>
      </c>
      <c r="K2180" s="109">
        <f t="shared" si="1036"/>
        <v>5</v>
      </c>
      <c r="L2180" s="8">
        <f t="shared" si="1023"/>
        <v>1.00139713</v>
      </c>
      <c r="M2180" s="110">
        <f t="shared" si="1035"/>
        <v>1.0056002500000001</v>
      </c>
      <c r="N2180" s="110">
        <f t="shared" si="1030"/>
        <v>1.8756690714192426</v>
      </c>
      <c r="O2180" s="103">
        <f t="shared" si="1034"/>
        <v>1.8782896200000001</v>
      </c>
      <c r="P2180" s="103">
        <f t="shared" si="1015"/>
        <v>335.57439240000002</v>
      </c>
      <c r="Q2180" s="11">
        <f t="shared" si="1029"/>
        <v>0</v>
      </c>
      <c r="R2180" s="30">
        <f t="shared" si="1024"/>
        <v>0</v>
      </c>
      <c r="S2180" s="103">
        <f t="shared" si="1016"/>
        <v>0</v>
      </c>
      <c r="T2180" s="113">
        <f t="shared" si="1025"/>
        <v>8.5000000000000006E-2</v>
      </c>
      <c r="U2180" s="111">
        <f t="shared" si="1031"/>
        <v>5</v>
      </c>
      <c r="V2180" s="111">
        <v>252</v>
      </c>
      <c r="W2180" s="110">
        <f t="shared" si="1017"/>
        <v>1.0016199610000001</v>
      </c>
      <c r="X2180" s="103">
        <f t="shared" si="1018"/>
        <v>0.54361742000000002</v>
      </c>
      <c r="Y2180" s="103">
        <f t="shared" si="1019"/>
        <v>0</v>
      </c>
      <c r="Z2180" s="114" t="str">
        <f t="shared" si="1027"/>
        <v>A+J=</v>
      </c>
      <c r="AA2180" s="108">
        <f t="shared" si="1028"/>
        <v>46223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20"/>
        <v>46203</v>
      </c>
      <c r="B2181" s="103">
        <f t="shared" si="1012"/>
        <v>336.32073703000003</v>
      </c>
      <c r="C2181" s="204">
        <f t="shared" si="1011"/>
        <v>178.65955752137796</v>
      </c>
      <c r="D2181" s="104">
        <f t="shared" si="1021"/>
        <v>7205.03</v>
      </c>
      <c r="E2181" s="105">
        <f t="shared" si="1032"/>
        <v>7245.38</v>
      </c>
      <c r="F2181" s="106">
        <f t="shared" si="1033"/>
        <v>46164</v>
      </c>
      <c r="G2181" s="107">
        <f t="shared" si="1013"/>
        <v>5.6002542668107669E-3</v>
      </c>
      <c r="H2181" s="108">
        <f t="shared" si="1026"/>
        <v>46223</v>
      </c>
      <c r="I2181" s="108">
        <f t="shared" si="1014"/>
        <v>46223</v>
      </c>
      <c r="J2181" s="109">
        <f t="shared" si="1022"/>
        <v>20</v>
      </c>
      <c r="K2181" s="109">
        <f t="shared" si="1036"/>
        <v>6</v>
      </c>
      <c r="L2181" s="8">
        <f t="shared" si="1023"/>
        <v>1.0016767900000001</v>
      </c>
      <c r="M2181" s="110">
        <f t="shared" si="1035"/>
        <v>1.0056002500000001</v>
      </c>
      <c r="N2181" s="110">
        <f t="shared" si="1030"/>
        <v>1.8756690714192426</v>
      </c>
      <c r="O2181" s="103">
        <f t="shared" si="1034"/>
        <v>1.8788141700000001</v>
      </c>
      <c r="P2181" s="103">
        <f t="shared" si="1015"/>
        <v>335.66810827</v>
      </c>
      <c r="Q2181" s="11">
        <f t="shared" si="1029"/>
        <v>0</v>
      </c>
      <c r="R2181" s="30">
        <f t="shared" si="1024"/>
        <v>0</v>
      </c>
      <c r="S2181" s="103">
        <f t="shared" si="1016"/>
        <v>0</v>
      </c>
      <c r="T2181" s="113">
        <f t="shared" si="1025"/>
        <v>8.5000000000000006E-2</v>
      </c>
      <c r="U2181" s="111">
        <f t="shared" si="1031"/>
        <v>6</v>
      </c>
      <c r="V2181" s="111">
        <v>252</v>
      </c>
      <c r="W2181" s="110">
        <f t="shared" si="1017"/>
        <v>1.0019442679999999</v>
      </c>
      <c r="X2181" s="103">
        <f t="shared" si="1018"/>
        <v>0.65262876000000003</v>
      </c>
      <c r="Y2181" s="103">
        <f t="shared" si="1019"/>
        <v>0</v>
      </c>
      <c r="Z2181" s="114" t="str">
        <f t="shared" si="1027"/>
        <v>A+J=</v>
      </c>
      <c r="AA2181" s="108">
        <f t="shared" si="1028"/>
        <v>46223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20"/>
        <v>46204</v>
      </c>
      <c r="B2182" s="103">
        <f t="shared" si="1012"/>
        <v>336.52358713000001</v>
      </c>
      <c r="C2182" s="204">
        <f t="shared" ref="C2182:C2245" si="1037">(C2181-(S2181/O2181))</f>
        <v>178.65955752137796</v>
      </c>
      <c r="D2182" s="104">
        <f t="shared" si="1021"/>
        <v>7205.03</v>
      </c>
      <c r="E2182" s="105">
        <f t="shared" si="1032"/>
        <v>7245.38</v>
      </c>
      <c r="F2182" s="106">
        <f t="shared" si="1033"/>
        <v>46164</v>
      </c>
      <c r="G2182" s="107">
        <f t="shared" si="1013"/>
        <v>5.6002542668107669E-3</v>
      </c>
      <c r="H2182" s="108">
        <f t="shared" si="1026"/>
        <v>46223</v>
      </c>
      <c r="I2182" s="108">
        <f t="shared" si="1014"/>
        <v>46223</v>
      </c>
      <c r="J2182" s="109">
        <f t="shared" si="1022"/>
        <v>20</v>
      </c>
      <c r="K2182" s="109">
        <f t="shared" si="1036"/>
        <v>7</v>
      </c>
      <c r="L2182" s="8">
        <f t="shared" si="1023"/>
        <v>1.00195653</v>
      </c>
      <c r="M2182" s="110">
        <f t="shared" si="1035"/>
        <v>1.0056002500000001</v>
      </c>
      <c r="N2182" s="110">
        <f t="shared" si="1030"/>
        <v>1.8756690714192426</v>
      </c>
      <c r="O2182" s="103">
        <f t="shared" si="1034"/>
        <v>1.87933887</v>
      </c>
      <c r="P2182" s="103">
        <f t="shared" si="1015"/>
        <v>335.76185093999999</v>
      </c>
      <c r="Q2182" s="11">
        <f t="shared" si="1029"/>
        <v>0</v>
      </c>
      <c r="R2182" s="30">
        <f t="shared" si="1024"/>
        <v>0</v>
      </c>
      <c r="S2182" s="103">
        <f t="shared" si="1016"/>
        <v>0</v>
      </c>
      <c r="T2182" s="113">
        <f t="shared" si="1025"/>
        <v>8.5000000000000006E-2</v>
      </c>
      <c r="U2182" s="111">
        <f t="shared" si="1031"/>
        <v>7</v>
      </c>
      <c r="V2182" s="111">
        <v>252</v>
      </c>
      <c r="W2182" s="110">
        <f t="shared" si="1017"/>
        <v>1.00226868</v>
      </c>
      <c r="X2182" s="103">
        <f t="shared" si="1018"/>
        <v>0.76173619000000004</v>
      </c>
      <c r="Y2182" s="103">
        <f t="shared" si="1019"/>
        <v>0</v>
      </c>
      <c r="Z2182" s="114" t="str">
        <f t="shared" si="1027"/>
        <v>A+J=</v>
      </c>
      <c r="AA2182" s="108">
        <f t="shared" si="1028"/>
        <v>46223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20"/>
        <v>46205</v>
      </c>
      <c r="B2183" s="103">
        <f t="shared" si="1012"/>
        <v>336.72655660999999</v>
      </c>
      <c r="C2183" s="204">
        <f t="shared" si="1037"/>
        <v>178.65955752137796</v>
      </c>
      <c r="D2183" s="104">
        <f t="shared" si="1021"/>
        <v>7205.03</v>
      </c>
      <c r="E2183" s="105">
        <f t="shared" si="1032"/>
        <v>7245.38</v>
      </c>
      <c r="F2183" s="106">
        <f t="shared" si="1033"/>
        <v>46164</v>
      </c>
      <c r="G2183" s="107">
        <f t="shared" si="1013"/>
        <v>5.6002542668107669E-3</v>
      </c>
      <c r="H2183" s="108">
        <f t="shared" si="1026"/>
        <v>46223</v>
      </c>
      <c r="I2183" s="108">
        <f t="shared" si="1014"/>
        <v>46223</v>
      </c>
      <c r="J2183" s="109">
        <f t="shared" si="1022"/>
        <v>20</v>
      </c>
      <c r="K2183" s="109">
        <f t="shared" si="1036"/>
        <v>8</v>
      </c>
      <c r="L2183" s="8">
        <f t="shared" si="1023"/>
        <v>1.0022363400000001</v>
      </c>
      <c r="M2183" s="110">
        <f t="shared" si="1035"/>
        <v>1.0056002500000001</v>
      </c>
      <c r="N2183" s="110">
        <f t="shared" si="1030"/>
        <v>1.8756690714192426</v>
      </c>
      <c r="O2183" s="103">
        <f t="shared" si="1034"/>
        <v>1.8798637</v>
      </c>
      <c r="P2183" s="103">
        <f t="shared" si="1015"/>
        <v>335.85561683999998</v>
      </c>
      <c r="Q2183" s="11">
        <f t="shared" si="1029"/>
        <v>0</v>
      </c>
      <c r="R2183" s="30">
        <f t="shared" si="1024"/>
        <v>0</v>
      </c>
      <c r="S2183" s="103">
        <f t="shared" si="1016"/>
        <v>0</v>
      </c>
      <c r="T2183" s="113">
        <f t="shared" si="1025"/>
        <v>8.5000000000000006E-2</v>
      </c>
      <c r="U2183" s="111">
        <f t="shared" si="1031"/>
        <v>8</v>
      </c>
      <c r="V2183" s="111">
        <v>252</v>
      </c>
      <c r="W2183" s="110">
        <f t="shared" si="1017"/>
        <v>1.0025931969999999</v>
      </c>
      <c r="X2183" s="103">
        <f t="shared" si="1018"/>
        <v>0.87093977</v>
      </c>
      <c r="Y2183" s="103">
        <f t="shared" si="1019"/>
        <v>0</v>
      </c>
      <c r="Z2183" s="114" t="str">
        <f t="shared" si="1027"/>
        <v>A+J=</v>
      </c>
      <c r="AA2183" s="108">
        <f t="shared" si="1028"/>
        <v>46223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20"/>
        <v>46206</v>
      </c>
      <c r="B2184" s="103">
        <f t="shared" si="1012"/>
        <v>336.92965269000001</v>
      </c>
      <c r="C2184" s="204">
        <f t="shared" si="1037"/>
        <v>178.65955752137796</v>
      </c>
      <c r="D2184" s="104">
        <f t="shared" si="1021"/>
        <v>7205.03</v>
      </c>
      <c r="E2184" s="105">
        <f t="shared" si="1032"/>
        <v>7245.38</v>
      </c>
      <c r="F2184" s="106">
        <f t="shared" si="1033"/>
        <v>46164</v>
      </c>
      <c r="G2184" s="107">
        <f t="shared" si="1013"/>
        <v>5.6002542668107669E-3</v>
      </c>
      <c r="H2184" s="108">
        <f t="shared" si="1026"/>
        <v>46223</v>
      </c>
      <c r="I2184" s="108">
        <f t="shared" si="1014"/>
        <v>46223</v>
      </c>
      <c r="J2184" s="109">
        <f t="shared" si="1022"/>
        <v>20</v>
      </c>
      <c r="K2184" s="109">
        <f t="shared" si="1036"/>
        <v>9</v>
      </c>
      <c r="L2184" s="8">
        <f t="shared" si="1023"/>
        <v>1.0025162400000001</v>
      </c>
      <c r="M2184" s="110">
        <f t="shared" si="1035"/>
        <v>1.0056002500000001</v>
      </c>
      <c r="N2184" s="110">
        <f t="shared" si="1030"/>
        <v>1.8756690714192426</v>
      </c>
      <c r="O2184" s="103">
        <f t="shared" si="1034"/>
        <v>1.8803886999999999</v>
      </c>
      <c r="P2184" s="103">
        <f t="shared" si="1015"/>
        <v>335.94941311000002</v>
      </c>
      <c r="Q2184" s="11">
        <f t="shared" si="1029"/>
        <v>0</v>
      </c>
      <c r="R2184" s="30">
        <f t="shared" si="1024"/>
        <v>0</v>
      </c>
      <c r="S2184" s="103">
        <f t="shared" si="1016"/>
        <v>0</v>
      </c>
      <c r="T2184" s="113">
        <f t="shared" si="1025"/>
        <v>8.5000000000000006E-2</v>
      </c>
      <c r="U2184" s="111">
        <f t="shared" si="1031"/>
        <v>9</v>
      </c>
      <c r="V2184" s="111">
        <v>252</v>
      </c>
      <c r="W2184" s="110">
        <f t="shared" si="1017"/>
        <v>1.0029178190000001</v>
      </c>
      <c r="X2184" s="103">
        <f t="shared" si="1018"/>
        <v>0.98023958</v>
      </c>
      <c r="Y2184" s="103">
        <f t="shared" si="1019"/>
        <v>0</v>
      </c>
      <c r="Z2184" s="114" t="str">
        <f t="shared" si="1027"/>
        <v>A+J=</v>
      </c>
      <c r="AA2184" s="108">
        <f t="shared" si="1028"/>
        <v>46223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20"/>
        <v>46207</v>
      </c>
      <c r="B2185" s="103">
        <f t="shared" si="1012"/>
        <v>337.13286857000003</v>
      </c>
      <c r="C2185" s="204">
        <f t="shared" si="1037"/>
        <v>178.65955752137796</v>
      </c>
      <c r="D2185" s="104">
        <f t="shared" si="1021"/>
        <v>7205.03</v>
      </c>
      <c r="E2185" s="105">
        <f t="shared" si="1032"/>
        <v>7245.38</v>
      </c>
      <c r="F2185" s="106">
        <f t="shared" si="1033"/>
        <v>46164</v>
      </c>
      <c r="G2185" s="107">
        <f t="shared" si="1013"/>
        <v>5.6002542668107669E-3</v>
      </c>
      <c r="H2185" s="108">
        <f t="shared" si="1026"/>
        <v>46223</v>
      </c>
      <c r="I2185" s="108">
        <f t="shared" si="1014"/>
        <v>46223</v>
      </c>
      <c r="J2185" s="109">
        <f t="shared" si="1022"/>
        <v>20</v>
      </c>
      <c r="K2185" s="109">
        <f t="shared" si="1036"/>
        <v>10</v>
      </c>
      <c r="L2185" s="8">
        <f t="shared" si="1023"/>
        <v>1.0027962100000001</v>
      </c>
      <c r="M2185" s="110">
        <f t="shared" si="1035"/>
        <v>1.0056002500000001</v>
      </c>
      <c r="N2185" s="110">
        <f t="shared" si="1030"/>
        <v>1.8756690714192426</v>
      </c>
      <c r="O2185" s="103">
        <f t="shared" si="1034"/>
        <v>1.8809138299999999</v>
      </c>
      <c r="P2185" s="103">
        <f t="shared" si="1015"/>
        <v>336.04323260000001</v>
      </c>
      <c r="Q2185" s="11">
        <f t="shared" si="1029"/>
        <v>0</v>
      </c>
      <c r="R2185" s="30">
        <f t="shared" si="1024"/>
        <v>0</v>
      </c>
      <c r="S2185" s="103">
        <f t="shared" si="1016"/>
        <v>0</v>
      </c>
      <c r="T2185" s="113">
        <f t="shared" si="1025"/>
        <v>8.5000000000000006E-2</v>
      </c>
      <c r="U2185" s="111">
        <f t="shared" si="1031"/>
        <v>10</v>
      </c>
      <c r="V2185" s="111">
        <v>252</v>
      </c>
      <c r="W2185" s="110">
        <f t="shared" si="1017"/>
        <v>1.0032425469999999</v>
      </c>
      <c r="X2185" s="103">
        <f t="shared" si="1018"/>
        <v>1.08963597</v>
      </c>
      <c r="Y2185" s="103">
        <f t="shared" si="1019"/>
        <v>0</v>
      </c>
      <c r="Z2185" s="114" t="str">
        <f t="shared" si="1027"/>
        <v>A+J=</v>
      </c>
      <c r="AA2185" s="108">
        <f t="shared" si="1028"/>
        <v>46223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20"/>
        <v>46208</v>
      </c>
      <c r="B2186" s="103">
        <f t="shared" ref="B2186:B2249" si="1038">(P2186+X2186)</f>
        <v>337.13286857000003</v>
      </c>
      <c r="C2186" s="204">
        <f t="shared" si="1037"/>
        <v>178.65955752137796</v>
      </c>
      <c r="D2186" s="104">
        <f t="shared" si="1021"/>
        <v>7205.03</v>
      </c>
      <c r="E2186" s="105">
        <f t="shared" si="1032"/>
        <v>7245.38</v>
      </c>
      <c r="F2186" s="106">
        <f t="shared" si="1033"/>
        <v>46164</v>
      </c>
      <c r="G2186" s="107">
        <f t="shared" ref="G2186:G2249" si="1039">(E2186/D2186)-1</f>
        <v>5.6002542668107669E-3</v>
      </c>
      <c r="H2186" s="108">
        <f t="shared" si="1026"/>
        <v>46223</v>
      </c>
      <c r="I2186" s="108">
        <f t="shared" ref="I2186:I2249" si="1040">IF(A2186&gt;I2185,H2186,I2185)</f>
        <v>46223</v>
      </c>
      <c r="J2186" s="109">
        <f t="shared" si="1022"/>
        <v>20</v>
      </c>
      <c r="K2186" s="109">
        <f t="shared" si="1036"/>
        <v>10</v>
      </c>
      <c r="L2186" s="8">
        <f t="shared" si="1023"/>
        <v>1.0027962100000001</v>
      </c>
      <c r="M2186" s="110">
        <f t="shared" si="1035"/>
        <v>1.0056002500000001</v>
      </c>
      <c r="N2186" s="110">
        <f t="shared" si="1030"/>
        <v>1.8756690714192426</v>
      </c>
      <c r="O2186" s="103">
        <f t="shared" si="1034"/>
        <v>1.8809138299999999</v>
      </c>
      <c r="P2186" s="103">
        <f t="shared" ref="P2186:P2249" si="1041">TRUNC(C2186*O2186,8)</f>
        <v>336.04323260000001</v>
      </c>
      <c r="Q2186" s="11">
        <f t="shared" si="1029"/>
        <v>0</v>
      </c>
      <c r="R2186" s="30">
        <f t="shared" si="1024"/>
        <v>0</v>
      </c>
      <c r="S2186" s="103">
        <f t="shared" ref="S2186:S2249" si="1042">IF(R2186&gt;0,TRUNC(R2186*P2186,8),0)</f>
        <v>0</v>
      </c>
      <c r="T2186" s="113">
        <f t="shared" si="1025"/>
        <v>8.5000000000000006E-2</v>
      </c>
      <c r="U2186" s="111">
        <f t="shared" si="1031"/>
        <v>10</v>
      </c>
      <c r="V2186" s="111">
        <v>252</v>
      </c>
      <c r="W2186" s="110">
        <f t="shared" ref="W2186:W2249" si="1043">ROUND((1+T2186)^TRUNC((U2186/V2186),9),9)</f>
        <v>1.0032425469999999</v>
      </c>
      <c r="X2186" s="103">
        <f t="shared" ref="X2186:X2249" si="1044">TRUNC((P2186*(W2186-1)),8)</f>
        <v>1.08963597</v>
      </c>
      <c r="Y2186" s="103">
        <f t="shared" ref="Y2186:Y2249" si="1045">IF(Q2186&gt;0,S2186+X2186,0)</f>
        <v>0</v>
      </c>
      <c r="Z2186" s="114" t="str">
        <f t="shared" si="1027"/>
        <v>A+J=</v>
      </c>
      <c r="AA2186" s="108">
        <f t="shared" si="1028"/>
        <v>46223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46">(A2186+1)</f>
        <v>46209</v>
      </c>
      <c r="B2187" s="103">
        <f t="shared" si="1038"/>
        <v>337.13286857000003</v>
      </c>
      <c r="C2187" s="204">
        <f t="shared" si="1037"/>
        <v>178.65955752137796</v>
      </c>
      <c r="D2187" s="104">
        <f t="shared" ref="D2187:D2250" si="1047">IF(E2187=E2186,D2186,E2186)</f>
        <v>7205.03</v>
      </c>
      <c r="E2187" s="105">
        <f t="shared" si="1032"/>
        <v>7245.38</v>
      </c>
      <c r="F2187" s="106">
        <f t="shared" si="1033"/>
        <v>46164</v>
      </c>
      <c r="G2187" s="107">
        <f t="shared" si="1039"/>
        <v>5.6002542668107669E-3</v>
      </c>
      <c r="H2187" s="108">
        <f t="shared" si="1026"/>
        <v>46223</v>
      </c>
      <c r="I2187" s="108">
        <f t="shared" si="1040"/>
        <v>46223</v>
      </c>
      <c r="J2187" s="109">
        <f t="shared" ref="J2187:J2250" si="1048">IF(I2187=I2186,J2186,NETWORKDAYS(I2186,I2187,$AD$171:$AD$502)-1)</f>
        <v>20</v>
      </c>
      <c r="K2187" s="109">
        <f t="shared" si="1036"/>
        <v>10</v>
      </c>
      <c r="L2187" s="8">
        <f t="shared" ref="L2187:L2250" si="1049">IF(E2187&lt;D2187,1,TRUNC((E2187/D2187)^TRUNC((K2187/J2187),9),8))</f>
        <v>1.0027962100000001</v>
      </c>
      <c r="M2187" s="110">
        <f t="shared" si="1035"/>
        <v>1.0056002500000001</v>
      </c>
      <c r="N2187" s="110">
        <f t="shared" si="1030"/>
        <v>1.8756690714192426</v>
      </c>
      <c r="O2187" s="103">
        <f t="shared" si="1034"/>
        <v>1.8809138299999999</v>
      </c>
      <c r="P2187" s="103">
        <f t="shared" si="1041"/>
        <v>336.04323260000001</v>
      </c>
      <c r="Q2187" s="11">
        <f t="shared" si="1029"/>
        <v>0</v>
      </c>
      <c r="R2187" s="30">
        <f t="shared" ref="R2187:R2250" si="1050">IF(Q2187&gt;0,VLOOKUP($A2187,$AD$10:$AI$165,6),0)</f>
        <v>0</v>
      </c>
      <c r="S2187" s="103">
        <f t="shared" si="1042"/>
        <v>0</v>
      </c>
      <c r="T2187" s="113">
        <f t="shared" ref="T2187:T2250" si="1051">(T2186)</f>
        <v>8.5000000000000006E-2</v>
      </c>
      <c r="U2187" s="111">
        <f t="shared" si="1031"/>
        <v>10</v>
      </c>
      <c r="V2187" s="111">
        <v>252</v>
      </c>
      <c r="W2187" s="110">
        <f t="shared" si="1043"/>
        <v>1.0032425469999999</v>
      </c>
      <c r="X2187" s="103">
        <f t="shared" si="1044"/>
        <v>1.08963597</v>
      </c>
      <c r="Y2187" s="103">
        <f t="shared" si="1045"/>
        <v>0</v>
      </c>
      <c r="Z2187" s="114" t="str">
        <f t="shared" si="1027"/>
        <v>A+J=</v>
      </c>
      <c r="AA2187" s="108">
        <f t="shared" si="1028"/>
        <v>46223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46"/>
        <v>46210</v>
      </c>
      <c r="B2188" s="103">
        <f t="shared" si="1038"/>
        <v>337.33620724000002</v>
      </c>
      <c r="C2188" s="204">
        <f t="shared" si="1037"/>
        <v>178.65955752137796</v>
      </c>
      <c r="D2188" s="104">
        <f t="shared" si="1047"/>
        <v>7205.03</v>
      </c>
      <c r="E2188" s="105">
        <f t="shared" si="1032"/>
        <v>7245.38</v>
      </c>
      <c r="F2188" s="106">
        <f t="shared" si="1033"/>
        <v>46164</v>
      </c>
      <c r="G2188" s="107">
        <f t="shared" si="1039"/>
        <v>5.6002542668107669E-3</v>
      </c>
      <c r="H2188" s="108">
        <f t="shared" ref="H2188:H2251" si="1052">IF(DAY(A2188)=H$9,VLOOKUP(A2188,AH$118:AN$450,4),H2187)</f>
        <v>46223</v>
      </c>
      <c r="I2188" s="108">
        <f t="shared" si="1040"/>
        <v>46223</v>
      </c>
      <c r="J2188" s="109">
        <f t="shared" si="1048"/>
        <v>20</v>
      </c>
      <c r="K2188" s="109">
        <f t="shared" si="1036"/>
        <v>11</v>
      </c>
      <c r="L2188" s="8">
        <f t="shared" si="1049"/>
        <v>1.0030762600000001</v>
      </c>
      <c r="M2188" s="110">
        <f t="shared" si="1035"/>
        <v>1.0056002500000001</v>
      </c>
      <c r="N2188" s="110">
        <f t="shared" si="1030"/>
        <v>1.8756690714192426</v>
      </c>
      <c r="O2188" s="103">
        <f t="shared" si="1034"/>
        <v>1.8814391100000001</v>
      </c>
      <c r="P2188" s="103">
        <f t="shared" si="1041"/>
        <v>336.13707889</v>
      </c>
      <c r="Q2188" s="11">
        <f t="shared" si="1029"/>
        <v>0</v>
      </c>
      <c r="R2188" s="30">
        <f t="shared" si="1050"/>
        <v>0</v>
      </c>
      <c r="S2188" s="103">
        <f t="shared" si="1042"/>
        <v>0</v>
      </c>
      <c r="T2188" s="113">
        <f t="shared" si="1051"/>
        <v>8.5000000000000006E-2</v>
      </c>
      <c r="U2188" s="111">
        <f t="shared" si="1031"/>
        <v>11</v>
      </c>
      <c r="V2188" s="111">
        <v>252</v>
      </c>
      <c r="W2188" s="110">
        <f t="shared" si="1043"/>
        <v>1.0035673789999999</v>
      </c>
      <c r="X2188" s="103">
        <f t="shared" si="1044"/>
        <v>1.1991283500000001</v>
      </c>
      <c r="Y2188" s="103">
        <f t="shared" si="1045"/>
        <v>0</v>
      </c>
      <c r="Z2188" s="114" t="str">
        <f t="shared" ref="Z2188:Z2251" si="1053">IF($Q2187&gt;0,VLOOKUP($A2187,$AD$10:$AM$165,9),Z2187)</f>
        <v>A+J=</v>
      </c>
      <c r="AA2188" s="108">
        <f t="shared" ref="AA2188:AA2251" si="1054">IF($Q2187&gt;0,VLOOKUP($A2187,$AD$10:$AM$165,10),AA2187)</f>
        <v>46223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46"/>
        <v>46211</v>
      </c>
      <c r="B2189" s="103">
        <f t="shared" si="1038"/>
        <v>337.53966943</v>
      </c>
      <c r="C2189" s="204">
        <f t="shared" si="1037"/>
        <v>178.65955752137796</v>
      </c>
      <c r="D2189" s="104">
        <f t="shared" si="1047"/>
        <v>7205.03</v>
      </c>
      <c r="E2189" s="105">
        <f t="shared" si="1032"/>
        <v>7245.38</v>
      </c>
      <c r="F2189" s="106">
        <f t="shared" si="1033"/>
        <v>46164</v>
      </c>
      <c r="G2189" s="107">
        <f t="shared" si="1039"/>
        <v>5.6002542668107669E-3</v>
      </c>
      <c r="H2189" s="108">
        <f t="shared" si="1052"/>
        <v>46223</v>
      </c>
      <c r="I2189" s="108">
        <f t="shared" si="1040"/>
        <v>46223</v>
      </c>
      <c r="J2189" s="109">
        <f t="shared" si="1048"/>
        <v>20</v>
      </c>
      <c r="K2189" s="109">
        <f t="shared" si="1036"/>
        <v>12</v>
      </c>
      <c r="L2189" s="8">
        <f t="shared" si="1049"/>
        <v>1.00335639</v>
      </c>
      <c r="M2189" s="110">
        <f t="shared" si="1035"/>
        <v>1.0056002500000001</v>
      </c>
      <c r="N2189" s="110">
        <f t="shared" si="1030"/>
        <v>1.8756690714192426</v>
      </c>
      <c r="O2189" s="103">
        <f t="shared" si="1034"/>
        <v>1.88196454</v>
      </c>
      <c r="P2189" s="103">
        <f t="shared" si="1041"/>
        <v>336.23095197999999</v>
      </c>
      <c r="Q2189" s="11">
        <f t="shared" ref="Q2189:Q2252" si="1055">IF(VLOOKUP(A2189,AD$10:AK$165,8)=VLOOKUP(A2188,AD$10:AK$165,8),0,VLOOKUP(A2189,AD$10:AK$165,8))</f>
        <v>0</v>
      </c>
      <c r="R2189" s="30">
        <f t="shared" si="1050"/>
        <v>0</v>
      </c>
      <c r="S2189" s="103">
        <f t="shared" si="1042"/>
        <v>0</v>
      </c>
      <c r="T2189" s="113">
        <f t="shared" si="1051"/>
        <v>8.5000000000000006E-2</v>
      </c>
      <c r="U2189" s="111">
        <f t="shared" si="1031"/>
        <v>12</v>
      </c>
      <c r="V2189" s="111">
        <v>252</v>
      </c>
      <c r="W2189" s="110">
        <f t="shared" si="1043"/>
        <v>1.003892317</v>
      </c>
      <c r="X2189" s="103">
        <f t="shared" si="1044"/>
        <v>1.3087174500000001</v>
      </c>
      <c r="Y2189" s="103">
        <f t="shared" si="1045"/>
        <v>0</v>
      </c>
      <c r="Z2189" s="114" t="str">
        <f t="shared" si="1053"/>
        <v>A+J=</v>
      </c>
      <c r="AA2189" s="108">
        <f t="shared" si="1054"/>
        <v>46223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46"/>
        <v>46212</v>
      </c>
      <c r="B2190" s="103">
        <f t="shared" si="1038"/>
        <v>337.74325450999999</v>
      </c>
      <c r="C2190" s="204">
        <f t="shared" si="1037"/>
        <v>178.65955752137796</v>
      </c>
      <c r="D2190" s="104">
        <f t="shared" si="1047"/>
        <v>7205.03</v>
      </c>
      <c r="E2190" s="105">
        <f t="shared" si="1032"/>
        <v>7245.38</v>
      </c>
      <c r="F2190" s="106">
        <f t="shared" si="1033"/>
        <v>46164</v>
      </c>
      <c r="G2190" s="107">
        <f t="shared" si="1039"/>
        <v>5.6002542668107669E-3</v>
      </c>
      <c r="H2190" s="108">
        <f t="shared" si="1052"/>
        <v>46223</v>
      </c>
      <c r="I2190" s="108">
        <f t="shared" si="1040"/>
        <v>46223</v>
      </c>
      <c r="J2190" s="109">
        <f t="shared" si="1048"/>
        <v>20</v>
      </c>
      <c r="K2190" s="109">
        <f t="shared" si="1036"/>
        <v>13</v>
      </c>
      <c r="L2190" s="8">
        <f t="shared" si="1049"/>
        <v>1.0036366000000001</v>
      </c>
      <c r="M2190" s="110">
        <f t="shared" si="1035"/>
        <v>1.0056002500000001</v>
      </c>
      <c r="N2190" s="110">
        <f t="shared" si="1030"/>
        <v>1.8756690714192426</v>
      </c>
      <c r="O2190" s="103">
        <f t="shared" si="1034"/>
        <v>1.8824901199999999</v>
      </c>
      <c r="P2190" s="103">
        <f t="shared" si="1041"/>
        <v>336.32485186999997</v>
      </c>
      <c r="Q2190" s="11">
        <f t="shared" si="1055"/>
        <v>0</v>
      </c>
      <c r="R2190" s="30">
        <f t="shared" si="1050"/>
        <v>0</v>
      </c>
      <c r="S2190" s="103">
        <f t="shared" si="1042"/>
        <v>0</v>
      </c>
      <c r="T2190" s="113">
        <f t="shared" si="1051"/>
        <v>8.5000000000000006E-2</v>
      </c>
      <c r="U2190" s="111">
        <f t="shared" si="1031"/>
        <v>13</v>
      </c>
      <c r="V2190" s="111">
        <v>252</v>
      </c>
      <c r="W2190" s="110">
        <f t="shared" si="1043"/>
        <v>1.0042173590000001</v>
      </c>
      <c r="X2190" s="103">
        <f t="shared" si="1044"/>
        <v>1.41840264</v>
      </c>
      <c r="Y2190" s="103">
        <f t="shared" si="1045"/>
        <v>0</v>
      </c>
      <c r="Z2190" s="114" t="str">
        <f t="shared" si="1053"/>
        <v>A+J=</v>
      </c>
      <c r="AA2190" s="108">
        <f t="shared" si="1054"/>
        <v>46223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46"/>
        <v>46213</v>
      </c>
      <c r="B2191" s="103">
        <f t="shared" si="1038"/>
        <v>337.94696535000003</v>
      </c>
      <c r="C2191" s="204">
        <f t="shared" si="1037"/>
        <v>178.65955752137796</v>
      </c>
      <c r="D2191" s="104">
        <f t="shared" si="1047"/>
        <v>7205.03</v>
      </c>
      <c r="E2191" s="105">
        <f t="shared" si="1032"/>
        <v>7245.38</v>
      </c>
      <c r="F2191" s="106">
        <f t="shared" si="1033"/>
        <v>46164</v>
      </c>
      <c r="G2191" s="107">
        <f t="shared" si="1039"/>
        <v>5.6002542668107669E-3</v>
      </c>
      <c r="H2191" s="108">
        <f t="shared" si="1052"/>
        <v>46223</v>
      </c>
      <c r="I2191" s="108">
        <f t="shared" si="1040"/>
        <v>46223</v>
      </c>
      <c r="J2191" s="109">
        <f t="shared" si="1048"/>
        <v>20</v>
      </c>
      <c r="K2191" s="109">
        <f t="shared" si="1036"/>
        <v>14</v>
      </c>
      <c r="L2191" s="8">
        <f t="shared" si="1049"/>
        <v>1.00391689</v>
      </c>
      <c r="M2191" s="110">
        <f t="shared" si="1035"/>
        <v>1.0056002500000001</v>
      </c>
      <c r="N2191" s="110">
        <f t="shared" si="1030"/>
        <v>1.8756690714192426</v>
      </c>
      <c r="O2191" s="103">
        <f t="shared" si="1034"/>
        <v>1.88301586</v>
      </c>
      <c r="P2191" s="103">
        <f t="shared" si="1041"/>
        <v>336.41878035000002</v>
      </c>
      <c r="Q2191" s="11">
        <f t="shared" si="1055"/>
        <v>0</v>
      </c>
      <c r="R2191" s="30">
        <f t="shared" si="1050"/>
        <v>0</v>
      </c>
      <c r="S2191" s="103">
        <f t="shared" si="1042"/>
        <v>0</v>
      </c>
      <c r="T2191" s="113">
        <f t="shared" si="1051"/>
        <v>8.5000000000000006E-2</v>
      </c>
      <c r="U2191" s="111">
        <f t="shared" si="1031"/>
        <v>14</v>
      </c>
      <c r="V2191" s="111">
        <v>252</v>
      </c>
      <c r="W2191" s="110">
        <f t="shared" si="1043"/>
        <v>1.0045425079999999</v>
      </c>
      <c r="X2191" s="103">
        <f t="shared" si="1044"/>
        <v>1.5281849999999999</v>
      </c>
      <c r="Y2191" s="103">
        <f t="shared" si="1045"/>
        <v>0</v>
      </c>
      <c r="Z2191" s="114" t="str">
        <f t="shared" si="1053"/>
        <v>A+J=</v>
      </c>
      <c r="AA2191" s="108">
        <f t="shared" si="1054"/>
        <v>46223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46"/>
        <v>46214</v>
      </c>
      <c r="B2192" s="103">
        <f t="shared" si="1038"/>
        <v>338.15079380000003</v>
      </c>
      <c r="C2192" s="204">
        <f t="shared" si="1037"/>
        <v>178.65955752137796</v>
      </c>
      <c r="D2192" s="104">
        <f t="shared" si="1047"/>
        <v>7205.03</v>
      </c>
      <c r="E2192" s="105">
        <f t="shared" si="1032"/>
        <v>7245.38</v>
      </c>
      <c r="F2192" s="106">
        <f t="shared" si="1033"/>
        <v>46164</v>
      </c>
      <c r="G2192" s="107">
        <f t="shared" si="1039"/>
        <v>5.6002542668107669E-3</v>
      </c>
      <c r="H2192" s="108">
        <f t="shared" si="1052"/>
        <v>46223</v>
      </c>
      <c r="I2192" s="108">
        <f t="shared" si="1040"/>
        <v>46223</v>
      </c>
      <c r="J2192" s="109">
        <f t="shared" si="1048"/>
        <v>20</v>
      </c>
      <c r="K2192" s="109">
        <f t="shared" si="1036"/>
        <v>15</v>
      </c>
      <c r="L2192" s="8">
        <f t="shared" si="1049"/>
        <v>1.00419725</v>
      </c>
      <c r="M2192" s="110">
        <f t="shared" si="1035"/>
        <v>1.0056002500000001</v>
      </c>
      <c r="N2192" s="110">
        <f t="shared" si="1030"/>
        <v>1.8756690714192426</v>
      </c>
      <c r="O2192" s="103">
        <f t="shared" si="1034"/>
        <v>1.88354172</v>
      </c>
      <c r="P2192" s="103">
        <f t="shared" si="1041"/>
        <v>336.51273026000001</v>
      </c>
      <c r="Q2192" s="11">
        <f t="shared" si="1055"/>
        <v>0</v>
      </c>
      <c r="R2192" s="30">
        <f t="shared" si="1050"/>
        <v>0</v>
      </c>
      <c r="S2192" s="103">
        <f t="shared" si="1042"/>
        <v>0</v>
      </c>
      <c r="T2192" s="113">
        <f t="shared" si="1051"/>
        <v>8.5000000000000006E-2</v>
      </c>
      <c r="U2192" s="111">
        <f t="shared" si="1031"/>
        <v>15</v>
      </c>
      <c r="V2192" s="111">
        <v>252</v>
      </c>
      <c r="W2192" s="110">
        <f t="shared" si="1043"/>
        <v>1.0048677610000001</v>
      </c>
      <c r="X2192" s="103">
        <f t="shared" si="1044"/>
        <v>1.6380635400000001</v>
      </c>
      <c r="Y2192" s="103">
        <f t="shared" si="1045"/>
        <v>0</v>
      </c>
      <c r="Z2192" s="114" t="str">
        <f t="shared" si="1053"/>
        <v>A+J=</v>
      </c>
      <c r="AA2192" s="108">
        <f t="shared" si="1054"/>
        <v>46223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46"/>
        <v>46215</v>
      </c>
      <c r="B2193" s="103">
        <f t="shared" si="1038"/>
        <v>338.15079380000003</v>
      </c>
      <c r="C2193" s="204">
        <f t="shared" si="1037"/>
        <v>178.65955752137796</v>
      </c>
      <c r="D2193" s="104">
        <f t="shared" si="1047"/>
        <v>7205.03</v>
      </c>
      <c r="E2193" s="105">
        <f t="shared" si="1032"/>
        <v>7245.38</v>
      </c>
      <c r="F2193" s="106">
        <f t="shared" si="1033"/>
        <v>46164</v>
      </c>
      <c r="G2193" s="107">
        <f t="shared" si="1039"/>
        <v>5.6002542668107669E-3</v>
      </c>
      <c r="H2193" s="108">
        <f t="shared" si="1052"/>
        <v>46223</v>
      </c>
      <c r="I2193" s="108">
        <f t="shared" si="1040"/>
        <v>46223</v>
      </c>
      <c r="J2193" s="109">
        <f t="shared" si="1048"/>
        <v>20</v>
      </c>
      <c r="K2193" s="109">
        <f t="shared" si="1036"/>
        <v>15</v>
      </c>
      <c r="L2193" s="8">
        <f t="shared" si="1049"/>
        <v>1.00419725</v>
      </c>
      <c r="M2193" s="110">
        <f t="shared" si="1035"/>
        <v>1.0056002500000001</v>
      </c>
      <c r="N2193" s="110">
        <f t="shared" si="1030"/>
        <v>1.8756690714192426</v>
      </c>
      <c r="O2193" s="103">
        <f t="shared" si="1034"/>
        <v>1.88354172</v>
      </c>
      <c r="P2193" s="103">
        <f t="shared" si="1041"/>
        <v>336.51273026000001</v>
      </c>
      <c r="Q2193" s="11">
        <f t="shared" si="1055"/>
        <v>0</v>
      </c>
      <c r="R2193" s="30">
        <f t="shared" si="1050"/>
        <v>0</v>
      </c>
      <c r="S2193" s="103">
        <f t="shared" si="1042"/>
        <v>0</v>
      </c>
      <c r="T2193" s="113">
        <f t="shared" si="1051"/>
        <v>8.5000000000000006E-2</v>
      </c>
      <c r="U2193" s="111">
        <f t="shared" si="1031"/>
        <v>15</v>
      </c>
      <c r="V2193" s="111">
        <v>252</v>
      </c>
      <c r="W2193" s="110">
        <f t="shared" si="1043"/>
        <v>1.0048677610000001</v>
      </c>
      <c r="X2193" s="103">
        <f t="shared" si="1044"/>
        <v>1.6380635400000001</v>
      </c>
      <c r="Y2193" s="103">
        <f t="shared" si="1045"/>
        <v>0</v>
      </c>
      <c r="Z2193" s="114" t="str">
        <f t="shared" si="1053"/>
        <v>A+J=</v>
      </c>
      <c r="AA2193" s="108">
        <f t="shared" si="1054"/>
        <v>46223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46"/>
        <v>46216</v>
      </c>
      <c r="B2194" s="103">
        <f t="shared" si="1038"/>
        <v>338.15079380000003</v>
      </c>
      <c r="C2194" s="204">
        <f t="shared" si="1037"/>
        <v>178.65955752137796</v>
      </c>
      <c r="D2194" s="104">
        <f t="shared" si="1047"/>
        <v>7205.03</v>
      </c>
      <c r="E2194" s="105">
        <f t="shared" si="1032"/>
        <v>7245.38</v>
      </c>
      <c r="F2194" s="106">
        <f t="shared" si="1033"/>
        <v>46164</v>
      </c>
      <c r="G2194" s="107">
        <f t="shared" si="1039"/>
        <v>5.6002542668107669E-3</v>
      </c>
      <c r="H2194" s="108">
        <f t="shared" si="1052"/>
        <v>46223</v>
      </c>
      <c r="I2194" s="108">
        <f t="shared" si="1040"/>
        <v>46223</v>
      </c>
      <c r="J2194" s="109">
        <f t="shared" si="1048"/>
        <v>20</v>
      </c>
      <c r="K2194" s="109">
        <f t="shared" si="1036"/>
        <v>15</v>
      </c>
      <c r="L2194" s="8">
        <f t="shared" si="1049"/>
        <v>1.00419725</v>
      </c>
      <c r="M2194" s="110">
        <f t="shared" si="1035"/>
        <v>1.0056002500000001</v>
      </c>
      <c r="N2194" s="110">
        <f t="shared" si="1030"/>
        <v>1.8756690714192426</v>
      </c>
      <c r="O2194" s="103">
        <f t="shared" si="1034"/>
        <v>1.88354172</v>
      </c>
      <c r="P2194" s="103">
        <f t="shared" si="1041"/>
        <v>336.51273026000001</v>
      </c>
      <c r="Q2194" s="11">
        <f t="shared" si="1055"/>
        <v>0</v>
      </c>
      <c r="R2194" s="30">
        <f t="shared" si="1050"/>
        <v>0</v>
      </c>
      <c r="S2194" s="103">
        <f t="shared" si="1042"/>
        <v>0</v>
      </c>
      <c r="T2194" s="113">
        <f t="shared" si="1051"/>
        <v>8.5000000000000006E-2</v>
      </c>
      <c r="U2194" s="111">
        <f t="shared" si="1031"/>
        <v>15</v>
      </c>
      <c r="V2194" s="111">
        <v>252</v>
      </c>
      <c r="W2194" s="110">
        <f t="shared" si="1043"/>
        <v>1.0048677610000001</v>
      </c>
      <c r="X2194" s="103">
        <f t="shared" si="1044"/>
        <v>1.6380635400000001</v>
      </c>
      <c r="Y2194" s="103">
        <f t="shared" si="1045"/>
        <v>0</v>
      </c>
      <c r="Z2194" s="114" t="str">
        <f t="shared" si="1053"/>
        <v>A+J=</v>
      </c>
      <c r="AA2194" s="108">
        <f t="shared" si="1054"/>
        <v>46223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46"/>
        <v>46217</v>
      </c>
      <c r="B2195" s="103">
        <f t="shared" si="1038"/>
        <v>338.35474565999999</v>
      </c>
      <c r="C2195" s="204">
        <f t="shared" si="1037"/>
        <v>178.65955752137796</v>
      </c>
      <c r="D2195" s="104">
        <f t="shared" si="1047"/>
        <v>7205.03</v>
      </c>
      <c r="E2195" s="105">
        <f t="shared" si="1032"/>
        <v>7245.38</v>
      </c>
      <c r="F2195" s="106">
        <f t="shared" si="1033"/>
        <v>46164</v>
      </c>
      <c r="G2195" s="107">
        <f t="shared" si="1039"/>
        <v>5.6002542668107669E-3</v>
      </c>
      <c r="H2195" s="108">
        <f t="shared" si="1052"/>
        <v>46223</v>
      </c>
      <c r="I2195" s="108">
        <f t="shared" si="1040"/>
        <v>46223</v>
      </c>
      <c r="J2195" s="109">
        <f t="shared" si="1048"/>
        <v>20</v>
      </c>
      <c r="K2195" s="109">
        <f t="shared" si="1036"/>
        <v>16</v>
      </c>
      <c r="L2195" s="8">
        <f t="shared" si="1049"/>
        <v>1.0044776900000001</v>
      </c>
      <c r="M2195" s="110">
        <f t="shared" si="1035"/>
        <v>1.0056002500000001</v>
      </c>
      <c r="N2195" s="110">
        <f t="shared" si="1030"/>
        <v>1.8756690714192426</v>
      </c>
      <c r="O2195" s="103">
        <f t="shared" si="1034"/>
        <v>1.8840677299999999</v>
      </c>
      <c r="P2195" s="103">
        <f t="shared" si="1041"/>
        <v>336.60670698000001</v>
      </c>
      <c r="Q2195" s="11">
        <f t="shared" si="1055"/>
        <v>0</v>
      </c>
      <c r="R2195" s="30">
        <f t="shared" si="1050"/>
        <v>0</v>
      </c>
      <c r="S2195" s="103">
        <f t="shared" si="1042"/>
        <v>0</v>
      </c>
      <c r="T2195" s="113">
        <f t="shared" si="1051"/>
        <v>8.5000000000000006E-2</v>
      </c>
      <c r="U2195" s="111">
        <f t="shared" si="1031"/>
        <v>16</v>
      </c>
      <c r="V2195" s="111">
        <v>252</v>
      </c>
      <c r="W2195" s="110">
        <f t="shared" si="1043"/>
        <v>1.0051931190000001</v>
      </c>
      <c r="X2195" s="103">
        <f t="shared" si="1044"/>
        <v>1.7480386800000001</v>
      </c>
      <c r="Y2195" s="103">
        <f t="shared" si="1045"/>
        <v>0</v>
      </c>
      <c r="Z2195" s="114" t="str">
        <f t="shared" si="1053"/>
        <v>A+J=</v>
      </c>
      <c r="AA2195" s="108">
        <f t="shared" si="1054"/>
        <v>46223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46"/>
        <v>46218</v>
      </c>
      <c r="B2196" s="103">
        <f t="shared" si="1038"/>
        <v>338.55882488999998</v>
      </c>
      <c r="C2196" s="204">
        <f t="shared" si="1037"/>
        <v>178.65955752137796</v>
      </c>
      <c r="D2196" s="104">
        <f t="shared" si="1047"/>
        <v>7205.03</v>
      </c>
      <c r="E2196" s="105">
        <f t="shared" si="1032"/>
        <v>7245.38</v>
      </c>
      <c r="F2196" s="106">
        <f t="shared" si="1033"/>
        <v>46164</v>
      </c>
      <c r="G2196" s="107">
        <f t="shared" si="1039"/>
        <v>5.6002542668107669E-3</v>
      </c>
      <c r="H2196" s="108">
        <f t="shared" si="1052"/>
        <v>46223</v>
      </c>
      <c r="I2196" s="108">
        <f t="shared" si="1040"/>
        <v>46223</v>
      </c>
      <c r="J2196" s="109">
        <f t="shared" si="1048"/>
        <v>20</v>
      </c>
      <c r="K2196" s="109">
        <f t="shared" si="1036"/>
        <v>17</v>
      </c>
      <c r="L2196" s="8">
        <f t="shared" si="1049"/>
        <v>1.00475822</v>
      </c>
      <c r="M2196" s="110">
        <f t="shared" si="1035"/>
        <v>1.0056002500000001</v>
      </c>
      <c r="N2196" s="110">
        <f t="shared" si="1030"/>
        <v>1.8756690714192426</v>
      </c>
      <c r="O2196" s="103">
        <f t="shared" si="1034"/>
        <v>1.88459391</v>
      </c>
      <c r="P2196" s="103">
        <f t="shared" si="1041"/>
        <v>336.70071406</v>
      </c>
      <c r="Q2196" s="11">
        <f t="shared" si="1055"/>
        <v>0</v>
      </c>
      <c r="R2196" s="30">
        <f t="shared" si="1050"/>
        <v>0</v>
      </c>
      <c r="S2196" s="103">
        <f t="shared" si="1042"/>
        <v>0</v>
      </c>
      <c r="T2196" s="113">
        <f t="shared" si="1051"/>
        <v>8.5000000000000006E-2</v>
      </c>
      <c r="U2196" s="111">
        <f t="shared" si="1031"/>
        <v>17</v>
      </c>
      <c r="V2196" s="111">
        <v>252</v>
      </c>
      <c r="W2196" s="110">
        <f t="shared" si="1043"/>
        <v>1.005518583</v>
      </c>
      <c r="X2196" s="103">
        <f t="shared" si="1044"/>
        <v>1.85811083</v>
      </c>
      <c r="Y2196" s="103">
        <f t="shared" si="1045"/>
        <v>0</v>
      </c>
      <c r="Z2196" s="114" t="str">
        <f t="shared" si="1053"/>
        <v>A+J=</v>
      </c>
      <c r="AA2196" s="108">
        <f t="shared" si="1054"/>
        <v>46223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46"/>
        <v>46219</v>
      </c>
      <c r="B2197" s="103">
        <f t="shared" si="1038"/>
        <v>338.76302618</v>
      </c>
      <c r="C2197" s="204">
        <f t="shared" si="1037"/>
        <v>178.65955752137796</v>
      </c>
      <c r="D2197" s="104">
        <f t="shared" si="1047"/>
        <v>7205.03</v>
      </c>
      <c r="E2197" s="105">
        <f t="shared" si="1032"/>
        <v>7245.38</v>
      </c>
      <c r="F2197" s="106">
        <f t="shared" si="1033"/>
        <v>46164</v>
      </c>
      <c r="G2197" s="107">
        <f t="shared" si="1039"/>
        <v>5.6002542668107669E-3</v>
      </c>
      <c r="H2197" s="108">
        <f t="shared" si="1052"/>
        <v>46223</v>
      </c>
      <c r="I2197" s="108">
        <f t="shared" si="1040"/>
        <v>46223</v>
      </c>
      <c r="J2197" s="109">
        <f t="shared" si="1048"/>
        <v>20</v>
      </c>
      <c r="K2197" s="109">
        <f t="shared" si="1036"/>
        <v>18</v>
      </c>
      <c r="L2197" s="8">
        <f t="shared" si="1049"/>
        <v>1.00503882</v>
      </c>
      <c r="M2197" s="110">
        <f t="shared" si="1035"/>
        <v>1.0056002500000001</v>
      </c>
      <c r="N2197" s="110">
        <f t="shared" si="1030"/>
        <v>1.8756690714192426</v>
      </c>
      <c r="O2197" s="103">
        <f t="shared" si="1034"/>
        <v>1.8851202300000001</v>
      </c>
      <c r="P2197" s="103">
        <f t="shared" si="1041"/>
        <v>336.79474615999999</v>
      </c>
      <c r="Q2197" s="11">
        <f t="shared" si="1055"/>
        <v>0</v>
      </c>
      <c r="R2197" s="30">
        <f t="shared" si="1050"/>
        <v>0</v>
      </c>
      <c r="S2197" s="103">
        <f t="shared" si="1042"/>
        <v>0</v>
      </c>
      <c r="T2197" s="113">
        <f t="shared" si="1051"/>
        <v>8.5000000000000006E-2</v>
      </c>
      <c r="U2197" s="111">
        <f t="shared" si="1031"/>
        <v>18</v>
      </c>
      <c r="V2197" s="111">
        <v>252</v>
      </c>
      <c r="W2197" s="110">
        <f t="shared" si="1043"/>
        <v>1.005844153</v>
      </c>
      <c r="X2197" s="103">
        <f t="shared" si="1044"/>
        <v>1.9682800199999999</v>
      </c>
      <c r="Y2197" s="103">
        <f t="shared" si="1045"/>
        <v>0</v>
      </c>
      <c r="Z2197" s="114" t="str">
        <f t="shared" si="1053"/>
        <v>A+J=</v>
      </c>
      <c r="AA2197" s="108">
        <f t="shared" si="1054"/>
        <v>46223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46"/>
        <v>46220</v>
      </c>
      <c r="B2198" s="103">
        <f t="shared" si="1038"/>
        <v>338.96734530999998</v>
      </c>
      <c r="C2198" s="204">
        <f t="shared" si="1037"/>
        <v>178.65955752137796</v>
      </c>
      <c r="D2198" s="104">
        <f t="shared" si="1047"/>
        <v>7205.03</v>
      </c>
      <c r="E2198" s="105">
        <f t="shared" si="1032"/>
        <v>7245.38</v>
      </c>
      <c r="F2198" s="106">
        <f t="shared" si="1033"/>
        <v>46164</v>
      </c>
      <c r="G2198" s="107">
        <f t="shared" si="1039"/>
        <v>5.6002542668107669E-3</v>
      </c>
      <c r="H2198" s="108">
        <f t="shared" si="1052"/>
        <v>46223</v>
      </c>
      <c r="I2198" s="108">
        <f t="shared" si="1040"/>
        <v>46223</v>
      </c>
      <c r="J2198" s="109">
        <f t="shared" si="1048"/>
        <v>20</v>
      </c>
      <c r="K2198" s="109">
        <f t="shared" si="1036"/>
        <v>19</v>
      </c>
      <c r="L2198" s="8">
        <f t="shared" si="1049"/>
        <v>1.00531949</v>
      </c>
      <c r="M2198" s="110">
        <f t="shared" si="1035"/>
        <v>1.0056002500000001</v>
      </c>
      <c r="N2198" s="110">
        <f t="shared" si="1030"/>
        <v>1.8756690714192426</v>
      </c>
      <c r="O2198" s="103">
        <f t="shared" si="1034"/>
        <v>1.8856466700000001</v>
      </c>
      <c r="P2198" s="103">
        <f t="shared" si="1041"/>
        <v>336.88879969999999</v>
      </c>
      <c r="Q2198" s="11">
        <f t="shared" si="1055"/>
        <v>0</v>
      </c>
      <c r="R2198" s="30">
        <f t="shared" si="1050"/>
        <v>0</v>
      </c>
      <c r="S2198" s="103">
        <f t="shared" si="1042"/>
        <v>0</v>
      </c>
      <c r="T2198" s="113">
        <f t="shared" si="1051"/>
        <v>8.5000000000000006E-2</v>
      </c>
      <c r="U2198" s="111">
        <f t="shared" si="1031"/>
        <v>19</v>
      </c>
      <c r="V2198" s="111">
        <v>252</v>
      </c>
      <c r="W2198" s="110">
        <f t="shared" si="1043"/>
        <v>1.0061698269999999</v>
      </c>
      <c r="X2198" s="103">
        <f t="shared" si="1044"/>
        <v>2.0785456099999999</v>
      </c>
      <c r="Y2198" s="103">
        <f t="shared" si="1045"/>
        <v>0</v>
      </c>
      <c r="Z2198" s="114" t="str">
        <f t="shared" si="1053"/>
        <v>A+J=</v>
      </c>
      <c r="AA2198" s="108">
        <f t="shared" si="1054"/>
        <v>46223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46"/>
        <v>46221</v>
      </c>
      <c r="B2199" s="103">
        <f t="shared" si="1038"/>
        <v>339.17179232000001</v>
      </c>
      <c r="C2199" s="204">
        <f t="shared" si="1037"/>
        <v>178.65955752137796</v>
      </c>
      <c r="D2199" s="104">
        <f t="shared" si="1047"/>
        <v>7205.03</v>
      </c>
      <c r="E2199" s="105">
        <f t="shared" si="1032"/>
        <v>7245.38</v>
      </c>
      <c r="F2199" s="106">
        <f t="shared" si="1033"/>
        <v>46164</v>
      </c>
      <c r="G2199" s="107">
        <f t="shared" si="1039"/>
        <v>5.6002542668107669E-3</v>
      </c>
      <c r="H2199" s="108">
        <f t="shared" si="1052"/>
        <v>46223</v>
      </c>
      <c r="I2199" s="108">
        <f t="shared" si="1040"/>
        <v>46223</v>
      </c>
      <c r="J2199" s="109">
        <f t="shared" si="1048"/>
        <v>20</v>
      </c>
      <c r="K2199" s="109">
        <f t="shared" si="1036"/>
        <v>20</v>
      </c>
      <c r="L2199" s="8">
        <f t="shared" si="1049"/>
        <v>1.0056002500000001</v>
      </c>
      <c r="M2199" s="110">
        <f t="shared" si="1035"/>
        <v>1.0056002500000001</v>
      </c>
      <c r="N2199" s="110">
        <f t="shared" si="1030"/>
        <v>1.8756690714192426</v>
      </c>
      <c r="O2199" s="103">
        <f t="shared" si="1034"/>
        <v>1.88617328</v>
      </c>
      <c r="P2199" s="103">
        <f t="shared" si="1041"/>
        <v>336.98288360999999</v>
      </c>
      <c r="Q2199" s="11">
        <f t="shared" si="1055"/>
        <v>0</v>
      </c>
      <c r="R2199" s="30">
        <f t="shared" si="1050"/>
        <v>0</v>
      </c>
      <c r="S2199" s="103">
        <f t="shared" si="1042"/>
        <v>0</v>
      </c>
      <c r="T2199" s="113">
        <f t="shared" si="1051"/>
        <v>8.5000000000000006E-2</v>
      </c>
      <c r="U2199" s="111">
        <f t="shared" si="1031"/>
        <v>20</v>
      </c>
      <c r="V2199" s="111">
        <v>252</v>
      </c>
      <c r="W2199" s="110">
        <f t="shared" si="1043"/>
        <v>1.006495608</v>
      </c>
      <c r="X2199" s="103">
        <f t="shared" si="1044"/>
        <v>2.1889087100000002</v>
      </c>
      <c r="Y2199" s="103">
        <f t="shared" si="1045"/>
        <v>0</v>
      </c>
      <c r="Z2199" s="114" t="str">
        <f t="shared" si="1053"/>
        <v>A+J=</v>
      </c>
      <c r="AA2199" s="108">
        <f t="shared" si="1054"/>
        <v>46223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46"/>
        <v>46222</v>
      </c>
      <c r="B2200" s="103">
        <f t="shared" si="1038"/>
        <v>339.17179232000001</v>
      </c>
      <c r="C2200" s="204">
        <f t="shared" si="1037"/>
        <v>178.65955752137796</v>
      </c>
      <c r="D2200" s="104">
        <f t="shared" si="1047"/>
        <v>7205.03</v>
      </c>
      <c r="E2200" s="105">
        <f t="shared" si="1032"/>
        <v>7245.38</v>
      </c>
      <c r="F2200" s="106">
        <f t="shared" si="1033"/>
        <v>46164</v>
      </c>
      <c r="G2200" s="107">
        <f t="shared" si="1039"/>
        <v>5.6002542668107669E-3</v>
      </c>
      <c r="H2200" s="108">
        <f t="shared" si="1052"/>
        <v>46223</v>
      </c>
      <c r="I2200" s="108">
        <f t="shared" si="1040"/>
        <v>46223</v>
      </c>
      <c r="J2200" s="109">
        <f t="shared" si="1048"/>
        <v>20</v>
      </c>
      <c r="K2200" s="109">
        <f t="shared" si="1036"/>
        <v>20</v>
      </c>
      <c r="L2200" s="8">
        <f t="shared" si="1049"/>
        <v>1.0056002500000001</v>
      </c>
      <c r="M2200" s="110">
        <f t="shared" si="1035"/>
        <v>1.0056002500000001</v>
      </c>
      <c r="N2200" s="110">
        <f t="shared" si="1030"/>
        <v>1.8756690714192426</v>
      </c>
      <c r="O2200" s="103">
        <f t="shared" si="1034"/>
        <v>1.88617328</v>
      </c>
      <c r="P2200" s="103">
        <f t="shared" si="1041"/>
        <v>336.98288360999999</v>
      </c>
      <c r="Q2200" s="11">
        <f t="shared" si="1055"/>
        <v>0</v>
      </c>
      <c r="R2200" s="30">
        <f t="shared" si="1050"/>
        <v>0</v>
      </c>
      <c r="S2200" s="103">
        <f t="shared" si="1042"/>
        <v>0</v>
      </c>
      <c r="T2200" s="113">
        <f t="shared" si="1051"/>
        <v>8.5000000000000006E-2</v>
      </c>
      <c r="U2200" s="111">
        <f t="shared" si="1031"/>
        <v>20</v>
      </c>
      <c r="V2200" s="111">
        <v>252</v>
      </c>
      <c r="W2200" s="110">
        <f t="shared" si="1043"/>
        <v>1.006495608</v>
      </c>
      <c r="X2200" s="103">
        <f t="shared" si="1044"/>
        <v>2.1889087100000002</v>
      </c>
      <c r="Y2200" s="103">
        <f t="shared" si="1045"/>
        <v>0</v>
      </c>
      <c r="Z2200" s="114" t="str">
        <f t="shared" si="1053"/>
        <v>A+J=</v>
      </c>
      <c r="AA2200" s="108">
        <f t="shared" si="1054"/>
        <v>46223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46"/>
        <v>46223</v>
      </c>
      <c r="B2201" s="103">
        <f t="shared" si="1038"/>
        <v>339.17179232000001</v>
      </c>
      <c r="C2201" s="204">
        <f t="shared" si="1037"/>
        <v>178.65955752137796</v>
      </c>
      <c r="D2201" s="104">
        <f t="shared" si="1047"/>
        <v>7205.03</v>
      </c>
      <c r="E2201" s="105">
        <f t="shared" si="1032"/>
        <v>7245.38</v>
      </c>
      <c r="F2201" s="106">
        <f t="shared" si="1033"/>
        <v>46164</v>
      </c>
      <c r="G2201" s="107">
        <f t="shared" si="1039"/>
        <v>5.6002542668107669E-3</v>
      </c>
      <c r="H2201" s="108">
        <f t="shared" si="1052"/>
        <v>46254</v>
      </c>
      <c r="I2201" s="108">
        <f t="shared" si="1040"/>
        <v>46223</v>
      </c>
      <c r="J2201" s="109">
        <f t="shared" si="1048"/>
        <v>20</v>
      </c>
      <c r="K2201" s="109">
        <f t="shared" si="1036"/>
        <v>20</v>
      </c>
      <c r="L2201" s="8">
        <f t="shared" si="1049"/>
        <v>1.0056002500000001</v>
      </c>
      <c r="M2201" s="110">
        <f t="shared" si="1035"/>
        <v>1.0056002500000001</v>
      </c>
      <c r="N2201" s="110">
        <f t="shared" si="1030"/>
        <v>1.8756690714192426</v>
      </c>
      <c r="O2201" s="103">
        <f t="shared" si="1034"/>
        <v>1.88617328</v>
      </c>
      <c r="P2201" s="103">
        <f t="shared" si="1041"/>
        <v>336.98288360999999</v>
      </c>
      <c r="Q2201" s="11">
        <f t="shared" si="1055"/>
        <v>72</v>
      </c>
      <c r="R2201" s="30">
        <f t="shared" si="1050"/>
        <v>2.5676000000000001E-2</v>
      </c>
      <c r="S2201" s="103">
        <f t="shared" si="1042"/>
        <v>8.6523725099999993</v>
      </c>
      <c r="T2201" s="113">
        <f t="shared" si="1051"/>
        <v>8.5000000000000006E-2</v>
      </c>
      <c r="U2201" s="111">
        <f t="shared" si="1031"/>
        <v>20</v>
      </c>
      <c r="V2201" s="111">
        <v>252</v>
      </c>
      <c r="W2201" s="110">
        <f t="shared" si="1043"/>
        <v>1.006495608</v>
      </c>
      <c r="X2201" s="103">
        <f t="shared" si="1044"/>
        <v>2.1889087100000002</v>
      </c>
      <c r="Y2201" s="103">
        <f t="shared" si="1045"/>
        <v>10.841281219999999</v>
      </c>
      <c r="Z2201" s="114" t="str">
        <f t="shared" si="1053"/>
        <v>A+J=</v>
      </c>
      <c r="AA2201" s="108">
        <f t="shared" si="1054"/>
        <v>46223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46"/>
        <v>46224</v>
      </c>
      <c r="B2202" s="103">
        <f t="shared" si="1038"/>
        <v>328.51657301</v>
      </c>
      <c r="C2202" s="204">
        <f t="shared" si="1037"/>
        <v>174.07229472757993</v>
      </c>
      <c r="D2202" s="104">
        <f t="shared" si="1047"/>
        <v>7205.03</v>
      </c>
      <c r="E2202" s="105">
        <f t="shared" si="1032"/>
        <v>7245.38</v>
      </c>
      <c r="F2202" s="106">
        <f t="shared" si="1033"/>
        <v>46193</v>
      </c>
      <c r="G2202" s="107">
        <f t="shared" si="1039"/>
        <v>5.6002542668107669E-3</v>
      </c>
      <c r="H2202" s="108">
        <f t="shared" si="1052"/>
        <v>46254</v>
      </c>
      <c r="I2202" s="108">
        <f t="shared" si="1040"/>
        <v>46254</v>
      </c>
      <c r="J2202" s="109">
        <f t="shared" si="1048"/>
        <v>23</v>
      </c>
      <c r="K2202" s="109">
        <f t="shared" si="1036"/>
        <v>1</v>
      </c>
      <c r="L2202" s="8">
        <f t="shared" si="1049"/>
        <v>1.0002428299999999</v>
      </c>
      <c r="M2202" s="110">
        <f t="shared" si="1035"/>
        <v>1.0056002500000001</v>
      </c>
      <c r="N2202" s="110">
        <f t="shared" si="1030"/>
        <v>1.8861732871364583</v>
      </c>
      <c r="O2202" s="103">
        <f t="shared" si="1034"/>
        <v>1.8866312999999999</v>
      </c>
      <c r="P2202" s="103">
        <f t="shared" si="1041"/>
        <v>328.41023969000003</v>
      </c>
      <c r="Q2202" s="11">
        <f t="shared" si="1055"/>
        <v>0</v>
      </c>
      <c r="R2202" s="30">
        <f t="shared" si="1050"/>
        <v>0</v>
      </c>
      <c r="S2202" s="103">
        <f t="shared" si="1042"/>
        <v>0</v>
      </c>
      <c r="T2202" s="113">
        <f t="shared" si="1051"/>
        <v>8.5000000000000006E-2</v>
      </c>
      <c r="U2202" s="111">
        <f t="shared" si="1031"/>
        <v>1</v>
      </c>
      <c r="V2202" s="111">
        <v>252</v>
      </c>
      <c r="W2202" s="110">
        <f t="shared" si="1043"/>
        <v>1.0003237819999999</v>
      </c>
      <c r="X2202" s="103">
        <f t="shared" si="1044"/>
        <v>0.10633332</v>
      </c>
      <c r="Y2202" s="103">
        <f t="shared" si="1045"/>
        <v>0</v>
      </c>
      <c r="Z2202" s="114" t="str">
        <f t="shared" si="1053"/>
        <v>A+J=</v>
      </c>
      <c r="AA2202" s="108">
        <f t="shared" si="1054"/>
        <v>46254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46"/>
        <v>46225</v>
      </c>
      <c r="B2203" s="103">
        <f t="shared" si="1038"/>
        <v>328.70274402000001</v>
      </c>
      <c r="C2203" s="204">
        <f t="shared" si="1037"/>
        <v>174.07229472757993</v>
      </c>
      <c r="D2203" s="104">
        <f t="shared" si="1047"/>
        <v>7205.03</v>
      </c>
      <c r="E2203" s="105">
        <f t="shared" si="1032"/>
        <v>7245.38</v>
      </c>
      <c r="F2203" s="106">
        <f t="shared" si="1033"/>
        <v>46193</v>
      </c>
      <c r="G2203" s="107">
        <f t="shared" si="1039"/>
        <v>5.6002542668107669E-3</v>
      </c>
      <c r="H2203" s="108">
        <f t="shared" si="1052"/>
        <v>46254</v>
      </c>
      <c r="I2203" s="108">
        <f t="shared" si="1040"/>
        <v>46254</v>
      </c>
      <c r="J2203" s="109">
        <f t="shared" si="1048"/>
        <v>23</v>
      </c>
      <c r="K2203" s="109">
        <f t="shared" si="1036"/>
        <v>2</v>
      </c>
      <c r="L2203" s="8">
        <f t="shared" si="1049"/>
        <v>1.0004857300000001</v>
      </c>
      <c r="M2203" s="110">
        <f t="shared" si="1035"/>
        <v>1.0056002500000001</v>
      </c>
      <c r="N2203" s="110">
        <f t="shared" si="1030"/>
        <v>1.8861732871364583</v>
      </c>
      <c r="O2203" s="103">
        <f t="shared" si="1034"/>
        <v>1.8870894499999999</v>
      </c>
      <c r="P2203" s="103">
        <f t="shared" si="1041"/>
        <v>328.48999091000002</v>
      </c>
      <c r="Q2203" s="11">
        <f t="shared" si="1055"/>
        <v>0</v>
      </c>
      <c r="R2203" s="30">
        <f t="shared" si="1050"/>
        <v>0</v>
      </c>
      <c r="S2203" s="103">
        <f t="shared" si="1042"/>
        <v>0</v>
      </c>
      <c r="T2203" s="113">
        <f t="shared" si="1051"/>
        <v>8.5000000000000006E-2</v>
      </c>
      <c r="U2203" s="111">
        <f t="shared" si="1031"/>
        <v>2</v>
      </c>
      <c r="V2203" s="111">
        <v>252</v>
      </c>
      <c r="W2203" s="110">
        <f t="shared" si="1043"/>
        <v>1.00064767</v>
      </c>
      <c r="X2203" s="103">
        <f t="shared" si="1044"/>
        <v>0.21275311</v>
      </c>
      <c r="Y2203" s="103">
        <f t="shared" si="1045"/>
        <v>0</v>
      </c>
      <c r="Z2203" s="114" t="str">
        <f t="shared" si="1053"/>
        <v>A+J=</v>
      </c>
      <c r="AA2203" s="108">
        <f t="shared" si="1054"/>
        <v>46254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46"/>
        <v>46226</v>
      </c>
      <c r="B2204" s="103">
        <f t="shared" si="1038"/>
        <v>328.88902177</v>
      </c>
      <c r="C2204" s="204">
        <f t="shared" si="1037"/>
        <v>174.07229472757993</v>
      </c>
      <c r="D2204" s="104">
        <f t="shared" si="1047"/>
        <v>7205.03</v>
      </c>
      <c r="E2204" s="105">
        <f t="shared" si="1032"/>
        <v>7245.38</v>
      </c>
      <c r="F2204" s="106">
        <f t="shared" si="1033"/>
        <v>46193</v>
      </c>
      <c r="G2204" s="107">
        <f t="shared" si="1039"/>
        <v>5.6002542668107669E-3</v>
      </c>
      <c r="H2204" s="108">
        <f t="shared" si="1052"/>
        <v>46254</v>
      </c>
      <c r="I2204" s="108">
        <f t="shared" si="1040"/>
        <v>46254</v>
      </c>
      <c r="J2204" s="109">
        <f t="shared" si="1048"/>
        <v>23</v>
      </c>
      <c r="K2204" s="109">
        <f t="shared" si="1036"/>
        <v>3</v>
      </c>
      <c r="L2204" s="8">
        <f t="shared" si="1049"/>
        <v>1.0007286900000001</v>
      </c>
      <c r="M2204" s="110">
        <f t="shared" si="1035"/>
        <v>1.0056002500000001</v>
      </c>
      <c r="N2204" s="110">
        <f t="shared" si="1030"/>
        <v>1.8861732871364583</v>
      </c>
      <c r="O2204" s="103">
        <f t="shared" si="1034"/>
        <v>1.8875477199999999</v>
      </c>
      <c r="P2204" s="103">
        <f t="shared" si="1041"/>
        <v>328.56976301999998</v>
      </c>
      <c r="Q2204" s="11">
        <f t="shared" si="1055"/>
        <v>0</v>
      </c>
      <c r="R2204" s="30">
        <f t="shared" si="1050"/>
        <v>0</v>
      </c>
      <c r="S2204" s="103">
        <f t="shared" si="1042"/>
        <v>0</v>
      </c>
      <c r="T2204" s="113">
        <f t="shared" si="1051"/>
        <v>8.5000000000000006E-2</v>
      </c>
      <c r="U2204" s="111">
        <f t="shared" si="1031"/>
        <v>3</v>
      </c>
      <c r="V2204" s="111">
        <v>252</v>
      </c>
      <c r="W2204" s="110">
        <f t="shared" si="1043"/>
        <v>1.000971662</v>
      </c>
      <c r="X2204" s="103">
        <f t="shared" si="1044"/>
        <v>0.31925874999999998</v>
      </c>
      <c r="Y2204" s="103">
        <f t="shared" si="1045"/>
        <v>0</v>
      </c>
      <c r="Z2204" s="114" t="str">
        <f t="shared" si="1053"/>
        <v>A+J=</v>
      </c>
      <c r="AA2204" s="108">
        <f t="shared" si="1054"/>
        <v>46254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46"/>
        <v>46227</v>
      </c>
      <c r="B2205" s="103">
        <f t="shared" si="1038"/>
        <v>329.07540489000002</v>
      </c>
      <c r="C2205" s="204">
        <f t="shared" si="1037"/>
        <v>174.07229472757993</v>
      </c>
      <c r="D2205" s="104">
        <f t="shared" si="1047"/>
        <v>7205.03</v>
      </c>
      <c r="E2205" s="105">
        <f t="shared" si="1032"/>
        <v>7245.38</v>
      </c>
      <c r="F2205" s="106">
        <f t="shared" si="1033"/>
        <v>46193</v>
      </c>
      <c r="G2205" s="107">
        <f t="shared" si="1039"/>
        <v>5.6002542668107669E-3</v>
      </c>
      <c r="H2205" s="108">
        <f t="shared" si="1052"/>
        <v>46254</v>
      </c>
      <c r="I2205" s="108">
        <f t="shared" si="1040"/>
        <v>46254</v>
      </c>
      <c r="J2205" s="109">
        <f t="shared" si="1048"/>
        <v>23</v>
      </c>
      <c r="K2205" s="109">
        <f t="shared" si="1036"/>
        <v>4</v>
      </c>
      <c r="L2205" s="8">
        <f t="shared" si="1049"/>
        <v>1.00097171</v>
      </c>
      <c r="M2205" s="110">
        <f t="shared" si="1035"/>
        <v>1.0056002500000001</v>
      </c>
      <c r="N2205" s="110">
        <f t="shared" si="1030"/>
        <v>1.8861732871364583</v>
      </c>
      <c r="O2205" s="103">
        <f t="shared" si="1034"/>
        <v>1.8880060999999999</v>
      </c>
      <c r="P2205" s="103">
        <f t="shared" si="1041"/>
        <v>328.64955428000002</v>
      </c>
      <c r="Q2205" s="11">
        <f t="shared" si="1055"/>
        <v>0</v>
      </c>
      <c r="R2205" s="30">
        <f t="shared" si="1050"/>
        <v>0</v>
      </c>
      <c r="S2205" s="103">
        <f t="shared" si="1042"/>
        <v>0</v>
      </c>
      <c r="T2205" s="113">
        <f t="shared" si="1051"/>
        <v>8.5000000000000006E-2</v>
      </c>
      <c r="U2205" s="111">
        <f t="shared" si="1031"/>
        <v>4</v>
      </c>
      <c r="V2205" s="111">
        <v>252</v>
      </c>
      <c r="W2205" s="110">
        <f t="shared" si="1043"/>
        <v>1.001295759</v>
      </c>
      <c r="X2205" s="103">
        <f t="shared" si="1044"/>
        <v>0.42585061000000002</v>
      </c>
      <c r="Y2205" s="103">
        <f t="shared" si="1045"/>
        <v>0</v>
      </c>
      <c r="Z2205" s="114" t="str">
        <f t="shared" si="1053"/>
        <v>A+J=</v>
      </c>
      <c r="AA2205" s="108">
        <f t="shared" si="1054"/>
        <v>46254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46"/>
        <v>46228</v>
      </c>
      <c r="B2206" s="103">
        <f t="shared" si="1038"/>
        <v>329.26188994999995</v>
      </c>
      <c r="C2206" s="204">
        <f t="shared" si="1037"/>
        <v>174.07229472757993</v>
      </c>
      <c r="D2206" s="104">
        <f t="shared" si="1047"/>
        <v>7205.03</v>
      </c>
      <c r="E2206" s="105">
        <f t="shared" si="1032"/>
        <v>7245.38</v>
      </c>
      <c r="F2206" s="106">
        <f t="shared" si="1033"/>
        <v>46193</v>
      </c>
      <c r="G2206" s="107">
        <f t="shared" si="1039"/>
        <v>5.6002542668107669E-3</v>
      </c>
      <c r="H2206" s="108">
        <f t="shared" si="1052"/>
        <v>46254</v>
      </c>
      <c r="I2206" s="108">
        <f t="shared" si="1040"/>
        <v>46254</v>
      </c>
      <c r="J2206" s="109">
        <f t="shared" si="1048"/>
        <v>23</v>
      </c>
      <c r="K2206" s="109">
        <f t="shared" si="1036"/>
        <v>5</v>
      </c>
      <c r="L2206" s="8">
        <f t="shared" si="1049"/>
        <v>1.00121478</v>
      </c>
      <c r="M2206" s="110">
        <f t="shared" si="1035"/>
        <v>1.0056002500000001</v>
      </c>
      <c r="N2206" s="110">
        <f t="shared" si="1030"/>
        <v>1.8861732871364583</v>
      </c>
      <c r="O2206" s="103">
        <f t="shared" si="1034"/>
        <v>1.88846457</v>
      </c>
      <c r="P2206" s="103">
        <f t="shared" si="1041"/>
        <v>328.72936120999998</v>
      </c>
      <c r="Q2206" s="11">
        <f t="shared" si="1055"/>
        <v>0</v>
      </c>
      <c r="R2206" s="30">
        <f t="shared" si="1050"/>
        <v>0</v>
      </c>
      <c r="S2206" s="103">
        <f t="shared" si="1042"/>
        <v>0</v>
      </c>
      <c r="T2206" s="113">
        <f t="shared" si="1051"/>
        <v>8.5000000000000006E-2</v>
      </c>
      <c r="U2206" s="111">
        <f t="shared" si="1031"/>
        <v>5</v>
      </c>
      <c r="V2206" s="111">
        <v>252</v>
      </c>
      <c r="W2206" s="110">
        <f t="shared" si="1043"/>
        <v>1.0016199610000001</v>
      </c>
      <c r="X2206" s="103">
        <f t="shared" si="1044"/>
        <v>0.53252873999999994</v>
      </c>
      <c r="Y2206" s="103">
        <f t="shared" si="1045"/>
        <v>0</v>
      </c>
      <c r="Z2206" s="114" t="str">
        <f t="shared" si="1053"/>
        <v>A+J=</v>
      </c>
      <c r="AA2206" s="108">
        <f t="shared" si="1054"/>
        <v>46254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46"/>
        <v>46229</v>
      </c>
      <c r="B2207" s="103">
        <f t="shared" si="1038"/>
        <v>329.26188994999995</v>
      </c>
      <c r="C2207" s="204">
        <f t="shared" si="1037"/>
        <v>174.07229472757993</v>
      </c>
      <c r="D2207" s="104">
        <f t="shared" si="1047"/>
        <v>7205.03</v>
      </c>
      <c r="E2207" s="105">
        <f t="shared" si="1032"/>
        <v>7245.38</v>
      </c>
      <c r="F2207" s="106">
        <f t="shared" si="1033"/>
        <v>46193</v>
      </c>
      <c r="G2207" s="107">
        <f t="shared" si="1039"/>
        <v>5.6002542668107669E-3</v>
      </c>
      <c r="H2207" s="108">
        <f t="shared" si="1052"/>
        <v>46254</v>
      </c>
      <c r="I2207" s="108">
        <f t="shared" si="1040"/>
        <v>46254</v>
      </c>
      <c r="J2207" s="109">
        <f t="shared" si="1048"/>
        <v>23</v>
      </c>
      <c r="K2207" s="109">
        <f t="shared" si="1036"/>
        <v>5</v>
      </c>
      <c r="L2207" s="8">
        <f t="shared" si="1049"/>
        <v>1.00121478</v>
      </c>
      <c r="M2207" s="110">
        <f t="shared" si="1035"/>
        <v>1.0056002500000001</v>
      </c>
      <c r="N2207" s="110">
        <f t="shared" ref="N2207:N2270" si="1056">IF(I2207&gt;I2206,N2206*M2207,N2206)</f>
        <v>1.8861732871364583</v>
      </c>
      <c r="O2207" s="103">
        <f t="shared" si="1034"/>
        <v>1.88846457</v>
      </c>
      <c r="P2207" s="103">
        <f t="shared" si="1041"/>
        <v>328.72936120999998</v>
      </c>
      <c r="Q2207" s="11">
        <f t="shared" si="1055"/>
        <v>0</v>
      </c>
      <c r="R2207" s="30">
        <f t="shared" si="1050"/>
        <v>0</v>
      </c>
      <c r="S2207" s="103">
        <f t="shared" si="1042"/>
        <v>0</v>
      </c>
      <c r="T2207" s="113">
        <f t="shared" si="1051"/>
        <v>8.5000000000000006E-2</v>
      </c>
      <c r="U2207" s="111">
        <f t="shared" si="1031"/>
        <v>5</v>
      </c>
      <c r="V2207" s="111">
        <v>252</v>
      </c>
      <c r="W2207" s="110">
        <f t="shared" si="1043"/>
        <v>1.0016199610000001</v>
      </c>
      <c r="X2207" s="103">
        <f t="shared" si="1044"/>
        <v>0.53252873999999994</v>
      </c>
      <c r="Y2207" s="103">
        <f t="shared" si="1045"/>
        <v>0</v>
      </c>
      <c r="Z2207" s="114" t="str">
        <f t="shared" si="1053"/>
        <v>A+J=</v>
      </c>
      <c r="AA2207" s="108">
        <f t="shared" si="1054"/>
        <v>46254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46"/>
        <v>46230</v>
      </c>
      <c r="B2208" s="103">
        <f t="shared" si="1038"/>
        <v>329.26188994999995</v>
      </c>
      <c r="C2208" s="204">
        <f t="shared" si="1037"/>
        <v>174.07229472757993</v>
      </c>
      <c r="D2208" s="104">
        <f t="shared" si="1047"/>
        <v>7205.03</v>
      </c>
      <c r="E2208" s="105">
        <f t="shared" si="1032"/>
        <v>7245.38</v>
      </c>
      <c r="F2208" s="106">
        <f t="shared" si="1033"/>
        <v>46193</v>
      </c>
      <c r="G2208" s="107">
        <f t="shared" si="1039"/>
        <v>5.6002542668107669E-3</v>
      </c>
      <c r="H2208" s="108">
        <f t="shared" si="1052"/>
        <v>46254</v>
      </c>
      <c r="I2208" s="108">
        <f t="shared" si="1040"/>
        <v>46254</v>
      </c>
      <c r="J2208" s="109">
        <f t="shared" si="1048"/>
        <v>23</v>
      </c>
      <c r="K2208" s="109">
        <f t="shared" si="1036"/>
        <v>5</v>
      </c>
      <c r="L2208" s="8">
        <f t="shared" si="1049"/>
        <v>1.00121478</v>
      </c>
      <c r="M2208" s="110">
        <f t="shared" si="1035"/>
        <v>1.0056002500000001</v>
      </c>
      <c r="N2208" s="110">
        <f t="shared" si="1056"/>
        <v>1.8861732871364583</v>
      </c>
      <c r="O2208" s="103">
        <f t="shared" si="1034"/>
        <v>1.88846457</v>
      </c>
      <c r="P2208" s="103">
        <f t="shared" si="1041"/>
        <v>328.72936120999998</v>
      </c>
      <c r="Q2208" s="11">
        <f t="shared" si="1055"/>
        <v>0</v>
      </c>
      <c r="R2208" s="30">
        <f t="shared" si="1050"/>
        <v>0</v>
      </c>
      <c r="S2208" s="103">
        <f t="shared" si="1042"/>
        <v>0</v>
      </c>
      <c r="T2208" s="113">
        <f t="shared" si="1051"/>
        <v>8.5000000000000006E-2</v>
      </c>
      <c r="U2208" s="111">
        <f t="shared" si="1031"/>
        <v>5</v>
      </c>
      <c r="V2208" s="111">
        <v>252</v>
      </c>
      <c r="W2208" s="110">
        <f t="shared" si="1043"/>
        <v>1.0016199610000001</v>
      </c>
      <c r="X2208" s="103">
        <f t="shared" si="1044"/>
        <v>0.53252873999999994</v>
      </c>
      <c r="Y2208" s="103">
        <f t="shared" si="1045"/>
        <v>0</v>
      </c>
      <c r="Z2208" s="114" t="str">
        <f t="shared" si="1053"/>
        <v>A+J=</v>
      </c>
      <c r="AA2208" s="108">
        <f t="shared" si="1054"/>
        <v>46254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46"/>
        <v>46231</v>
      </c>
      <c r="B2209" s="103">
        <f t="shared" si="1038"/>
        <v>329.44848393999996</v>
      </c>
      <c r="C2209" s="204">
        <f t="shared" si="1037"/>
        <v>174.07229472757993</v>
      </c>
      <c r="D2209" s="104">
        <f t="shared" si="1047"/>
        <v>7205.03</v>
      </c>
      <c r="E2209" s="105">
        <f t="shared" si="1032"/>
        <v>7245.38</v>
      </c>
      <c r="F2209" s="106">
        <f t="shared" si="1033"/>
        <v>46193</v>
      </c>
      <c r="G2209" s="107">
        <f t="shared" si="1039"/>
        <v>5.6002542668107669E-3</v>
      </c>
      <c r="H2209" s="108">
        <f t="shared" si="1052"/>
        <v>46254</v>
      </c>
      <c r="I2209" s="108">
        <f t="shared" si="1040"/>
        <v>46254</v>
      </c>
      <c r="J2209" s="109">
        <f t="shared" si="1048"/>
        <v>23</v>
      </c>
      <c r="K2209" s="109">
        <f t="shared" si="1036"/>
        <v>6</v>
      </c>
      <c r="L2209" s="8">
        <f t="shared" si="1049"/>
        <v>1.00145792</v>
      </c>
      <c r="M2209" s="110">
        <f t="shared" si="1035"/>
        <v>1.0056002500000001</v>
      </c>
      <c r="N2209" s="110">
        <f t="shared" si="1056"/>
        <v>1.8861732871364583</v>
      </c>
      <c r="O2209" s="103">
        <f t="shared" si="1034"/>
        <v>1.88892317</v>
      </c>
      <c r="P2209" s="103">
        <f t="shared" si="1041"/>
        <v>328.80919075999998</v>
      </c>
      <c r="Q2209" s="11">
        <f t="shared" si="1055"/>
        <v>0</v>
      </c>
      <c r="R2209" s="30">
        <f t="shared" si="1050"/>
        <v>0</v>
      </c>
      <c r="S2209" s="103">
        <f t="shared" si="1042"/>
        <v>0</v>
      </c>
      <c r="T2209" s="113">
        <f t="shared" si="1051"/>
        <v>8.5000000000000006E-2</v>
      </c>
      <c r="U2209" s="111">
        <f t="shared" si="1031"/>
        <v>6</v>
      </c>
      <c r="V2209" s="111">
        <v>252</v>
      </c>
      <c r="W2209" s="110">
        <f t="shared" si="1043"/>
        <v>1.0019442679999999</v>
      </c>
      <c r="X2209" s="103">
        <f t="shared" si="1044"/>
        <v>0.63929318000000002</v>
      </c>
      <c r="Y2209" s="103">
        <f t="shared" si="1045"/>
        <v>0</v>
      </c>
      <c r="Z2209" s="114" t="str">
        <f t="shared" si="1053"/>
        <v>A+J=</v>
      </c>
      <c r="AA2209" s="108">
        <f t="shared" si="1054"/>
        <v>46254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46"/>
        <v>46232</v>
      </c>
      <c r="B2210" s="103">
        <f t="shared" si="1038"/>
        <v>329.63518169999998</v>
      </c>
      <c r="C2210" s="204">
        <f t="shared" si="1037"/>
        <v>174.07229472757993</v>
      </c>
      <c r="D2210" s="104">
        <f t="shared" si="1047"/>
        <v>7205.03</v>
      </c>
      <c r="E2210" s="105">
        <f t="shared" si="1032"/>
        <v>7245.38</v>
      </c>
      <c r="F2210" s="106">
        <f t="shared" si="1033"/>
        <v>46193</v>
      </c>
      <c r="G2210" s="107">
        <f t="shared" si="1039"/>
        <v>5.6002542668107669E-3</v>
      </c>
      <c r="H2210" s="108">
        <f t="shared" si="1052"/>
        <v>46254</v>
      </c>
      <c r="I2210" s="108">
        <f t="shared" si="1040"/>
        <v>46254</v>
      </c>
      <c r="J2210" s="109">
        <f t="shared" si="1048"/>
        <v>23</v>
      </c>
      <c r="K2210" s="109">
        <f t="shared" si="1036"/>
        <v>7</v>
      </c>
      <c r="L2210" s="8">
        <f t="shared" si="1049"/>
        <v>1.00170111</v>
      </c>
      <c r="M2210" s="110">
        <f t="shared" si="1035"/>
        <v>1.0056002500000001</v>
      </c>
      <c r="N2210" s="110">
        <f t="shared" si="1056"/>
        <v>1.8861732871364583</v>
      </c>
      <c r="O2210" s="103">
        <f t="shared" si="1034"/>
        <v>1.88938187</v>
      </c>
      <c r="P2210" s="103">
        <f t="shared" si="1041"/>
        <v>328.88903771999998</v>
      </c>
      <c r="Q2210" s="11">
        <f t="shared" si="1055"/>
        <v>0</v>
      </c>
      <c r="R2210" s="30">
        <f t="shared" si="1050"/>
        <v>0</v>
      </c>
      <c r="S2210" s="103">
        <f t="shared" si="1042"/>
        <v>0</v>
      </c>
      <c r="T2210" s="113">
        <f t="shared" si="1051"/>
        <v>8.5000000000000006E-2</v>
      </c>
      <c r="U2210" s="111">
        <f t="shared" si="1031"/>
        <v>7</v>
      </c>
      <c r="V2210" s="111">
        <v>252</v>
      </c>
      <c r="W2210" s="110">
        <f t="shared" si="1043"/>
        <v>1.00226868</v>
      </c>
      <c r="X2210" s="103">
        <f t="shared" si="1044"/>
        <v>0.74614398000000004</v>
      </c>
      <c r="Y2210" s="103">
        <f t="shared" si="1045"/>
        <v>0</v>
      </c>
      <c r="Z2210" s="114" t="str">
        <f t="shared" si="1053"/>
        <v>A+J=</v>
      </c>
      <c r="AA2210" s="108">
        <f t="shared" si="1054"/>
        <v>46254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46"/>
        <v>46233</v>
      </c>
      <c r="B2211" s="103">
        <f t="shared" si="1038"/>
        <v>329.82198499999998</v>
      </c>
      <c r="C2211" s="204">
        <f t="shared" si="1037"/>
        <v>174.07229472757993</v>
      </c>
      <c r="D2211" s="104">
        <f t="shared" si="1047"/>
        <v>7205.03</v>
      </c>
      <c r="E2211" s="105">
        <f t="shared" si="1032"/>
        <v>7245.38</v>
      </c>
      <c r="F2211" s="106">
        <f t="shared" si="1033"/>
        <v>46193</v>
      </c>
      <c r="G2211" s="107">
        <f t="shared" si="1039"/>
        <v>5.6002542668107669E-3</v>
      </c>
      <c r="H2211" s="108">
        <f t="shared" si="1052"/>
        <v>46254</v>
      </c>
      <c r="I2211" s="108">
        <f t="shared" si="1040"/>
        <v>46254</v>
      </c>
      <c r="J2211" s="109">
        <f t="shared" si="1048"/>
        <v>23</v>
      </c>
      <c r="K2211" s="109">
        <f t="shared" si="1036"/>
        <v>8</v>
      </c>
      <c r="L2211" s="8">
        <f t="shared" si="1049"/>
        <v>1.00194436</v>
      </c>
      <c r="M2211" s="110">
        <f t="shared" si="1035"/>
        <v>1.0056002500000001</v>
      </c>
      <c r="N2211" s="110">
        <f t="shared" si="1056"/>
        <v>1.8861732871364583</v>
      </c>
      <c r="O2211" s="103">
        <f t="shared" si="1034"/>
        <v>1.8898406800000001</v>
      </c>
      <c r="P2211" s="103">
        <f t="shared" si="1041"/>
        <v>328.96890382999999</v>
      </c>
      <c r="Q2211" s="11">
        <f t="shared" si="1055"/>
        <v>0</v>
      </c>
      <c r="R2211" s="30">
        <f t="shared" si="1050"/>
        <v>0</v>
      </c>
      <c r="S2211" s="103">
        <f t="shared" si="1042"/>
        <v>0</v>
      </c>
      <c r="T2211" s="113">
        <f t="shared" si="1051"/>
        <v>8.5000000000000006E-2</v>
      </c>
      <c r="U2211" s="111">
        <f t="shared" si="1031"/>
        <v>8</v>
      </c>
      <c r="V2211" s="111">
        <v>252</v>
      </c>
      <c r="W2211" s="110">
        <f t="shared" si="1043"/>
        <v>1.0025931969999999</v>
      </c>
      <c r="X2211" s="103">
        <f t="shared" si="1044"/>
        <v>0.85308117000000006</v>
      </c>
      <c r="Y2211" s="103">
        <f t="shared" si="1045"/>
        <v>0</v>
      </c>
      <c r="Z2211" s="114" t="str">
        <f t="shared" si="1053"/>
        <v>A+J=</v>
      </c>
      <c r="AA2211" s="108">
        <f t="shared" si="1054"/>
        <v>46254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46"/>
        <v>46234</v>
      </c>
      <c r="B2212" s="103">
        <f t="shared" si="1038"/>
        <v>330.00889563999999</v>
      </c>
      <c r="C2212" s="204">
        <f t="shared" si="1037"/>
        <v>174.07229472757993</v>
      </c>
      <c r="D2212" s="104">
        <f t="shared" si="1047"/>
        <v>7205.03</v>
      </c>
      <c r="E2212" s="105">
        <f t="shared" si="1032"/>
        <v>7245.38</v>
      </c>
      <c r="F2212" s="106">
        <f t="shared" si="1033"/>
        <v>46193</v>
      </c>
      <c r="G2212" s="107">
        <f t="shared" si="1039"/>
        <v>5.6002542668107669E-3</v>
      </c>
      <c r="H2212" s="108">
        <f t="shared" si="1052"/>
        <v>46254</v>
      </c>
      <c r="I2212" s="108">
        <f t="shared" si="1040"/>
        <v>46254</v>
      </c>
      <c r="J2212" s="109">
        <f t="shared" si="1048"/>
        <v>23</v>
      </c>
      <c r="K2212" s="109">
        <f t="shared" si="1036"/>
        <v>9</v>
      </c>
      <c r="L2212" s="8">
        <f t="shared" si="1049"/>
        <v>1.0021876700000001</v>
      </c>
      <c r="M2212" s="110">
        <f t="shared" si="1035"/>
        <v>1.0056002500000001</v>
      </c>
      <c r="N2212" s="110">
        <f t="shared" si="1056"/>
        <v>1.8861732871364583</v>
      </c>
      <c r="O2212" s="103">
        <f t="shared" si="1034"/>
        <v>1.89029961</v>
      </c>
      <c r="P2212" s="103">
        <f t="shared" si="1041"/>
        <v>329.04879082999997</v>
      </c>
      <c r="Q2212" s="11">
        <f t="shared" si="1055"/>
        <v>0</v>
      </c>
      <c r="R2212" s="30">
        <f t="shared" si="1050"/>
        <v>0</v>
      </c>
      <c r="S2212" s="103">
        <f t="shared" si="1042"/>
        <v>0</v>
      </c>
      <c r="T2212" s="113">
        <f t="shared" si="1051"/>
        <v>8.5000000000000006E-2</v>
      </c>
      <c r="U2212" s="111">
        <f t="shared" si="1031"/>
        <v>9</v>
      </c>
      <c r="V2212" s="111">
        <v>252</v>
      </c>
      <c r="W2212" s="110">
        <f t="shared" si="1043"/>
        <v>1.0029178190000001</v>
      </c>
      <c r="X2212" s="103">
        <f t="shared" si="1044"/>
        <v>0.96010481000000003</v>
      </c>
      <c r="Y2212" s="103">
        <f t="shared" si="1045"/>
        <v>0</v>
      </c>
      <c r="Z2212" s="114" t="str">
        <f t="shared" si="1053"/>
        <v>A+J=</v>
      </c>
      <c r="AA2212" s="108">
        <f t="shared" si="1054"/>
        <v>46254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46"/>
        <v>46235</v>
      </c>
      <c r="B2213" s="103">
        <f t="shared" si="1038"/>
        <v>330.19591399000001</v>
      </c>
      <c r="C2213" s="204">
        <f t="shared" si="1037"/>
        <v>174.07229472757993</v>
      </c>
      <c r="D2213" s="104">
        <f t="shared" si="1047"/>
        <v>7205.03</v>
      </c>
      <c r="E2213" s="105">
        <f t="shared" si="1032"/>
        <v>7245.38</v>
      </c>
      <c r="F2213" s="106">
        <f t="shared" si="1033"/>
        <v>46193</v>
      </c>
      <c r="G2213" s="107">
        <f t="shared" si="1039"/>
        <v>5.6002542668107669E-3</v>
      </c>
      <c r="H2213" s="108">
        <f t="shared" si="1052"/>
        <v>46254</v>
      </c>
      <c r="I2213" s="108">
        <f t="shared" si="1040"/>
        <v>46254</v>
      </c>
      <c r="J2213" s="109">
        <f t="shared" si="1048"/>
        <v>23</v>
      </c>
      <c r="K2213" s="109">
        <f t="shared" si="1036"/>
        <v>10</v>
      </c>
      <c r="L2213" s="8">
        <f t="shared" si="1049"/>
        <v>1.00243105</v>
      </c>
      <c r="M2213" s="110">
        <f t="shared" si="1035"/>
        <v>1.0056002500000001</v>
      </c>
      <c r="N2213" s="110">
        <f t="shared" si="1056"/>
        <v>1.8861732871364583</v>
      </c>
      <c r="O2213" s="103">
        <f t="shared" si="1034"/>
        <v>1.8907586599999999</v>
      </c>
      <c r="P2213" s="103">
        <f t="shared" si="1041"/>
        <v>329.12869871999999</v>
      </c>
      <c r="Q2213" s="11">
        <f t="shared" si="1055"/>
        <v>0</v>
      </c>
      <c r="R2213" s="30">
        <f t="shared" si="1050"/>
        <v>0</v>
      </c>
      <c r="S2213" s="103">
        <f t="shared" si="1042"/>
        <v>0</v>
      </c>
      <c r="T2213" s="113">
        <f t="shared" si="1051"/>
        <v>8.5000000000000006E-2</v>
      </c>
      <c r="U2213" s="111">
        <f t="shared" ref="U2213:U2276" si="1057">IF(Q2212&gt;0,1,IF(K2213=K2212,U2212,U2212+1))</f>
        <v>10</v>
      </c>
      <c r="V2213" s="111">
        <v>252</v>
      </c>
      <c r="W2213" s="110">
        <f t="shared" si="1043"/>
        <v>1.0032425469999999</v>
      </c>
      <c r="X2213" s="103">
        <f t="shared" si="1044"/>
        <v>1.0672152699999999</v>
      </c>
      <c r="Y2213" s="103">
        <f t="shared" si="1045"/>
        <v>0</v>
      </c>
      <c r="Z2213" s="114" t="str">
        <f t="shared" si="1053"/>
        <v>A+J=</v>
      </c>
      <c r="AA2213" s="108">
        <f t="shared" si="1054"/>
        <v>46254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46"/>
        <v>46236</v>
      </c>
      <c r="B2214" s="103">
        <f t="shared" si="1038"/>
        <v>330.19591399000001</v>
      </c>
      <c r="C2214" s="204">
        <f t="shared" si="1037"/>
        <v>174.07229472757993</v>
      </c>
      <c r="D2214" s="104">
        <f t="shared" si="1047"/>
        <v>7205.03</v>
      </c>
      <c r="E2214" s="105">
        <f t="shared" si="1032"/>
        <v>7245.38</v>
      </c>
      <c r="F2214" s="106">
        <f t="shared" si="1033"/>
        <v>46193</v>
      </c>
      <c r="G2214" s="107">
        <f t="shared" si="1039"/>
        <v>5.6002542668107669E-3</v>
      </c>
      <c r="H2214" s="108">
        <f t="shared" si="1052"/>
        <v>46254</v>
      </c>
      <c r="I2214" s="108">
        <f t="shared" si="1040"/>
        <v>46254</v>
      </c>
      <c r="J2214" s="109">
        <f t="shared" si="1048"/>
        <v>23</v>
      </c>
      <c r="K2214" s="109">
        <f t="shared" si="1036"/>
        <v>10</v>
      </c>
      <c r="L2214" s="8">
        <f t="shared" si="1049"/>
        <v>1.00243105</v>
      </c>
      <c r="M2214" s="110">
        <f t="shared" si="1035"/>
        <v>1.0056002500000001</v>
      </c>
      <c r="N2214" s="110">
        <f t="shared" si="1056"/>
        <v>1.8861732871364583</v>
      </c>
      <c r="O2214" s="103">
        <f t="shared" si="1034"/>
        <v>1.8907586599999999</v>
      </c>
      <c r="P2214" s="103">
        <f t="shared" si="1041"/>
        <v>329.12869871999999</v>
      </c>
      <c r="Q2214" s="11">
        <f t="shared" si="1055"/>
        <v>0</v>
      </c>
      <c r="R2214" s="30">
        <f t="shared" si="1050"/>
        <v>0</v>
      </c>
      <c r="S2214" s="103">
        <f t="shared" si="1042"/>
        <v>0</v>
      </c>
      <c r="T2214" s="113">
        <f t="shared" si="1051"/>
        <v>8.5000000000000006E-2</v>
      </c>
      <c r="U2214" s="111">
        <f t="shared" si="1057"/>
        <v>10</v>
      </c>
      <c r="V2214" s="111">
        <v>252</v>
      </c>
      <c r="W2214" s="110">
        <f t="shared" si="1043"/>
        <v>1.0032425469999999</v>
      </c>
      <c r="X2214" s="103">
        <f t="shared" si="1044"/>
        <v>1.0672152699999999</v>
      </c>
      <c r="Y2214" s="103">
        <f t="shared" si="1045"/>
        <v>0</v>
      </c>
      <c r="Z2214" s="114" t="str">
        <f t="shared" si="1053"/>
        <v>A+J=</v>
      </c>
      <c r="AA2214" s="108">
        <f t="shared" si="1054"/>
        <v>46254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46"/>
        <v>46237</v>
      </c>
      <c r="B2215" s="103">
        <f t="shared" si="1038"/>
        <v>330.19591399000001</v>
      </c>
      <c r="C2215" s="204">
        <f t="shared" si="1037"/>
        <v>174.07229472757993</v>
      </c>
      <c r="D2215" s="104">
        <f t="shared" si="1047"/>
        <v>7205.03</v>
      </c>
      <c r="E2215" s="105">
        <f t="shared" si="1032"/>
        <v>7245.38</v>
      </c>
      <c r="F2215" s="106">
        <f t="shared" si="1033"/>
        <v>46193</v>
      </c>
      <c r="G2215" s="107">
        <f t="shared" si="1039"/>
        <v>5.6002542668107669E-3</v>
      </c>
      <c r="H2215" s="108">
        <f t="shared" si="1052"/>
        <v>46254</v>
      </c>
      <c r="I2215" s="108">
        <f t="shared" si="1040"/>
        <v>46254</v>
      </c>
      <c r="J2215" s="109">
        <f t="shared" si="1048"/>
        <v>23</v>
      </c>
      <c r="K2215" s="109">
        <f t="shared" si="1036"/>
        <v>10</v>
      </c>
      <c r="L2215" s="8">
        <f t="shared" si="1049"/>
        <v>1.00243105</v>
      </c>
      <c r="M2215" s="110">
        <f t="shared" si="1035"/>
        <v>1.0056002500000001</v>
      </c>
      <c r="N2215" s="110">
        <f t="shared" si="1056"/>
        <v>1.8861732871364583</v>
      </c>
      <c r="O2215" s="103">
        <f t="shared" si="1034"/>
        <v>1.8907586599999999</v>
      </c>
      <c r="P2215" s="103">
        <f t="shared" si="1041"/>
        <v>329.12869871999999</v>
      </c>
      <c r="Q2215" s="11">
        <f t="shared" si="1055"/>
        <v>0</v>
      </c>
      <c r="R2215" s="30">
        <f t="shared" si="1050"/>
        <v>0</v>
      </c>
      <c r="S2215" s="103">
        <f t="shared" si="1042"/>
        <v>0</v>
      </c>
      <c r="T2215" s="113">
        <f t="shared" si="1051"/>
        <v>8.5000000000000006E-2</v>
      </c>
      <c r="U2215" s="111">
        <f t="shared" si="1057"/>
        <v>10</v>
      </c>
      <c r="V2215" s="111">
        <v>252</v>
      </c>
      <c r="W2215" s="110">
        <f t="shared" si="1043"/>
        <v>1.0032425469999999</v>
      </c>
      <c r="X2215" s="103">
        <f t="shared" si="1044"/>
        <v>1.0672152699999999</v>
      </c>
      <c r="Y2215" s="103">
        <f t="shared" si="1045"/>
        <v>0</v>
      </c>
      <c r="Z2215" s="114" t="str">
        <f t="shared" si="1053"/>
        <v>A+J=</v>
      </c>
      <c r="AA2215" s="108">
        <f t="shared" si="1054"/>
        <v>46254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46"/>
        <v>46238</v>
      </c>
      <c r="B2216" s="103">
        <f t="shared" si="1038"/>
        <v>330.38303594000001</v>
      </c>
      <c r="C2216" s="204">
        <f t="shared" si="1037"/>
        <v>174.07229472757993</v>
      </c>
      <c r="D2216" s="104">
        <f t="shared" si="1047"/>
        <v>7205.03</v>
      </c>
      <c r="E2216" s="105">
        <f t="shared" ref="E2216:E2279" si="1058">IF($K2216=1,VLOOKUP($A2215,$AO$10:$AS$165,4),E2215)</f>
        <v>7245.38</v>
      </c>
      <c r="F2216" s="106">
        <f t="shared" ref="F2216:F2279" si="1059">IF($K2216=1,VLOOKUP($A2215,$AO$10:$AS$165,5),F2215)</f>
        <v>46193</v>
      </c>
      <c r="G2216" s="107">
        <f t="shared" si="1039"/>
        <v>5.6002542668107669E-3</v>
      </c>
      <c r="H2216" s="108">
        <f t="shared" si="1052"/>
        <v>46254</v>
      </c>
      <c r="I2216" s="108">
        <f t="shared" si="1040"/>
        <v>46254</v>
      </c>
      <c r="J2216" s="109">
        <f t="shared" si="1048"/>
        <v>23</v>
      </c>
      <c r="K2216" s="109">
        <f t="shared" si="1036"/>
        <v>11</v>
      </c>
      <c r="L2216" s="8">
        <f t="shared" si="1049"/>
        <v>1.00267448</v>
      </c>
      <c r="M2216" s="110">
        <f t="shared" si="1035"/>
        <v>1.0056002500000001</v>
      </c>
      <c r="N2216" s="110">
        <f t="shared" si="1056"/>
        <v>1.8861732871364583</v>
      </c>
      <c r="O2216" s="103">
        <f t="shared" si="1034"/>
        <v>1.8912178100000001</v>
      </c>
      <c r="P2216" s="103">
        <f t="shared" si="1041"/>
        <v>329.20862400999999</v>
      </c>
      <c r="Q2216" s="11">
        <f t="shared" si="1055"/>
        <v>0</v>
      </c>
      <c r="R2216" s="30">
        <f t="shared" si="1050"/>
        <v>0</v>
      </c>
      <c r="S2216" s="103">
        <f t="shared" si="1042"/>
        <v>0</v>
      </c>
      <c r="T2216" s="113">
        <f t="shared" si="1051"/>
        <v>8.5000000000000006E-2</v>
      </c>
      <c r="U2216" s="111">
        <f t="shared" si="1057"/>
        <v>11</v>
      </c>
      <c r="V2216" s="111">
        <v>252</v>
      </c>
      <c r="W2216" s="110">
        <f t="shared" si="1043"/>
        <v>1.0035673789999999</v>
      </c>
      <c r="X2216" s="103">
        <f t="shared" si="1044"/>
        <v>1.17441193</v>
      </c>
      <c r="Y2216" s="103">
        <f t="shared" si="1045"/>
        <v>0</v>
      </c>
      <c r="Z2216" s="114" t="str">
        <f t="shared" si="1053"/>
        <v>A+J=</v>
      </c>
      <c r="AA2216" s="108">
        <f t="shared" si="1054"/>
        <v>46254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46"/>
        <v>46239</v>
      </c>
      <c r="B2217" s="103">
        <f t="shared" si="1038"/>
        <v>330.57026218999999</v>
      </c>
      <c r="C2217" s="204">
        <f t="shared" si="1037"/>
        <v>174.07229472757993</v>
      </c>
      <c r="D2217" s="104">
        <f t="shared" si="1047"/>
        <v>7205.03</v>
      </c>
      <c r="E2217" s="105">
        <f t="shared" si="1058"/>
        <v>7245.38</v>
      </c>
      <c r="F2217" s="106">
        <f t="shared" si="1059"/>
        <v>46193</v>
      </c>
      <c r="G2217" s="107">
        <f t="shared" si="1039"/>
        <v>5.6002542668107669E-3</v>
      </c>
      <c r="H2217" s="108">
        <f t="shared" si="1052"/>
        <v>46254</v>
      </c>
      <c r="I2217" s="108">
        <f t="shared" si="1040"/>
        <v>46254</v>
      </c>
      <c r="J2217" s="109">
        <f t="shared" si="1048"/>
        <v>23</v>
      </c>
      <c r="K2217" s="109">
        <f t="shared" si="1036"/>
        <v>12</v>
      </c>
      <c r="L2217" s="8">
        <f t="shared" si="1049"/>
        <v>1.00291796</v>
      </c>
      <c r="M2217" s="110">
        <f t="shared" si="1035"/>
        <v>1.0056002500000001</v>
      </c>
      <c r="N2217" s="110">
        <f t="shared" si="1056"/>
        <v>1.8861732871364583</v>
      </c>
      <c r="O2217" s="103">
        <f t="shared" ref="O2217:O2280" si="1060">TRUNC(TRUNC((L2217*N2217),15),8)</f>
        <v>1.8916770599999999</v>
      </c>
      <c r="P2217" s="103">
        <f t="shared" si="1041"/>
        <v>329.28856671</v>
      </c>
      <c r="Q2217" s="11">
        <f t="shared" si="1055"/>
        <v>0</v>
      </c>
      <c r="R2217" s="30">
        <f t="shared" si="1050"/>
        <v>0</v>
      </c>
      <c r="S2217" s="103">
        <f t="shared" si="1042"/>
        <v>0</v>
      </c>
      <c r="T2217" s="113">
        <f t="shared" si="1051"/>
        <v>8.5000000000000006E-2</v>
      </c>
      <c r="U2217" s="111">
        <f t="shared" si="1057"/>
        <v>12</v>
      </c>
      <c r="V2217" s="111">
        <v>252</v>
      </c>
      <c r="W2217" s="110">
        <f t="shared" si="1043"/>
        <v>1.003892317</v>
      </c>
      <c r="X2217" s="103">
        <f t="shared" si="1044"/>
        <v>1.28169548</v>
      </c>
      <c r="Y2217" s="103">
        <f t="shared" si="1045"/>
        <v>0</v>
      </c>
      <c r="Z2217" s="114" t="str">
        <f t="shared" si="1053"/>
        <v>A+J=</v>
      </c>
      <c r="AA2217" s="108">
        <f t="shared" si="1054"/>
        <v>46254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46"/>
        <v>46240</v>
      </c>
      <c r="B2218" s="103">
        <f t="shared" si="1038"/>
        <v>330.75759737999999</v>
      </c>
      <c r="C2218" s="204">
        <f t="shared" si="1037"/>
        <v>174.07229472757993</v>
      </c>
      <c r="D2218" s="104">
        <f t="shared" si="1047"/>
        <v>7205.03</v>
      </c>
      <c r="E2218" s="105">
        <f t="shared" si="1058"/>
        <v>7245.38</v>
      </c>
      <c r="F2218" s="106">
        <f t="shared" si="1059"/>
        <v>46193</v>
      </c>
      <c r="G2218" s="107">
        <f t="shared" si="1039"/>
        <v>5.6002542668107669E-3</v>
      </c>
      <c r="H2218" s="108">
        <f t="shared" si="1052"/>
        <v>46254</v>
      </c>
      <c r="I2218" s="108">
        <f t="shared" si="1040"/>
        <v>46254</v>
      </c>
      <c r="J2218" s="109">
        <f t="shared" si="1048"/>
        <v>23</v>
      </c>
      <c r="K2218" s="109">
        <f t="shared" si="1036"/>
        <v>13</v>
      </c>
      <c r="L2218" s="8">
        <f t="shared" si="1049"/>
        <v>1.00316151</v>
      </c>
      <c r="M2218" s="110">
        <f t="shared" ref="M2218:M2281" si="1061">IF(I2218&gt;I2217,L2217,M2217)</f>
        <v>1.0056002500000001</v>
      </c>
      <c r="N2218" s="110">
        <f t="shared" si="1056"/>
        <v>1.8861732871364583</v>
      </c>
      <c r="O2218" s="103">
        <f t="shared" si="1060"/>
        <v>1.89213644</v>
      </c>
      <c r="P2218" s="103">
        <f t="shared" si="1041"/>
        <v>329.36853203999999</v>
      </c>
      <c r="Q2218" s="11">
        <f t="shared" si="1055"/>
        <v>0</v>
      </c>
      <c r="R2218" s="30">
        <f t="shared" si="1050"/>
        <v>0</v>
      </c>
      <c r="S2218" s="103">
        <f t="shared" si="1042"/>
        <v>0</v>
      </c>
      <c r="T2218" s="113">
        <f t="shared" si="1051"/>
        <v>8.5000000000000006E-2</v>
      </c>
      <c r="U2218" s="111">
        <f t="shared" si="1057"/>
        <v>13</v>
      </c>
      <c r="V2218" s="111">
        <v>252</v>
      </c>
      <c r="W2218" s="110">
        <f t="shared" si="1043"/>
        <v>1.0042173590000001</v>
      </c>
      <c r="X2218" s="103">
        <f t="shared" si="1044"/>
        <v>1.3890653399999999</v>
      </c>
      <c r="Y2218" s="103">
        <f t="shared" si="1045"/>
        <v>0</v>
      </c>
      <c r="Z2218" s="114" t="str">
        <f t="shared" si="1053"/>
        <v>A+J=</v>
      </c>
      <c r="AA2218" s="108">
        <f t="shared" si="1054"/>
        <v>46254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46"/>
        <v>46241</v>
      </c>
      <c r="B2219" s="103">
        <f t="shared" si="1038"/>
        <v>330.94503903999998</v>
      </c>
      <c r="C2219" s="204">
        <f t="shared" si="1037"/>
        <v>174.07229472757993</v>
      </c>
      <c r="D2219" s="104">
        <f t="shared" si="1047"/>
        <v>7205.03</v>
      </c>
      <c r="E2219" s="105">
        <f t="shared" si="1058"/>
        <v>7245.38</v>
      </c>
      <c r="F2219" s="106">
        <f t="shared" si="1059"/>
        <v>46193</v>
      </c>
      <c r="G2219" s="107">
        <f t="shared" si="1039"/>
        <v>5.6002542668107669E-3</v>
      </c>
      <c r="H2219" s="108">
        <f t="shared" si="1052"/>
        <v>46254</v>
      </c>
      <c r="I2219" s="108">
        <f t="shared" si="1040"/>
        <v>46254</v>
      </c>
      <c r="J2219" s="109">
        <f t="shared" si="1048"/>
        <v>23</v>
      </c>
      <c r="K2219" s="109">
        <f t="shared" si="1036"/>
        <v>14</v>
      </c>
      <c r="L2219" s="8">
        <f t="shared" si="1049"/>
        <v>1.00340512</v>
      </c>
      <c r="M2219" s="110">
        <f t="shared" si="1061"/>
        <v>1.0056002500000001</v>
      </c>
      <c r="N2219" s="110">
        <f t="shared" si="1056"/>
        <v>1.8861732871364583</v>
      </c>
      <c r="O2219" s="103">
        <f t="shared" si="1060"/>
        <v>1.8925959299999999</v>
      </c>
      <c r="P2219" s="103">
        <f t="shared" si="1041"/>
        <v>329.44851652</v>
      </c>
      <c r="Q2219" s="11">
        <f t="shared" si="1055"/>
        <v>0</v>
      </c>
      <c r="R2219" s="30">
        <f t="shared" si="1050"/>
        <v>0</v>
      </c>
      <c r="S2219" s="103">
        <f t="shared" si="1042"/>
        <v>0</v>
      </c>
      <c r="T2219" s="113">
        <f t="shared" si="1051"/>
        <v>8.5000000000000006E-2</v>
      </c>
      <c r="U2219" s="111">
        <f t="shared" si="1057"/>
        <v>14</v>
      </c>
      <c r="V2219" s="111">
        <v>252</v>
      </c>
      <c r="W2219" s="110">
        <f t="shared" si="1043"/>
        <v>1.0045425079999999</v>
      </c>
      <c r="X2219" s="103">
        <f t="shared" si="1044"/>
        <v>1.4965225200000001</v>
      </c>
      <c r="Y2219" s="103">
        <f t="shared" si="1045"/>
        <v>0</v>
      </c>
      <c r="Z2219" s="114" t="str">
        <f t="shared" si="1053"/>
        <v>A+J=</v>
      </c>
      <c r="AA2219" s="108">
        <f t="shared" si="1054"/>
        <v>46254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46"/>
        <v>46242</v>
      </c>
      <c r="B2220" s="103">
        <f t="shared" si="1038"/>
        <v>331.13258622000001</v>
      </c>
      <c r="C2220" s="204">
        <f t="shared" si="1037"/>
        <v>174.07229472757993</v>
      </c>
      <c r="D2220" s="104">
        <f t="shared" si="1047"/>
        <v>7205.03</v>
      </c>
      <c r="E2220" s="105">
        <f t="shared" si="1058"/>
        <v>7245.38</v>
      </c>
      <c r="F2220" s="106">
        <f t="shared" si="1059"/>
        <v>46193</v>
      </c>
      <c r="G2220" s="107">
        <f t="shared" si="1039"/>
        <v>5.6002542668107669E-3</v>
      </c>
      <c r="H2220" s="108">
        <f t="shared" si="1052"/>
        <v>46254</v>
      </c>
      <c r="I2220" s="108">
        <f t="shared" si="1040"/>
        <v>46254</v>
      </c>
      <c r="J2220" s="109">
        <f t="shared" si="1048"/>
        <v>23</v>
      </c>
      <c r="K2220" s="109">
        <f t="shared" ref="K2220:K2283" si="1062">(J2220-(NETWORKDAYS(A2220,I2220,AD$171:AD$502)-1))</f>
        <v>15</v>
      </c>
      <c r="L2220" s="8">
        <f t="shared" si="1049"/>
        <v>1.00364879</v>
      </c>
      <c r="M2220" s="110">
        <f t="shared" si="1061"/>
        <v>1.0056002500000001</v>
      </c>
      <c r="N2220" s="110">
        <f t="shared" si="1056"/>
        <v>1.8861732871364583</v>
      </c>
      <c r="O2220" s="103">
        <f t="shared" si="1060"/>
        <v>1.89305553</v>
      </c>
      <c r="P2220" s="103">
        <f t="shared" si="1041"/>
        <v>329.52852015000002</v>
      </c>
      <c r="Q2220" s="11">
        <f t="shared" si="1055"/>
        <v>0</v>
      </c>
      <c r="R2220" s="30">
        <f t="shared" si="1050"/>
        <v>0</v>
      </c>
      <c r="S2220" s="103">
        <f t="shared" si="1042"/>
        <v>0</v>
      </c>
      <c r="T2220" s="113">
        <f t="shared" si="1051"/>
        <v>8.5000000000000006E-2</v>
      </c>
      <c r="U2220" s="111">
        <f t="shared" si="1057"/>
        <v>15</v>
      </c>
      <c r="V2220" s="111">
        <v>252</v>
      </c>
      <c r="W2220" s="110">
        <f t="shared" si="1043"/>
        <v>1.0048677610000001</v>
      </c>
      <c r="X2220" s="103">
        <f t="shared" si="1044"/>
        <v>1.60406607</v>
      </c>
      <c r="Y2220" s="103">
        <f t="shared" si="1045"/>
        <v>0</v>
      </c>
      <c r="Z2220" s="114" t="str">
        <f t="shared" si="1053"/>
        <v>A+J=</v>
      </c>
      <c r="AA2220" s="108">
        <f t="shared" si="1054"/>
        <v>46254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46"/>
        <v>46243</v>
      </c>
      <c r="B2221" s="103">
        <f t="shared" si="1038"/>
        <v>331.13258622000001</v>
      </c>
      <c r="C2221" s="204">
        <f t="shared" si="1037"/>
        <v>174.07229472757993</v>
      </c>
      <c r="D2221" s="104">
        <f t="shared" si="1047"/>
        <v>7205.03</v>
      </c>
      <c r="E2221" s="105">
        <f t="shared" si="1058"/>
        <v>7245.38</v>
      </c>
      <c r="F2221" s="106">
        <f t="shared" si="1059"/>
        <v>46193</v>
      </c>
      <c r="G2221" s="107">
        <f t="shared" si="1039"/>
        <v>5.6002542668107669E-3</v>
      </c>
      <c r="H2221" s="108">
        <f t="shared" si="1052"/>
        <v>46254</v>
      </c>
      <c r="I2221" s="108">
        <f t="shared" si="1040"/>
        <v>46254</v>
      </c>
      <c r="J2221" s="109">
        <f t="shared" si="1048"/>
        <v>23</v>
      </c>
      <c r="K2221" s="109">
        <f t="shared" si="1062"/>
        <v>15</v>
      </c>
      <c r="L2221" s="8">
        <f t="shared" si="1049"/>
        <v>1.00364879</v>
      </c>
      <c r="M2221" s="110">
        <f t="shared" si="1061"/>
        <v>1.0056002500000001</v>
      </c>
      <c r="N2221" s="110">
        <f t="shared" si="1056"/>
        <v>1.8861732871364583</v>
      </c>
      <c r="O2221" s="103">
        <f t="shared" si="1060"/>
        <v>1.89305553</v>
      </c>
      <c r="P2221" s="103">
        <f t="shared" si="1041"/>
        <v>329.52852015000002</v>
      </c>
      <c r="Q2221" s="11">
        <f t="shared" si="1055"/>
        <v>0</v>
      </c>
      <c r="R2221" s="30">
        <f t="shared" si="1050"/>
        <v>0</v>
      </c>
      <c r="S2221" s="103">
        <f t="shared" si="1042"/>
        <v>0</v>
      </c>
      <c r="T2221" s="113">
        <f t="shared" si="1051"/>
        <v>8.5000000000000006E-2</v>
      </c>
      <c r="U2221" s="111">
        <f t="shared" si="1057"/>
        <v>15</v>
      </c>
      <c r="V2221" s="111">
        <v>252</v>
      </c>
      <c r="W2221" s="110">
        <f t="shared" si="1043"/>
        <v>1.0048677610000001</v>
      </c>
      <c r="X2221" s="103">
        <f t="shared" si="1044"/>
        <v>1.60406607</v>
      </c>
      <c r="Y2221" s="103">
        <f t="shared" si="1045"/>
        <v>0</v>
      </c>
      <c r="Z2221" s="114" t="str">
        <f t="shared" si="1053"/>
        <v>A+J=</v>
      </c>
      <c r="AA2221" s="108">
        <f t="shared" si="1054"/>
        <v>46254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46"/>
        <v>46244</v>
      </c>
      <c r="B2222" s="103">
        <f t="shared" si="1038"/>
        <v>331.13258622000001</v>
      </c>
      <c r="C2222" s="204">
        <f t="shared" si="1037"/>
        <v>174.07229472757993</v>
      </c>
      <c r="D2222" s="104">
        <f t="shared" si="1047"/>
        <v>7205.03</v>
      </c>
      <c r="E2222" s="105">
        <f t="shared" si="1058"/>
        <v>7245.38</v>
      </c>
      <c r="F2222" s="106">
        <f t="shared" si="1059"/>
        <v>46193</v>
      </c>
      <c r="G2222" s="107">
        <f t="shared" si="1039"/>
        <v>5.6002542668107669E-3</v>
      </c>
      <c r="H2222" s="108">
        <f t="shared" si="1052"/>
        <v>46254</v>
      </c>
      <c r="I2222" s="108">
        <f t="shared" si="1040"/>
        <v>46254</v>
      </c>
      <c r="J2222" s="109">
        <f t="shared" si="1048"/>
        <v>23</v>
      </c>
      <c r="K2222" s="109">
        <f t="shared" si="1062"/>
        <v>15</v>
      </c>
      <c r="L2222" s="8">
        <f t="shared" si="1049"/>
        <v>1.00364879</v>
      </c>
      <c r="M2222" s="110">
        <f t="shared" si="1061"/>
        <v>1.0056002500000001</v>
      </c>
      <c r="N2222" s="110">
        <f t="shared" si="1056"/>
        <v>1.8861732871364583</v>
      </c>
      <c r="O2222" s="103">
        <f t="shared" si="1060"/>
        <v>1.89305553</v>
      </c>
      <c r="P2222" s="103">
        <f t="shared" si="1041"/>
        <v>329.52852015000002</v>
      </c>
      <c r="Q2222" s="11">
        <f t="shared" si="1055"/>
        <v>0</v>
      </c>
      <c r="R2222" s="30">
        <f t="shared" si="1050"/>
        <v>0</v>
      </c>
      <c r="S2222" s="103">
        <f t="shared" si="1042"/>
        <v>0</v>
      </c>
      <c r="T2222" s="113">
        <f t="shared" si="1051"/>
        <v>8.5000000000000006E-2</v>
      </c>
      <c r="U2222" s="111">
        <f t="shared" si="1057"/>
        <v>15</v>
      </c>
      <c r="V2222" s="111">
        <v>252</v>
      </c>
      <c r="W2222" s="110">
        <f t="shared" si="1043"/>
        <v>1.0048677610000001</v>
      </c>
      <c r="X2222" s="103">
        <f t="shared" si="1044"/>
        <v>1.60406607</v>
      </c>
      <c r="Y2222" s="103">
        <f t="shared" si="1045"/>
        <v>0</v>
      </c>
      <c r="Z2222" s="114" t="str">
        <f t="shared" si="1053"/>
        <v>A+J=</v>
      </c>
      <c r="AA2222" s="108">
        <f t="shared" si="1054"/>
        <v>46254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46"/>
        <v>46245</v>
      </c>
      <c r="B2223" s="103">
        <f t="shared" si="1038"/>
        <v>331.32023755</v>
      </c>
      <c r="C2223" s="204">
        <f t="shared" si="1037"/>
        <v>174.07229472757993</v>
      </c>
      <c r="D2223" s="104">
        <f t="shared" si="1047"/>
        <v>7205.03</v>
      </c>
      <c r="E2223" s="105">
        <f t="shared" si="1058"/>
        <v>7245.38</v>
      </c>
      <c r="F2223" s="106">
        <f t="shared" si="1059"/>
        <v>46193</v>
      </c>
      <c r="G2223" s="107">
        <f t="shared" si="1039"/>
        <v>5.6002542668107669E-3</v>
      </c>
      <c r="H2223" s="108">
        <f t="shared" si="1052"/>
        <v>46254</v>
      </c>
      <c r="I2223" s="108">
        <f t="shared" si="1040"/>
        <v>46254</v>
      </c>
      <c r="J2223" s="109">
        <f t="shared" si="1048"/>
        <v>23</v>
      </c>
      <c r="K2223" s="109">
        <f t="shared" si="1062"/>
        <v>16</v>
      </c>
      <c r="L2223" s="8">
        <f t="shared" si="1049"/>
        <v>1.00389251</v>
      </c>
      <c r="M2223" s="110">
        <f t="shared" si="1061"/>
        <v>1.0056002500000001</v>
      </c>
      <c r="N2223" s="110">
        <f t="shared" si="1056"/>
        <v>1.8861732871364583</v>
      </c>
      <c r="O2223" s="103">
        <f t="shared" si="1060"/>
        <v>1.89351523</v>
      </c>
      <c r="P2223" s="103">
        <f t="shared" si="1041"/>
        <v>329.60854117999997</v>
      </c>
      <c r="Q2223" s="11">
        <f t="shared" si="1055"/>
        <v>0</v>
      </c>
      <c r="R2223" s="30">
        <f t="shared" si="1050"/>
        <v>0</v>
      </c>
      <c r="S2223" s="103">
        <f t="shared" si="1042"/>
        <v>0</v>
      </c>
      <c r="T2223" s="113">
        <f t="shared" si="1051"/>
        <v>8.5000000000000006E-2</v>
      </c>
      <c r="U2223" s="111">
        <f t="shared" si="1057"/>
        <v>16</v>
      </c>
      <c r="V2223" s="111">
        <v>252</v>
      </c>
      <c r="W2223" s="110">
        <f t="shared" si="1043"/>
        <v>1.0051931190000001</v>
      </c>
      <c r="X2223" s="103">
        <f t="shared" si="1044"/>
        <v>1.7116963700000001</v>
      </c>
      <c r="Y2223" s="103">
        <f t="shared" si="1045"/>
        <v>0</v>
      </c>
      <c r="Z2223" s="114" t="str">
        <f t="shared" si="1053"/>
        <v>A+J=</v>
      </c>
      <c r="AA2223" s="108">
        <f t="shared" si="1054"/>
        <v>46254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46"/>
        <v>46246</v>
      </c>
      <c r="B2224" s="103">
        <f t="shared" si="1038"/>
        <v>331.50799866</v>
      </c>
      <c r="C2224" s="204">
        <f t="shared" si="1037"/>
        <v>174.07229472757993</v>
      </c>
      <c r="D2224" s="104">
        <f t="shared" si="1047"/>
        <v>7205.03</v>
      </c>
      <c r="E2224" s="105">
        <f t="shared" si="1058"/>
        <v>7245.38</v>
      </c>
      <c r="F2224" s="106">
        <f t="shared" si="1059"/>
        <v>46193</v>
      </c>
      <c r="G2224" s="107">
        <f t="shared" si="1039"/>
        <v>5.6002542668107669E-3</v>
      </c>
      <c r="H2224" s="108">
        <f t="shared" si="1052"/>
        <v>46254</v>
      </c>
      <c r="I2224" s="108">
        <f t="shared" si="1040"/>
        <v>46254</v>
      </c>
      <c r="J2224" s="109">
        <f t="shared" si="1048"/>
        <v>23</v>
      </c>
      <c r="K2224" s="109">
        <f t="shared" si="1062"/>
        <v>17</v>
      </c>
      <c r="L2224" s="8">
        <f t="shared" si="1049"/>
        <v>1.0041363000000001</v>
      </c>
      <c r="M2224" s="110">
        <f t="shared" si="1061"/>
        <v>1.0056002500000001</v>
      </c>
      <c r="N2224" s="110">
        <f t="shared" si="1056"/>
        <v>1.8861732871364583</v>
      </c>
      <c r="O2224" s="103">
        <f t="shared" si="1060"/>
        <v>1.89397506</v>
      </c>
      <c r="P2224" s="103">
        <f t="shared" si="1041"/>
        <v>329.68858484999998</v>
      </c>
      <c r="Q2224" s="11">
        <f t="shared" si="1055"/>
        <v>0</v>
      </c>
      <c r="R2224" s="30">
        <f t="shared" si="1050"/>
        <v>0</v>
      </c>
      <c r="S2224" s="103">
        <f t="shared" si="1042"/>
        <v>0</v>
      </c>
      <c r="T2224" s="113">
        <f t="shared" si="1051"/>
        <v>8.5000000000000006E-2</v>
      </c>
      <c r="U2224" s="111">
        <f t="shared" si="1057"/>
        <v>17</v>
      </c>
      <c r="V2224" s="111">
        <v>252</v>
      </c>
      <c r="W2224" s="110">
        <f t="shared" si="1043"/>
        <v>1.005518583</v>
      </c>
      <c r="X2224" s="103">
        <f t="shared" si="1044"/>
        <v>1.8194138099999999</v>
      </c>
      <c r="Y2224" s="103">
        <f t="shared" si="1045"/>
        <v>0</v>
      </c>
      <c r="Z2224" s="114" t="str">
        <f t="shared" si="1053"/>
        <v>A+J=</v>
      </c>
      <c r="AA2224" s="108">
        <f t="shared" si="1054"/>
        <v>46254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46"/>
        <v>46247</v>
      </c>
      <c r="B2225" s="103">
        <f t="shared" si="1038"/>
        <v>331.69586433999996</v>
      </c>
      <c r="C2225" s="204">
        <f t="shared" si="1037"/>
        <v>174.07229472757993</v>
      </c>
      <c r="D2225" s="104">
        <f t="shared" si="1047"/>
        <v>7205.03</v>
      </c>
      <c r="E2225" s="105">
        <f t="shared" si="1058"/>
        <v>7245.38</v>
      </c>
      <c r="F2225" s="106">
        <f t="shared" si="1059"/>
        <v>46193</v>
      </c>
      <c r="G2225" s="107">
        <f t="shared" si="1039"/>
        <v>5.6002542668107669E-3</v>
      </c>
      <c r="H2225" s="108">
        <f t="shared" si="1052"/>
        <v>46254</v>
      </c>
      <c r="I2225" s="108">
        <f t="shared" si="1040"/>
        <v>46254</v>
      </c>
      <c r="J2225" s="109">
        <f t="shared" si="1048"/>
        <v>23</v>
      </c>
      <c r="K2225" s="109">
        <f t="shared" si="1062"/>
        <v>18</v>
      </c>
      <c r="L2225" s="8">
        <f t="shared" si="1049"/>
        <v>1.0043801400000001</v>
      </c>
      <c r="M2225" s="110">
        <f t="shared" si="1061"/>
        <v>1.0056002500000001</v>
      </c>
      <c r="N2225" s="110">
        <f t="shared" si="1056"/>
        <v>1.8861732871364583</v>
      </c>
      <c r="O2225" s="103">
        <f t="shared" si="1060"/>
        <v>1.8944349899999999</v>
      </c>
      <c r="P2225" s="103">
        <f t="shared" si="1041"/>
        <v>329.76864591999998</v>
      </c>
      <c r="Q2225" s="11">
        <f t="shared" si="1055"/>
        <v>0</v>
      </c>
      <c r="R2225" s="30">
        <f t="shared" si="1050"/>
        <v>0</v>
      </c>
      <c r="S2225" s="103">
        <f t="shared" si="1042"/>
        <v>0</v>
      </c>
      <c r="T2225" s="113">
        <f t="shared" si="1051"/>
        <v>8.5000000000000006E-2</v>
      </c>
      <c r="U2225" s="111">
        <f t="shared" si="1057"/>
        <v>18</v>
      </c>
      <c r="V2225" s="111">
        <v>252</v>
      </c>
      <c r="W2225" s="110">
        <f t="shared" si="1043"/>
        <v>1.005844153</v>
      </c>
      <c r="X2225" s="103">
        <f t="shared" si="1044"/>
        <v>1.92721842</v>
      </c>
      <c r="Y2225" s="103">
        <f t="shared" si="1045"/>
        <v>0</v>
      </c>
      <c r="Z2225" s="114" t="str">
        <f t="shared" si="1053"/>
        <v>A+J=</v>
      </c>
      <c r="AA2225" s="108">
        <f t="shared" si="1054"/>
        <v>46254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46"/>
        <v>46248</v>
      </c>
      <c r="B2226" s="103">
        <f t="shared" si="1038"/>
        <v>331.88383395</v>
      </c>
      <c r="C2226" s="204">
        <f t="shared" si="1037"/>
        <v>174.07229472757993</v>
      </c>
      <c r="D2226" s="104">
        <f t="shared" si="1047"/>
        <v>7205.03</v>
      </c>
      <c r="E2226" s="105">
        <f t="shared" si="1058"/>
        <v>7245.38</v>
      </c>
      <c r="F2226" s="106">
        <f t="shared" si="1059"/>
        <v>46193</v>
      </c>
      <c r="G2226" s="107">
        <f t="shared" si="1039"/>
        <v>5.6002542668107669E-3</v>
      </c>
      <c r="H2226" s="108">
        <f t="shared" si="1052"/>
        <v>46254</v>
      </c>
      <c r="I2226" s="108">
        <f t="shared" si="1040"/>
        <v>46254</v>
      </c>
      <c r="J2226" s="109">
        <f t="shared" si="1048"/>
        <v>23</v>
      </c>
      <c r="K2226" s="109">
        <f t="shared" si="1062"/>
        <v>19</v>
      </c>
      <c r="L2226" s="8">
        <f t="shared" si="1049"/>
        <v>1.0046240399999999</v>
      </c>
      <c r="M2226" s="110">
        <f t="shared" si="1061"/>
        <v>1.0056002500000001</v>
      </c>
      <c r="N2226" s="110">
        <f t="shared" si="1056"/>
        <v>1.8861732871364583</v>
      </c>
      <c r="O2226" s="103">
        <f t="shared" si="1060"/>
        <v>1.8948950200000001</v>
      </c>
      <c r="P2226" s="103">
        <f t="shared" si="1041"/>
        <v>329.84872438999997</v>
      </c>
      <c r="Q2226" s="11">
        <f t="shared" si="1055"/>
        <v>0</v>
      </c>
      <c r="R2226" s="30">
        <f t="shared" si="1050"/>
        <v>0</v>
      </c>
      <c r="S2226" s="103">
        <f t="shared" si="1042"/>
        <v>0</v>
      </c>
      <c r="T2226" s="113">
        <f t="shared" si="1051"/>
        <v>8.5000000000000006E-2</v>
      </c>
      <c r="U2226" s="111">
        <f t="shared" si="1057"/>
        <v>19</v>
      </c>
      <c r="V2226" s="111">
        <v>252</v>
      </c>
      <c r="W2226" s="110">
        <f t="shared" si="1043"/>
        <v>1.0061698269999999</v>
      </c>
      <c r="X2226" s="103">
        <f t="shared" si="1044"/>
        <v>2.03510956</v>
      </c>
      <c r="Y2226" s="103">
        <f t="shared" si="1045"/>
        <v>0</v>
      </c>
      <c r="Z2226" s="114" t="str">
        <f t="shared" si="1053"/>
        <v>A+J=</v>
      </c>
      <c r="AA2226" s="108">
        <f t="shared" si="1054"/>
        <v>46254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46"/>
        <v>46249</v>
      </c>
      <c r="B2227" s="103">
        <f t="shared" si="1038"/>
        <v>332.07191555999998</v>
      </c>
      <c r="C2227" s="204">
        <f t="shared" si="1037"/>
        <v>174.07229472757993</v>
      </c>
      <c r="D2227" s="104">
        <f t="shared" si="1047"/>
        <v>7205.03</v>
      </c>
      <c r="E2227" s="105">
        <f t="shared" si="1058"/>
        <v>7245.38</v>
      </c>
      <c r="F2227" s="106">
        <f t="shared" si="1059"/>
        <v>46193</v>
      </c>
      <c r="G2227" s="107">
        <f t="shared" si="1039"/>
        <v>5.6002542668107669E-3</v>
      </c>
      <c r="H2227" s="108">
        <f t="shared" si="1052"/>
        <v>46254</v>
      </c>
      <c r="I2227" s="108">
        <f t="shared" si="1040"/>
        <v>46254</v>
      </c>
      <c r="J2227" s="109">
        <f t="shared" si="1048"/>
        <v>23</v>
      </c>
      <c r="K2227" s="109">
        <f t="shared" si="1062"/>
        <v>20</v>
      </c>
      <c r="L2227" s="8">
        <f t="shared" si="1049"/>
        <v>1.00486801</v>
      </c>
      <c r="M2227" s="110">
        <f t="shared" si="1061"/>
        <v>1.0056002500000001</v>
      </c>
      <c r="N2227" s="110">
        <f t="shared" si="1056"/>
        <v>1.8861732871364583</v>
      </c>
      <c r="O2227" s="103">
        <f t="shared" si="1060"/>
        <v>1.8953551900000001</v>
      </c>
      <c r="P2227" s="103">
        <f t="shared" si="1041"/>
        <v>329.92882723999998</v>
      </c>
      <c r="Q2227" s="11">
        <f t="shared" si="1055"/>
        <v>0</v>
      </c>
      <c r="R2227" s="30">
        <f t="shared" si="1050"/>
        <v>0</v>
      </c>
      <c r="S2227" s="103">
        <f t="shared" si="1042"/>
        <v>0</v>
      </c>
      <c r="T2227" s="113">
        <f t="shared" si="1051"/>
        <v>8.5000000000000006E-2</v>
      </c>
      <c r="U2227" s="111">
        <f t="shared" si="1057"/>
        <v>20</v>
      </c>
      <c r="V2227" s="111">
        <v>252</v>
      </c>
      <c r="W2227" s="110">
        <f t="shared" si="1043"/>
        <v>1.006495608</v>
      </c>
      <c r="X2227" s="103">
        <f t="shared" si="1044"/>
        <v>2.1430883199999999</v>
      </c>
      <c r="Y2227" s="103">
        <f t="shared" si="1045"/>
        <v>0</v>
      </c>
      <c r="Z2227" s="114" t="str">
        <f t="shared" si="1053"/>
        <v>A+J=</v>
      </c>
      <c r="AA2227" s="108">
        <f t="shared" si="1054"/>
        <v>46254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46"/>
        <v>46250</v>
      </c>
      <c r="B2228" s="103">
        <f t="shared" si="1038"/>
        <v>332.07191555999998</v>
      </c>
      <c r="C2228" s="204">
        <f t="shared" si="1037"/>
        <v>174.07229472757993</v>
      </c>
      <c r="D2228" s="104">
        <f t="shared" si="1047"/>
        <v>7205.03</v>
      </c>
      <c r="E2228" s="105">
        <f t="shared" si="1058"/>
        <v>7245.38</v>
      </c>
      <c r="F2228" s="106">
        <f t="shared" si="1059"/>
        <v>46193</v>
      </c>
      <c r="G2228" s="107">
        <f t="shared" si="1039"/>
        <v>5.6002542668107669E-3</v>
      </c>
      <c r="H2228" s="108">
        <f t="shared" si="1052"/>
        <v>46254</v>
      </c>
      <c r="I2228" s="108">
        <f t="shared" si="1040"/>
        <v>46254</v>
      </c>
      <c r="J2228" s="109">
        <f t="shared" si="1048"/>
        <v>23</v>
      </c>
      <c r="K2228" s="109">
        <f t="shared" si="1062"/>
        <v>20</v>
      </c>
      <c r="L2228" s="8">
        <f t="shared" si="1049"/>
        <v>1.00486801</v>
      </c>
      <c r="M2228" s="110">
        <f t="shared" si="1061"/>
        <v>1.0056002500000001</v>
      </c>
      <c r="N2228" s="110">
        <f t="shared" si="1056"/>
        <v>1.8861732871364583</v>
      </c>
      <c r="O2228" s="103">
        <f t="shared" si="1060"/>
        <v>1.8953551900000001</v>
      </c>
      <c r="P2228" s="103">
        <f t="shared" si="1041"/>
        <v>329.92882723999998</v>
      </c>
      <c r="Q2228" s="11">
        <f t="shared" si="1055"/>
        <v>0</v>
      </c>
      <c r="R2228" s="30">
        <f t="shared" si="1050"/>
        <v>0</v>
      </c>
      <c r="S2228" s="103">
        <f t="shared" si="1042"/>
        <v>0</v>
      </c>
      <c r="T2228" s="113">
        <f t="shared" si="1051"/>
        <v>8.5000000000000006E-2</v>
      </c>
      <c r="U2228" s="111">
        <f t="shared" si="1057"/>
        <v>20</v>
      </c>
      <c r="V2228" s="111">
        <v>252</v>
      </c>
      <c r="W2228" s="110">
        <f t="shared" si="1043"/>
        <v>1.006495608</v>
      </c>
      <c r="X2228" s="103">
        <f t="shared" si="1044"/>
        <v>2.1430883199999999</v>
      </c>
      <c r="Y2228" s="103">
        <f t="shared" si="1045"/>
        <v>0</v>
      </c>
      <c r="Z2228" s="114" t="str">
        <f t="shared" si="1053"/>
        <v>A+J=</v>
      </c>
      <c r="AA2228" s="108">
        <f t="shared" si="1054"/>
        <v>46254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46"/>
        <v>46251</v>
      </c>
      <c r="B2229" s="103">
        <f t="shared" si="1038"/>
        <v>332.07191555999998</v>
      </c>
      <c r="C2229" s="204">
        <f t="shared" si="1037"/>
        <v>174.07229472757993</v>
      </c>
      <c r="D2229" s="104">
        <f t="shared" si="1047"/>
        <v>7205.03</v>
      </c>
      <c r="E2229" s="105">
        <f t="shared" si="1058"/>
        <v>7245.38</v>
      </c>
      <c r="F2229" s="106">
        <f t="shared" si="1059"/>
        <v>46193</v>
      </c>
      <c r="G2229" s="107">
        <f t="shared" si="1039"/>
        <v>5.6002542668107669E-3</v>
      </c>
      <c r="H2229" s="108">
        <f t="shared" si="1052"/>
        <v>46254</v>
      </c>
      <c r="I2229" s="108">
        <f t="shared" si="1040"/>
        <v>46254</v>
      </c>
      <c r="J2229" s="109">
        <f t="shared" si="1048"/>
        <v>23</v>
      </c>
      <c r="K2229" s="109">
        <f t="shared" si="1062"/>
        <v>20</v>
      </c>
      <c r="L2229" s="8">
        <f t="shared" si="1049"/>
        <v>1.00486801</v>
      </c>
      <c r="M2229" s="110">
        <f t="shared" si="1061"/>
        <v>1.0056002500000001</v>
      </c>
      <c r="N2229" s="110">
        <f t="shared" si="1056"/>
        <v>1.8861732871364583</v>
      </c>
      <c r="O2229" s="103">
        <f t="shared" si="1060"/>
        <v>1.8953551900000001</v>
      </c>
      <c r="P2229" s="103">
        <f t="shared" si="1041"/>
        <v>329.92882723999998</v>
      </c>
      <c r="Q2229" s="11">
        <f t="shared" si="1055"/>
        <v>0</v>
      </c>
      <c r="R2229" s="30">
        <f t="shared" si="1050"/>
        <v>0</v>
      </c>
      <c r="S2229" s="103">
        <f t="shared" si="1042"/>
        <v>0</v>
      </c>
      <c r="T2229" s="113">
        <f t="shared" si="1051"/>
        <v>8.5000000000000006E-2</v>
      </c>
      <c r="U2229" s="111">
        <f t="shared" si="1057"/>
        <v>20</v>
      </c>
      <c r="V2229" s="111">
        <v>252</v>
      </c>
      <c r="W2229" s="110">
        <f t="shared" si="1043"/>
        <v>1.006495608</v>
      </c>
      <c r="X2229" s="103">
        <f t="shared" si="1044"/>
        <v>2.1430883199999999</v>
      </c>
      <c r="Y2229" s="103">
        <f t="shared" si="1045"/>
        <v>0</v>
      </c>
      <c r="Z2229" s="114" t="str">
        <f t="shared" si="1053"/>
        <v>A+J=</v>
      </c>
      <c r="AA2229" s="108">
        <f t="shared" si="1054"/>
        <v>46254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46"/>
        <v>46252</v>
      </c>
      <c r="B2230" s="103">
        <f t="shared" si="1038"/>
        <v>332.26010121999997</v>
      </c>
      <c r="C2230" s="204">
        <f t="shared" si="1037"/>
        <v>174.07229472757993</v>
      </c>
      <c r="D2230" s="104">
        <f t="shared" si="1047"/>
        <v>7205.03</v>
      </c>
      <c r="E2230" s="105">
        <f t="shared" si="1058"/>
        <v>7245.38</v>
      </c>
      <c r="F2230" s="106">
        <f t="shared" si="1059"/>
        <v>46193</v>
      </c>
      <c r="G2230" s="107">
        <f t="shared" si="1039"/>
        <v>5.6002542668107669E-3</v>
      </c>
      <c r="H2230" s="108">
        <f t="shared" si="1052"/>
        <v>46254</v>
      </c>
      <c r="I2230" s="108">
        <f t="shared" si="1040"/>
        <v>46254</v>
      </c>
      <c r="J2230" s="109">
        <f t="shared" si="1048"/>
        <v>23</v>
      </c>
      <c r="K2230" s="109">
        <f t="shared" si="1062"/>
        <v>21</v>
      </c>
      <c r="L2230" s="8">
        <f t="shared" si="1049"/>
        <v>1.00511203</v>
      </c>
      <c r="M2230" s="110">
        <f t="shared" si="1061"/>
        <v>1.0056002500000001</v>
      </c>
      <c r="N2230" s="110">
        <f t="shared" si="1056"/>
        <v>1.8861732871364583</v>
      </c>
      <c r="O2230" s="103">
        <f t="shared" si="1060"/>
        <v>1.8958154599999999</v>
      </c>
      <c r="P2230" s="103">
        <f t="shared" si="1041"/>
        <v>330.00894749999998</v>
      </c>
      <c r="Q2230" s="11">
        <f t="shared" si="1055"/>
        <v>0</v>
      </c>
      <c r="R2230" s="30">
        <f t="shared" si="1050"/>
        <v>0</v>
      </c>
      <c r="S2230" s="103">
        <f t="shared" si="1042"/>
        <v>0</v>
      </c>
      <c r="T2230" s="113">
        <f t="shared" si="1051"/>
        <v>8.5000000000000006E-2</v>
      </c>
      <c r="U2230" s="111">
        <f t="shared" si="1057"/>
        <v>21</v>
      </c>
      <c r="V2230" s="111">
        <v>252</v>
      </c>
      <c r="W2230" s="110">
        <f t="shared" si="1043"/>
        <v>1.0068214929999999</v>
      </c>
      <c r="X2230" s="103">
        <f t="shared" si="1044"/>
        <v>2.25115372</v>
      </c>
      <c r="Y2230" s="103">
        <f t="shared" si="1045"/>
        <v>0</v>
      </c>
      <c r="Z2230" s="114" t="str">
        <f t="shared" si="1053"/>
        <v>A+J=</v>
      </c>
      <c r="AA2230" s="108">
        <f t="shared" si="1054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46"/>
        <v>46253</v>
      </c>
      <c r="B2231" s="103">
        <f t="shared" si="1038"/>
        <v>332.44839194000002</v>
      </c>
      <c r="C2231" s="204">
        <f t="shared" si="1037"/>
        <v>174.07229472757993</v>
      </c>
      <c r="D2231" s="104">
        <f t="shared" si="1047"/>
        <v>7205.03</v>
      </c>
      <c r="E2231" s="105">
        <f t="shared" si="1058"/>
        <v>7245.38</v>
      </c>
      <c r="F2231" s="106">
        <f t="shared" si="1059"/>
        <v>46193</v>
      </c>
      <c r="G2231" s="107">
        <f t="shared" si="1039"/>
        <v>5.6002542668107669E-3</v>
      </c>
      <c r="H2231" s="108">
        <f t="shared" si="1052"/>
        <v>46254</v>
      </c>
      <c r="I2231" s="108">
        <f t="shared" si="1040"/>
        <v>46254</v>
      </c>
      <c r="J2231" s="109">
        <f t="shared" si="1048"/>
        <v>23</v>
      </c>
      <c r="K2231" s="109">
        <f t="shared" si="1062"/>
        <v>22</v>
      </c>
      <c r="L2231" s="8">
        <f t="shared" si="1049"/>
        <v>1.0053561099999999</v>
      </c>
      <c r="M2231" s="110">
        <f t="shared" si="1061"/>
        <v>1.0056002500000001</v>
      </c>
      <c r="N2231" s="110">
        <f t="shared" si="1056"/>
        <v>1.8861732871364583</v>
      </c>
      <c r="O2231" s="103">
        <f t="shared" si="1060"/>
        <v>1.89627583</v>
      </c>
      <c r="P2231" s="103">
        <f t="shared" si="1041"/>
        <v>330.08908516000002</v>
      </c>
      <c r="Q2231" s="11">
        <f t="shared" si="1055"/>
        <v>0</v>
      </c>
      <c r="R2231" s="30">
        <f t="shared" si="1050"/>
        <v>0</v>
      </c>
      <c r="S2231" s="103">
        <f t="shared" si="1042"/>
        <v>0</v>
      </c>
      <c r="T2231" s="113">
        <f t="shared" si="1051"/>
        <v>8.5000000000000006E-2</v>
      </c>
      <c r="U2231" s="111">
        <f t="shared" si="1057"/>
        <v>22</v>
      </c>
      <c r="V2231" s="111">
        <v>252</v>
      </c>
      <c r="W2231" s="110">
        <f t="shared" si="1043"/>
        <v>1.007147485</v>
      </c>
      <c r="X2231" s="103">
        <f t="shared" si="1044"/>
        <v>2.3593067799999998</v>
      </c>
      <c r="Y2231" s="103">
        <f t="shared" si="1045"/>
        <v>0</v>
      </c>
      <c r="Z2231" s="114" t="str">
        <f t="shared" si="1053"/>
        <v>A+J=</v>
      </c>
      <c r="AA2231" s="108">
        <f t="shared" si="1054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46"/>
        <v>46254</v>
      </c>
      <c r="B2232" s="103">
        <f t="shared" si="1038"/>
        <v>332.63679028999996</v>
      </c>
      <c r="C2232" s="204">
        <f t="shared" si="1037"/>
        <v>174.07229472757993</v>
      </c>
      <c r="D2232" s="104">
        <f t="shared" si="1047"/>
        <v>7205.03</v>
      </c>
      <c r="E2232" s="105">
        <f t="shared" si="1058"/>
        <v>7245.38</v>
      </c>
      <c r="F2232" s="106">
        <f t="shared" si="1059"/>
        <v>46193</v>
      </c>
      <c r="G2232" s="107">
        <f t="shared" si="1039"/>
        <v>5.6002542668107669E-3</v>
      </c>
      <c r="H2232" s="108">
        <f t="shared" si="1052"/>
        <v>46286</v>
      </c>
      <c r="I2232" s="108">
        <f t="shared" si="1040"/>
        <v>46254</v>
      </c>
      <c r="J2232" s="109">
        <f t="shared" si="1048"/>
        <v>23</v>
      </c>
      <c r="K2232" s="109">
        <f t="shared" si="1062"/>
        <v>23</v>
      </c>
      <c r="L2232" s="8">
        <f t="shared" si="1049"/>
        <v>1.0056002500000001</v>
      </c>
      <c r="M2232" s="110">
        <f t="shared" si="1061"/>
        <v>1.0056002500000001</v>
      </c>
      <c r="N2232" s="110">
        <f t="shared" si="1056"/>
        <v>1.8861732871364583</v>
      </c>
      <c r="O2232" s="103">
        <f t="shared" si="1060"/>
        <v>1.89673632</v>
      </c>
      <c r="P2232" s="103">
        <f t="shared" si="1041"/>
        <v>330.16924370999999</v>
      </c>
      <c r="Q2232" s="11">
        <f t="shared" si="1055"/>
        <v>73</v>
      </c>
      <c r="R2232" s="30">
        <f t="shared" si="1050"/>
        <v>2.4039999999999999E-2</v>
      </c>
      <c r="S2232" s="103">
        <f t="shared" si="1042"/>
        <v>7.9372686100000003</v>
      </c>
      <c r="T2232" s="113">
        <f t="shared" si="1051"/>
        <v>8.5000000000000006E-2</v>
      </c>
      <c r="U2232" s="111">
        <f t="shared" si="1057"/>
        <v>23</v>
      </c>
      <c r="V2232" s="111">
        <v>252</v>
      </c>
      <c r="W2232" s="110">
        <f t="shared" si="1043"/>
        <v>1.007473581</v>
      </c>
      <c r="X2232" s="103">
        <f t="shared" si="1044"/>
        <v>2.46754658</v>
      </c>
      <c r="Y2232" s="103">
        <f t="shared" si="1045"/>
        <v>10.404815190000001</v>
      </c>
      <c r="Z2232" s="114" t="str">
        <f t="shared" si="1053"/>
        <v>A+J=</v>
      </c>
      <c r="AA2232" s="108">
        <f t="shared" si="1054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46"/>
        <v>46255</v>
      </c>
      <c r="B2233" s="103">
        <f t="shared" si="1038"/>
        <v>322.42204065999999</v>
      </c>
      <c r="C2233" s="204">
        <f t="shared" si="1037"/>
        <v>169.88759676703262</v>
      </c>
      <c r="D2233" s="104">
        <f t="shared" si="1047"/>
        <v>7205.03</v>
      </c>
      <c r="E2233" s="105">
        <f t="shared" si="1058"/>
        <v>7245.38</v>
      </c>
      <c r="F2233" s="106">
        <f t="shared" si="1059"/>
        <v>46223</v>
      </c>
      <c r="G2233" s="107">
        <f t="shared" si="1039"/>
        <v>5.6002542668107669E-3</v>
      </c>
      <c r="H2233" s="108">
        <f t="shared" si="1052"/>
        <v>46286</v>
      </c>
      <c r="I2233" s="108">
        <f t="shared" si="1040"/>
        <v>46286</v>
      </c>
      <c r="J2233" s="109">
        <f t="shared" si="1048"/>
        <v>21</v>
      </c>
      <c r="K2233" s="109">
        <f t="shared" si="1062"/>
        <v>1</v>
      </c>
      <c r="L2233" s="8">
        <f t="shared" si="1049"/>
        <v>1.0002659700000001</v>
      </c>
      <c r="M2233" s="110">
        <f t="shared" si="1061"/>
        <v>1.0056002500000001</v>
      </c>
      <c r="N2233" s="110">
        <f t="shared" si="1056"/>
        <v>1.8967363290877444</v>
      </c>
      <c r="O2233" s="103">
        <f t="shared" si="1060"/>
        <v>1.8972408000000001</v>
      </c>
      <c r="P2233" s="103">
        <f t="shared" si="1041"/>
        <v>322.31768</v>
      </c>
      <c r="Q2233" s="11">
        <f t="shared" si="1055"/>
        <v>0</v>
      </c>
      <c r="R2233" s="30">
        <f t="shared" si="1050"/>
        <v>0</v>
      </c>
      <c r="S2233" s="103">
        <f t="shared" si="1042"/>
        <v>0</v>
      </c>
      <c r="T2233" s="113">
        <f t="shared" si="1051"/>
        <v>8.5000000000000006E-2</v>
      </c>
      <c r="U2233" s="111">
        <f t="shared" si="1057"/>
        <v>1</v>
      </c>
      <c r="V2233" s="111">
        <v>252</v>
      </c>
      <c r="W2233" s="110">
        <f t="shared" si="1043"/>
        <v>1.0003237819999999</v>
      </c>
      <c r="X2233" s="103">
        <f t="shared" si="1044"/>
        <v>0.10436065999999999</v>
      </c>
      <c r="Y2233" s="103">
        <f t="shared" si="1045"/>
        <v>0</v>
      </c>
      <c r="Z2233" s="114" t="str">
        <f t="shared" si="1053"/>
        <v>A+J=</v>
      </c>
      <c r="AA2233" s="108">
        <f t="shared" si="1054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46"/>
        <v>46256</v>
      </c>
      <c r="B2234" s="103">
        <f t="shared" si="1038"/>
        <v>322.61221798999998</v>
      </c>
      <c r="C2234" s="204">
        <f t="shared" si="1037"/>
        <v>169.88759676703262</v>
      </c>
      <c r="D2234" s="104">
        <f t="shared" si="1047"/>
        <v>7205.03</v>
      </c>
      <c r="E2234" s="105">
        <f t="shared" si="1058"/>
        <v>7245.38</v>
      </c>
      <c r="F2234" s="106">
        <f t="shared" si="1059"/>
        <v>46223</v>
      </c>
      <c r="G2234" s="107">
        <f t="shared" si="1039"/>
        <v>5.6002542668107669E-3</v>
      </c>
      <c r="H2234" s="108">
        <f t="shared" si="1052"/>
        <v>46286</v>
      </c>
      <c r="I2234" s="108">
        <f t="shared" si="1040"/>
        <v>46286</v>
      </c>
      <c r="J2234" s="109">
        <f t="shared" si="1048"/>
        <v>21</v>
      </c>
      <c r="K2234" s="109">
        <f t="shared" si="1062"/>
        <v>2</v>
      </c>
      <c r="L2234" s="8">
        <f t="shared" si="1049"/>
        <v>1.0005320099999999</v>
      </c>
      <c r="M2234" s="110">
        <f t="shared" si="1061"/>
        <v>1.0056002500000001</v>
      </c>
      <c r="N2234" s="110">
        <f t="shared" si="1056"/>
        <v>1.8967363290877444</v>
      </c>
      <c r="O2234" s="103">
        <f t="shared" si="1060"/>
        <v>1.89774541</v>
      </c>
      <c r="P2234" s="103">
        <f t="shared" si="1041"/>
        <v>322.40340698</v>
      </c>
      <c r="Q2234" s="11">
        <f t="shared" si="1055"/>
        <v>0</v>
      </c>
      <c r="R2234" s="30">
        <f t="shared" si="1050"/>
        <v>0</v>
      </c>
      <c r="S2234" s="103">
        <f t="shared" si="1042"/>
        <v>0</v>
      </c>
      <c r="T2234" s="113">
        <f t="shared" si="1051"/>
        <v>8.5000000000000006E-2</v>
      </c>
      <c r="U2234" s="111">
        <f t="shared" si="1057"/>
        <v>2</v>
      </c>
      <c r="V2234" s="111">
        <v>252</v>
      </c>
      <c r="W2234" s="110">
        <f t="shared" si="1043"/>
        <v>1.00064767</v>
      </c>
      <c r="X2234" s="103">
        <f t="shared" si="1044"/>
        <v>0.20881100999999999</v>
      </c>
      <c r="Y2234" s="103">
        <f t="shared" si="1045"/>
        <v>0</v>
      </c>
      <c r="Z2234" s="114" t="str">
        <f t="shared" si="1053"/>
        <v>A+J=</v>
      </c>
      <c r="AA2234" s="108">
        <f t="shared" si="1054"/>
        <v>46286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46"/>
        <v>46257</v>
      </c>
      <c r="B2235" s="103">
        <f t="shared" si="1038"/>
        <v>322.61221798999998</v>
      </c>
      <c r="C2235" s="204">
        <f t="shared" si="1037"/>
        <v>169.88759676703262</v>
      </c>
      <c r="D2235" s="104">
        <f t="shared" si="1047"/>
        <v>7205.03</v>
      </c>
      <c r="E2235" s="105">
        <f t="shared" si="1058"/>
        <v>7245.38</v>
      </c>
      <c r="F2235" s="106">
        <f t="shared" si="1059"/>
        <v>46223</v>
      </c>
      <c r="G2235" s="107">
        <f t="shared" si="1039"/>
        <v>5.6002542668107669E-3</v>
      </c>
      <c r="H2235" s="108">
        <f t="shared" si="1052"/>
        <v>46286</v>
      </c>
      <c r="I2235" s="108">
        <f t="shared" si="1040"/>
        <v>46286</v>
      </c>
      <c r="J2235" s="109">
        <f t="shared" si="1048"/>
        <v>21</v>
      </c>
      <c r="K2235" s="109">
        <f t="shared" si="1062"/>
        <v>2</v>
      </c>
      <c r="L2235" s="8">
        <f t="shared" si="1049"/>
        <v>1.0005320099999999</v>
      </c>
      <c r="M2235" s="110">
        <f t="shared" si="1061"/>
        <v>1.0056002500000001</v>
      </c>
      <c r="N2235" s="110">
        <f t="shared" si="1056"/>
        <v>1.8967363290877444</v>
      </c>
      <c r="O2235" s="103">
        <f t="shared" si="1060"/>
        <v>1.89774541</v>
      </c>
      <c r="P2235" s="103">
        <f t="shared" si="1041"/>
        <v>322.40340698</v>
      </c>
      <c r="Q2235" s="11">
        <f t="shared" si="1055"/>
        <v>0</v>
      </c>
      <c r="R2235" s="30">
        <f t="shared" si="1050"/>
        <v>0</v>
      </c>
      <c r="S2235" s="103">
        <f t="shared" si="1042"/>
        <v>0</v>
      </c>
      <c r="T2235" s="113">
        <f t="shared" si="1051"/>
        <v>8.5000000000000006E-2</v>
      </c>
      <c r="U2235" s="111">
        <f t="shared" si="1057"/>
        <v>2</v>
      </c>
      <c r="V2235" s="111">
        <v>252</v>
      </c>
      <c r="W2235" s="110">
        <f t="shared" si="1043"/>
        <v>1.00064767</v>
      </c>
      <c r="X2235" s="103">
        <f t="shared" si="1044"/>
        <v>0.20881100999999999</v>
      </c>
      <c r="Y2235" s="103">
        <f t="shared" si="1045"/>
        <v>0</v>
      </c>
      <c r="Z2235" s="114" t="str">
        <f t="shared" si="1053"/>
        <v>A+J=</v>
      </c>
      <c r="AA2235" s="108">
        <f t="shared" si="1054"/>
        <v>46286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46"/>
        <v>46258</v>
      </c>
      <c r="B2236" s="103">
        <f t="shared" si="1038"/>
        <v>322.61221798999998</v>
      </c>
      <c r="C2236" s="204">
        <f t="shared" si="1037"/>
        <v>169.88759676703262</v>
      </c>
      <c r="D2236" s="104">
        <f t="shared" si="1047"/>
        <v>7205.03</v>
      </c>
      <c r="E2236" s="105">
        <f t="shared" si="1058"/>
        <v>7245.38</v>
      </c>
      <c r="F2236" s="106">
        <f t="shared" si="1059"/>
        <v>46223</v>
      </c>
      <c r="G2236" s="107">
        <f t="shared" si="1039"/>
        <v>5.6002542668107669E-3</v>
      </c>
      <c r="H2236" s="108">
        <f t="shared" si="1052"/>
        <v>46286</v>
      </c>
      <c r="I2236" s="108">
        <f t="shared" si="1040"/>
        <v>46286</v>
      </c>
      <c r="J2236" s="109">
        <f t="shared" si="1048"/>
        <v>21</v>
      </c>
      <c r="K2236" s="109">
        <f t="shared" si="1062"/>
        <v>2</v>
      </c>
      <c r="L2236" s="8">
        <f t="shared" si="1049"/>
        <v>1.0005320099999999</v>
      </c>
      <c r="M2236" s="110">
        <f t="shared" si="1061"/>
        <v>1.0056002500000001</v>
      </c>
      <c r="N2236" s="110">
        <f t="shared" si="1056"/>
        <v>1.8967363290877444</v>
      </c>
      <c r="O2236" s="103">
        <f t="shared" si="1060"/>
        <v>1.89774541</v>
      </c>
      <c r="P2236" s="103">
        <f t="shared" si="1041"/>
        <v>322.40340698</v>
      </c>
      <c r="Q2236" s="11">
        <f t="shared" si="1055"/>
        <v>0</v>
      </c>
      <c r="R2236" s="30">
        <f t="shared" si="1050"/>
        <v>0</v>
      </c>
      <c r="S2236" s="103">
        <f t="shared" si="1042"/>
        <v>0</v>
      </c>
      <c r="T2236" s="113">
        <f t="shared" si="1051"/>
        <v>8.5000000000000006E-2</v>
      </c>
      <c r="U2236" s="111">
        <f t="shared" si="1057"/>
        <v>2</v>
      </c>
      <c r="V2236" s="111">
        <v>252</v>
      </c>
      <c r="W2236" s="110">
        <f t="shared" si="1043"/>
        <v>1.00064767</v>
      </c>
      <c r="X2236" s="103">
        <f t="shared" si="1044"/>
        <v>0.20881100999999999</v>
      </c>
      <c r="Y2236" s="103">
        <f t="shared" si="1045"/>
        <v>0</v>
      </c>
      <c r="Z2236" s="114" t="str">
        <f t="shared" si="1053"/>
        <v>A+J=</v>
      </c>
      <c r="AA2236" s="108">
        <f t="shared" si="1054"/>
        <v>46286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46"/>
        <v>46259</v>
      </c>
      <c r="B2237" s="103">
        <f t="shared" si="1038"/>
        <v>322.80250648999998</v>
      </c>
      <c r="C2237" s="204">
        <f t="shared" si="1037"/>
        <v>169.88759676703262</v>
      </c>
      <c r="D2237" s="104">
        <f t="shared" si="1047"/>
        <v>7205.03</v>
      </c>
      <c r="E2237" s="105">
        <f t="shared" si="1058"/>
        <v>7245.38</v>
      </c>
      <c r="F2237" s="106">
        <f t="shared" si="1059"/>
        <v>46223</v>
      </c>
      <c r="G2237" s="107">
        <f t="shared" si="1039"/>
        <v>5.6002542668107669E-3</v>
      </c>
      <c r="H2237" s="108">
        <f t="shared" si="1052"/>
        <v>46286</v>
      </c>
      <c r="I2237" s="108">
        <f t="shared" si="1040"/>
        <v>46286</v>
      </c>
      <c r="J2237" s="109">
        <f t="shared" si="1048"/>
        <v>21</v>
      </c>
      <c r="K2237" s="109">
        <f t="shared" si="1062"/>
        <v>3</v>
      </c>
      <c r="L2237" s="8">
        <f t="shared" si="1049"/>
        <v>1.00079812</v>
      </c>
      <c r="M2237" s="110">
        <f t="shared" si="1061"/>
        <v>1.0056002500000001</v>
      </c>
      <c r="N2237" s="110">
        <f t="shared" si="1056"/>
        <v>1.8967363290877444</v>
      </c>
      <c r="O2237" s="103">
        <f t="shared" si="1060"/>
        <v>1.89825015</v>
      </c>
      <c r="P2237" s="103">
        <f t="shared" si="1041"/>
        <v>322.48915604000001</v>
      </c>
      <c r="Q2237" s="11">
        <f t="shared" si="1055"/>
        <v>0</v>
      </c>
      <c r="R2237" s="30">
        <f t="shared" si="1050"/>
        <v>0</v>
      </c>
      <c r="S2237" s="103">
        <f t="shared" si="1042"/>
        <v>0</v>
      </c>
      <c r="T2237" s="113">
        <f t="shared" si="1051"/>
        <v>8.5000000000000006E-2</v>
      </c>
      <c r="U2237" s="111">
        <f t="shared" si="1057"/>
        <v>3</v>
      </c>
      <c r="V2237" s="111">
        <v>252</v>
      </c>
      <c r="W2237" s="110">
        <f t="shared" si="1043"/>
        <v>1.000971662</v>
      </c>
      <c r="X2237" s="103">
        <f t="shared" si="1044"/>
        <v>0.31335045</v>
      </c>
      <c r="Y2237" s="103">
        <f t="shared" si="1045"/>
        <v>0</v>
      </c>
      <c r="Z2237" s="114" t="str">
        <f t="shared" si="1053"/>
        <v>A+J=</v>
      </c>
      <c r="AA2237" s="108">
        <f t="shared" si="1054"/>
        <v>46286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46"/>
        <v>46260</v>
      </c>
      <c r="B2238" s="103">
        <f t="shared" si="1038"/>
        <v>322.99290654999999</v>
      </c>
      <c r="C2238" s="204">
        <f t="shared" si="1037"/>
        <v>169.88759676703262</v>
      </c>
      <c r="D2238" s="104">
        <f t="shared" si="1047"/>
        <v>7205.03</v>
      </c>
      <c r="E2238" s="105">
        <f t="shared" si="1058"/>
        <v>7245.38</v>
      </c>
      <c r="F2238" s="106">
        <f t="shared" si="1059"/>
        <v>46223</v>
      </c>
      <c r="G2238" s="107">
        <f t="shared" si="1039"/>
        <v>5.6002542668107669E-3</v>
      </c>
      <c r="H2238" s="108">
        <f t="shared" si="1052"/>
        <v>46286</v>
      </c>
      <c r="I2238" s="108">
        <f t="shared" si="1040"/>
        <v>46286</v>
      </c>
      <c r="J2238" s="109">
        <f t="shared" si="1048"/>
        <v>21</v>
      </c>
      <c r="K2238" s="109">
        <f t="shared" si="1062"/>
        <v>4</v>
      </c>
      <c r="L2238" s="8">
        <f t="shared" si="1049"/>
        <v>1.0010642999999999</v>
      </c>
      <c r="M2238" s="110">
        <f t="shared" si="1061"/>
        <v>1.0056002500000001</v>
      </c>
      <c r="N2238" s="110">
        <f t="shared" si="1056"/>
        <v>1.8967363290877444</v>
      </c>
      <c r="O2238" s="103">
        <f t="shared" si="1060"/>
        <v>1.8987550200000001</v>
      </c>
      <c r="P2238" s="103">
        <f t="shared" si="1041"/>
        <v>322.57492718999998</v>
      </c>
      <c r="Q2238" s="11">
        <f t="shared" si="1055"/>
        <v>0</v>
      </c>
      <c r="R2238" s="30">
        <f t="shared" si="1050"/>
        <v>0</v>
      </c>
      <c r="S2238" s="103">
        <f t="shared" si="1042"/>
        <v>0</v>
      </c>
      <c r="T2238" s="113">
        <f t="shared" si="1051"/>
        <v>8.5000000000000006E-2</v>
      </c>
      <c r="U2238" s="111">
        <f t="shared" si="1057"/>
        <v>4</v>
      </c>
      <c r="V2238" s="111">
        <v>252</v>
      </c>
      <c r="W2238" s="110">
        <f t="shared" si="1043"/>
        <v>1.001295759</v>
      </c>
      <c r="X2238" s="103">
        <f t="shared" si="1044"/>
        <v>0.41797936000000002</v>
      </c>
      <c r="Y2238" s="103">
        <f t="shared" si="1045"/>
        <v>0</v>
      </c>
      <c r="Z2238" s="114" t="str">
        <f t="shared" si="1053"/>
        <v>A+J=</v>
      </c>
      <c r="AA2238" s="108">
        <f t="shared" si="1054"/>
        <v>46286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46"/>
        <v>46261</v>
      </c>
      <c r="B2239" s="103">
        <f t="shared" si="1038"/>
        <v>323.18341991</v>
      </c>
      <c r="C2239" s="204">
        <f t="shared" si="1037"/>
        <v>169.88759676703262</v>
      </c>
      <c r="D2239" s="104">
        <f t="shared" si="1047"/>
        <v>7205.03</v>
      </c>
      <c r="E2239" s="105">
        <f t="shared" si="1058"/>
        <v>7245.38</v>
      </c>
      <c r="F2239" s="106">
        <f t="shared" si="1059"/>
        <v>46223</v>
      </c>
      <c r="G2239" s="107">
        <f t="shared" si="1039"/>
        <v>5.6002542668107669E-3</v>
      </c>
      <c r="H2239" s="108">
        <f t="shared" si="1052"/>
        <v>46286</v>
      </c>
      <c r="I2239" s="108">
        <f t="shared" si="1040"/>
        <v>46286</v>
      </c>
      <c r="J2239" s="109">
        <f t="shared" si="1048"/>
        <v>21</v>
      </c>
      <c r="K2239" s="109">
        <f t="shared" si="1062"/>
        <v>5</v>
      </c>
      <c r="L2239" s="8">
        <f t="shared" si="1049"/>
        <v>1.00133055</v>
      </c>
      <c r="M2239" s="110">
        <f t="shared" si="1061"/>
        <v>1.0056002500000001</v>
      </c>
      <c r="N2239" s="110">
        <f t="shared" si="1056"/>
        <v>1.8967363290877444</v>
      </c>
      <c r="O2239" s="103">
        <f t="shared" si="1060"/>
        <v>1.89926003</v>
      </c>
      <c r="P2239" s="103">
        <f t="shared" si="1041"/>
        <v>322.66072213000001</v>
      </c>
      <c r="Q2239" s="11">
        <f t="shared" si="1055"/>
        <v>0</v>
      </c>
      <c r="R2239" s="30">
        <f t="shared" si="1050"/>
        <v>0</v>
      </c>
      <c r="S2239" s="103">
        <f t="shared" si="1042"/>
        <v>0</v>
      </c>
      <c r="T2239" s="113">
        <f t="shared" si="1051"/>
        <v>8.5000000000000006E-2</v>
      </c>
      <c r="U2239" s="111">
        <f t="shared" si="1057"/>
        <v>5</v>
      </c>
      <c r="V2239" s="111">
        <v>252</v>
      </c>
      <c r="W2239" s="110">
        <f t="shared" si="1043"/>
        <v>1.0016199610000001</v>
      </c>
      <c r="X2239" s="103">
        <f t="shared" si="1044"/>
        <v>0.52269778</v>
      </c>
      <c r="Y2239" s="103">
        <f t="shared" si="1045"/>
        <v>0</v>
      </c>
      <c r="Z2239" s="114" t="str">
        <f t="shared" si="1053"/>
        <v>A+J=</v>
      </c>
      <c r="AA2239" s="108">
        <f t="shared" si="1054"/>
        <v>46286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46"/>
        <v>46262</v>
      </c>
      <c r="B2240" s="103">
        <f t="shared" si="1038"/>
        <v>323.37404662</v>
      </c>
      <c r="C2240" s="204">
        <f t="shared" si="1037"/>
        <v>169.88759676703262</v>
      </c>
      <c r="D2240" s="104">
        <f t="shared" si="1047"/>
        <v>7205.03</v>
      </c>
      <c r="E2240" s="105">
        <f t="shared" si="1058"/>
        <v>7245.38</v>
      </c>
      <c r="F2240" s="106">
        <f t="shared" si="1059"/>
        <v>46223</v>
      </c>
      <c r="G2240" s="107">
        <f t="shared" si="1039"/>
        <v>5.6002542668107669E-3</v>
      </c>
      <c r="H2240" s="108">
        <f t="shared" si="1052"/>
        <v>46286</v>
      </c>
      <c r="I2240" s="108">
        <f t="shared" si="1040"/>
        <v>46286</v>
      </c>
      <c r="J2240" s="109">
        <f t="shared" si="1048"/>
        <v>21</v>
      </c>
      <c r="K2240" s="109">
        <f t="shared" si="1062"/>
        <v>6</v>
      </c>
      <c r="L2240" s="8">
        <f t="shared" si="1049"/>
        <v>1.0015968799999999</v>
      </c>
      <c r="M2240" s="110">
        <f t="shared" si="1061"/>
        <v>1.0056002500000001</v>
      </c>
      <c r="N2240" s="110">
        <f t="shared" si="1056"/>
        <v>1.8967363290877444</v>
      </c>
      <c r="O2240" s="103">
        <f t="shared" si="1060"/>
        <v>1.8997651799999999</v>
      </c>
      <c r="P2240" s="103">
        <f t="shared" si="1041"/>
        <v>322.74654084999997</v>
      </c>
      <c r="Q2240" s="11">
        <f t="shared" si="1055"/>
        <v>0</v>
      </c>
      <c r="R2240" s="30">
        <f t="shared" si="1050"/>
        <v>0</v>
      </c>
      <c r="S2240" s="103">
        <f t="shared" si="1042"/>
        <v>0</v>
      </c>
      <c r="T2240" s="113">
        <f t="shared" si="1051"/>
        <v>8.5000000000000006E-2</v>
      </c>
      <c r="U2240" s="111">
        <f t="shared" si="1057"/>
        <v>6</v>
      </c>
      <c r="V2240" s="111">
        <v>252</v>
      </c>
      <c r="W2240" s="110">
        <f t="shared" si="1043"/>
        <v>1.0019442679999999</v>
      </c>
      <c r="X2240" s="103">
        <f t="shared" si="1044"/>
        <v>0.62750576999999996</v>
      </c>
      <c r="Y2240" s="103">
        <f t="shared" si="1045"/>
        <v>0</v>
      </c>
      <c r="Z2240" s="114" t="str">
        <f t="shared" si="1053"/>
        <v>A+J=</v>
      </c>
      <c r="AA2240" s="108">
        <f t="shared" si="1054"/>
        <v>46286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46"/>
        <v>46263</v>
      </c>
      <c r="B2241" s="103">
        <f t="shared" si="1038"/>
        <v>323.56478500999998</v>
      </c>
      <c r="C2241" s="204">
        <f t="shared" si="1037"/>
        <v>169.88759676703262</v>
      </c>
      <c r="D2241" s="104">
        <f t="shared" si="1047"/>
        <v>7205.03</v>
      </c>
      <c r="E2241" s="105">
        <f t="shared" si="1058"/>
        <v>7245.38</v>
      </c>
      <c r="F2241" s="106">
        <f t="shared" si="1059"/>
        <v>46223</v>
      </c>
      <c r="G2241" s="107">
        <f t="shared" si="1039"/>
        <v>5.6002542668107669E-3</v>
      </c>
      <c r="H2241" s="108">
        <f t="shared" si="1052"/>
        <v>46286</v>
      </c>
      <c r="I2241" s="108">
        <f t="shared" si="1040"/>
        <v>46286</v>
      </c>
      <c r="J2241" s="109">
        <f t="shared" si="1048"/>
        <v>21</v>
      </c>
      <c r="K2241" s="109">
        <f t="shared" si="1062"/>
        <v>7</v>
      </c>
      <c r="L2241" s="8">
        <f t="shared" si="1049"/>
        <v>1.0018632700000001</v>
      </c>
      <c r="M2241" s="110">
        <f t="shared" si="1061"/>
        <v>1.0056002500000001</v>
      </c>
      <c r="N2241" s="110">
        <f t="shared" si="1056"/>
        <v>1.8967363290877444</v>
      </c>
      <c r="O2241" s="103">
        <f t="shared" si="1060"/>
        <v>1.90027046</v>
      </c>
      <c r="P2241" s="103">
        <f t="shared" si="1041"/>
        <v>322.83238165</v>
      </c>
      <c r="Q2241" s="11">
        <f t="shared" si="1055"/>
        <v>0</v>
      </c>
      <c r="R2241" s="30">
        <f t="shared" si="1050"/>
        <v>0</v>
      </c>
      <c r="S2241" s="103">
        <f t="shared" si="1042"/>
        <v>0</v>
      </c>
      <c r="T2241" s="113">
        <f t="shared" si="1051"/>
        <v>8.5000000000000006E-2</v>
      </c>
      <c r="U2241" s="111">
        <f t="shared" si="1057"/>
        <v>7</v>
      </c>
      <c r="V2241" s="111">
        <v>252</v>
      </c>
      <c r="W2241" s="110">
        <f t="shared" si="1043"/>
        <v>1.00226868</v>
      </c>
      <c r="X2241" s="103">
        <f t="shared" si="1044"/>
        <v>0.73240335999999995</v>
      </c>
      <c r="Y2241" s="103">
        <f t="shared" si="1045"/>
        <v>0</v>
      </c>
      <c r="Z2241" s="114" t="str">
        <f t="shared" si="1053"/>
        <v>A+J=</v>
      </c>
      <c r="AA2241" s="108">
        <f t="shared" si="1054"/>
        <v>46286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46"/>
        <v>46264</v>
      </c>
      <c r="B2242" s="103">
        <f t="shared" si="1038"/>
        <v>323.56478500999998</v>
      </c>
      <c r="C2242" s="204">
        <f t="shared" si="1037"/>
        <v>169.88759676703262</v>
      </c>
      <c r="D2242" s="104">
        <f t="shared" si="1047"/>
        <v>7205.03</v>
      </c>
      <c r="E2242" s="105">
        <f t="shared" si="1058"/>
        <v>7245.38</v>
      </c>
      <c r="F2242" s="106">
        <f t="shared" si="1059"/>
        <v>46223</v>
      </c>
      <c r="G2242" s="107">
        <f t="shared" si="1039"/>
        <v>5.6002542668107669E-3</v>
      </c>
      <c r="H2242" s="108">
        <f t="shared" si="1052"/>
        <v>46286</v>
      </c>
      <c r="I2242" s="108">
        <f t="shared" si="1040"/>
        <v>46286</v>
      </c>
      <c r="J2242" s="109">
        <f t="shared" si="1048"/>
        <v>21</v>
      </c>
      <c r="K2242" s="109">
        <f t="shared" si="1062"/>
        <v>7</v>
      </c>
      <c r="L2242" s="8">
        <f t="shared" si="1049"/>
        <v>1.0018632700000001</v>
      </c>
      <c r="M2242" s="110">
        <f t="shared" si="1061"/>
        <v>1.0056002500000001</v>
      </c>
      <c r="N2242" s="110">
        <f t="shared" si="1056"/>
        <v>1.8967363290877444</v>
      </c>
      <c r="O2242" s="103">
        <f t="shared" si="1060"/>
        <v>1.90027046</v>
      </c>
      <c r="P2242" s="103">
        <f t="shared" si="1041"/>
        <v>322.83238165</v>
      </c>
      <c r="Q2242" s="11">
        <f t="shared" si="1055"/>
        <v>0</v>
      </c>
      <c r="R2242" s="30">
        <f t="shared" si="1050"/>
        <v>0</v>
      </c>
      <c r="S2242" s="103">
        <f t="shared" si="1042"/>
        <v>0</v>
      </c>
      <c r="T2242" s="113">
        <f t="shared" si="1051"/>
        <v>8.5000000000000006E-2</v>
      </c>
      <c r="U2242" s="111">
        <f t="shared" si="1057"/>
        <v>7</v>
      </c>
      <c r="V2242" s="111">
        <v>252</v>
      </c>
      <c r="W2242" s="110">
        <f t="shared" si="1043"/>
        <v>1.00226868</v>
      </c>
      <c r="X2242" s="103">
        <f t="shared" si="1044"/>
        <v>0.73240335999999995</v>
      </c>
      <c r="Y2242" s="103">
        <f t="shared" si="1045"/>
        <v>0</v>
      </c>
      <c r="Z2242" s="114" t="str">
        <f t="shared" si="1053"/>
        <v>A+J=</v>
      </c>
      <c r="AA2242" s="108">
        <f t="shared" si="1054"/>
        <v>46286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46"/>
        <v>46265</v>
      </c>
      <c r="B2243" s="103">
        <f t="shared" si="1038"/>
        <v>323.56478500999998</v>
      </c>
      <c r="C2243" s="204">
        <f t="shared" si="1037"/>
        <v>169.88759676703262</v>
      </c>
      <c r="D2243" s="104">
        <f t="shared" si="1047"/>
        <v>7205.03</v>
      </c>
      <c r="E2243" s="105">
        <f t="shared" si="1058"/>
        <v>7245.38</v>
      </c>
      <c r="F2243" s="106">
        <f t="shared" si="1059"/>
        <v>46223</v>
      </c>
      <c r="G2243" s="107">
        <f t="shared" si="1039"/>
        <v>5.6002542668107669E-3</v>
      </c>
      <c r="H2243" s="108">
        <f t="shared" si="1052"/>
        <v>46286</v>
      </c>
      <c r="I2243" s="108">
        <f t="shared" si="1040"/>
        <v>46286</v>
      </c>
      <c r="J2243" s="109">
        <f t="shared" si="1048"/>
        <v>21</v>
      </c>
      <c r="K2243" s="109">
        <f t="shared" si="1062"/>
        <v>7</v>
      </c>
      <c r="L2243" s="8">
        <f t="shared" si="1049"/>
        <v>1.0018632700000001</v>
      </c>
      <c r="M2243" s="110">
        <f t="shared" si="1061"/>
        <v>1.0056002500000001</v>
      </c>
      <c r="N2243" s="110">
        <f t="shared" si="1056"/>
        <v>1.8967363290877444</v>
      </c>
      <c r="O2243" s="103">
        <f t="shared" si="1060"/>
        <v>1.90027046</v>
      </c>
      <c r="P2243" s="103">
        <f t="shared" si="1041"/>
        <v>322.83238165</v>
      </c>
      <c r="Q2243" s="11">
        <f t="shared" si="1055"/>
        <v>0</v>
      </c>
      <c r="R2243" s="30">
        <f t="shared" si="1050"/>
        <v>0</v>
      </c>
      <c r="S2243" s="103">
        <f t="shared" si="1042"/>
        <v>0</v>
      </c>
      <c r="T2243" s="113">
        <f t="shared" si="1051"/>
        <v>8.5000000000000006E-2</v>
      </c>
      <c r="U2243" s="111">
        <f t="shared" si="1057"/>
        <v>7</v>
      </c>
      <c r="V2243" s="111">
        <v>252</v>
      </c>
      <c r="W2243" s="110">
        <f t="shared" si="1043"/>
        <v>1.00226868</v>
      </c>
      <c r="X2243" s="103">
        <f t="shared" si="1044"/>
        <v>0.73240335999999995</v>
      </c>
      <c r="Y2243" s="103">
        <f t="shared" si="1045"/>
        <v>0</v>
      </c>
      <c r="Z2243" s="114" t="str">
        <f t="shared" si="1053"/>
        <v>A+J=</v>
      </c>
      <c r="AA2243" s="108">
        <f t="shared" si="1054"/>
        <v>46286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46"/>
        <v>46266</v>
      </c>
      <c r="B2244" s="103">
        <f t="shared" si="1038"/>
        <v>323.75563685999998</v>
      </c>
      <c r="C2244" s="204">
        <f t="shared" si="1037"/>
        <v>169.88759676703262</v>
      </c>
      <c r="D2244" s="104">
        <f t="shared" si="1047"/>
        <v>7205.03</v>
      </c>
      <c r="E2244" s="105">
        <f t="shared" si="1058"/>
        <v>7245.38</v>
      </c>
      <c r="F2244" s="106">
        <f t="shared" si="1059"/>
        <v>46223</v>
      </c>
      <c r="G2244" s="107">
        <f t="shared" si="1039"/>
        <v>5.6002542668107669E-3</v>
      </c>
      <c r="H2244" s="108">
        <f t="shared" si="1052"/>
        <v>46286</v>
      </c>
      <c r="I2244" s="108">
        <f t="shared" si="1040"/>
        <v>46286</v>
      </c>
      <c r="J2244" s="109">
        <f t="shared" si="1048"/>
        <v>21</v>
      </c>
      <c r="K2244" s="109">
        <f t="shared" si="1062"/>
        <v>8</v>
      </c>
      <c r="L2244" s="8">
        <f t="shared" si="1049"/>
        <v>1.00212974</v>
      </c>
      <c r="M2244" s="110">
        <f t="shared" si="1061"/>
        <v>1.0056002500000001</v>
      </c>
      <c r="N2244" s="110">
        <f t="shared" si="1056"/>
        <v>1.8967363290877444</v>
      </c>
      <c r="O2244" s="103">
        <f t="shared" si="1060"/>
        <v>1.9007758800000001</v>
      </c>
      <c r="P2244" s="103">
        <f t="shared" si="1041"/>
        <v>322.91824623999997</v>
      </c>
      <c r="Q2244" s="11">
        <f t="shared" si="1055"/>
        <v>0</v>
      </c>
      <c r="R2244" s="30">
        <f t="shared" si="1050"/>
        <v>0</v>
      </c>
      <c r="S2244" s="103">
        <f t="shared" si="1042"/>
        <v>0</v>
      </c>
      <c r="T2244" s="113">
        <f t="shared" si="1051"/>
        <v>8.5000000000000006E-2</v>
      </c>
      <c r="U2244" s="111">
        <f t="shared" si="1057"/>
        <v>8</v>
      </c>
      <c r="V2244" s="111">
        <v>252</v>
      </c>
      <c r="W2244" s="110">
        <f t="shared" si="1043"/>
        <v>1.0025931969999999</v>
      </c>
      <c r="X2244" s="103">
        <f t="shared" si="1044"/>
        <v>0.83739061999999997</v>
      </c>
      <c r="Y2244" s="103">
        <f t="shared" si="1045"/>
        <v>0</v>
      </c>
      <c r="Z2244" s="114" t="str">
        <f t="shared" si="1053"/>
        <v>A+J=</v>
      </c>
      <c r="AA2244" s="108">
        <f t="shared" si="1054"/>
        <v>46286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46"/>
        <v>46267</v>
      </c>
      <c r="B2245" s="103">
        <f t="shared" si="1038"/>
        <v>323.94659880999995</v>
      </c>
      <c r="C2245" s="204">
        <f t="shared" si="1037"/>
        <v>169.88759676703262</v>
      </c>
      <c r="D2245" s="104">
        <f t="shared" si="1047"/>
        <v>7205.03</v>
      </c>
      <c r="E2245" s="105">
        <f t="shared" si="1058"/>
        <v>7245.38</v>
      </c>
      <c r="F2245" s="106">
        <f t="shared" si="1059"/>
        <v>46223</v>
      </c>
      <c r="G2245" s="107">
        <f t="shared" si="1039"/>
        <v>5.6002542668107669E-3</v>
      </c>
      <c r="H2245" s="108">
        <f t="shared" si="1052"/>
        <v>46286</v>
      </c>
      <c r="I2245" s="108">
        <f t="shared" si="1040"/>
        <v>46286</v>
      </c>
      <c r="J2245" s="109">
        <f t="shared" si="1048"/>
        <v>21</v>
      </c>
      <c r="K2245" s="109">
        <f t="shared" si="1062"/>
        <v>9</v>
      </c>
      <c r="L2245" s="8">
        <f t="shared" si="1049"/>
        <v>1.00239627</v>
      </c>
      <c r="M2245" s="110">
        <f t="shared" si="1061"/>
        <v>1.0056002500000001</v>
      </c>
      <c r="N2245" s="110">
        <f t="shared" si="1056"/>
        <v>1.8967363290877444</v>
      </c>
      <c r="O2245" s="103">
        <f t="shared" si="1060"/>
        <v>1.9012814200000001</v>
      </c>
      <c r="P2245" s="103">
        <f t="shared" si="1041"/>
        <v>323.00413121999998</v>
      </c>
      <c r="Q2245" s="11">
        <f t="shared" si="1055"/>
        <v>0</v>
      </c>
      <c r="R2245" s="30">
        <f t="shared" si="1050"/>
        <v>0</v>
      </c>
      <c r="S2245" s="103">
        <f t="shared" si="1042"/>
        <v>0</v>
      </c>
      <c r="T2245" s="113">
        <f t="shared" si="1051"/>
        <v>8.5000000000000006E-2</v>
      </c>
      <c r="U2245" s="111">
        <f t="shared" si="1057"/>
        <v>9</v>
      </c>
      <c r="V2245" s="111">
        <v>252</v>
      </c>
      <c r="W2245" s="110">
        <f t="shared" si="1043"/>
        <v>1.0029178190000001</v>
      </c>
      <c r="X2245" s="103">
        <f t="shared" si="1044"/>
        <v>0.94246759000000002</v>
      </c>
      <c r="Y2245" s="103">
        <f t="shared" si="1045"/>
        <v>0</v>
      </c>
      <c r="Z2245" s="114" t="str">
        <f t="shared" si="1053"/>
        <v>A+J=</v>
      </c>
      <c r="AA2245" s="108">
        <f t="shared" si="1054"/>
        <v>46286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46"/>
        <v>46268</v>
      </c>
      <c r="B2246" s="103">
        <f t="shared" si="1038"/>
        <v>324.13767632000003</v>
      </c>
      <c r="C2246" s="204">
        <f t="shared" ref="C2246:C2309" si="1063">(C2245-(S2245/O2245))</f>
        <v>169.88759676703262</v>
      </c>
      <c r="D2246" s="104">
        <f t="shared" si="1047"/>
        <v>7205.03</v>
      </c>
      <c r="E2246" s="105">
        <f t="shared" si="1058"/>
        <v>7245.38</v>
      </c>
      <c r="F2246" s="106">
        <f t="shared" si="1059"/>
        <v>46223</v>
      </c>
      <c r="G2246" s="107">
        <f t="shared" si="1039"/>
        <v>5.6002542668107669E-3</v>
      </c>
      <c r="H2246" s="108">
        <f t="shared" si="1052"/>
        <v>46286</v>
      </c>
      <c r="I2246" s="108">
        <f t="shared" si="1040"/>
        <v>46286</v>
      </c>
      <c r="J2246" s="109">
        <f t="shared" si="1048"/>
        <v>21</v>
      </c>
      <c r="K2246" s="109">
        <f t="shared" si="1062"/>
        <v>10</v>
      </c>
      <c r="L2246" s="8">
        <f t="shared" si="1049"/>
        <v>1.0026628799999999</v>
      </c>
      <c r="M2246" s="110">
        <f t="shared" si="1061"/>
        <v>1.0056002500000001</v>
      </c>
      <c r="N2246" s="110">
        <f t="shared" si="1056"/>
        <v>1.8967363290877444</v>
      </c>
      <c r="O2246" s="103">
        <f t="shared" si="1060"/>
        <v>1.9017871099999999</v>
      </c>
      <c r="P2246" s="103">
        <f t="shared" si="1041"/>
        <v>323.09004168000001</v>
      </c>
      <c r="Q2246" s="11">
        <f t="shared" si="1055"/>
        <v>0</v>
      </c>
      <c r="R2246" s="30">
        <f t="shared" si="1050"/>
        <v>0</v>
      </c>
      <c r="S2246" s="103">
        <f t="shared" si="1042"/>
        <v>0</v>
      </c>
      <c r="T2246" s="113">
        <f t="shared" si="1051"/>
        <v>8.5000000000000006E-2</v>
      </c>
      <c r="U2246" s="111">
        <f t="shared" si="1057"/>
        <v>10</v>
      </c>
      <c r="V2246" s="111">
        <v>252</v>
      </c>
      <c r="W2246" s="110">
        <f t="shared" si="1043"/>
        <v>1.0032425469999999</v>
      </c>
      <c r="X2246" s="103">
        <f t="shared" si="1044"/>
        <v>1.0476346400000001</v>
      </c>
      <c r="Y2246" s="103">
        <f t="shared" si="1045"/>
        <v>0</v>
      </c>
      <c r="Z2246" s="114" t="str">
        <f t="shared" si="1053"/>
        <v>A+J=</v>
      </c>
      <c r="AA2246" s="108">
        <f t="shared" si="1054"/>
        <v>46286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46"/>
        <v>46269</v>
      </c>
      <c r="B2247" s="103">
        <f t="shared" si="1038"/>
        <v>324.32886539999998</v>
      </c>
      <c r="C2247" s="204">
        <f t="shared" si="1063"/>
        <v>169.88759676703262</v>
      </c>
      <c r="D2247" s="104">
        <f t="shared" si="1047"/>
        <v>7205.03</v>
      </c>
      <c r="E2247" s="105">
        <f t="shared" si="1058"/>
        <v>7245.38</v>
      </c>
      <c r="F2247" s="106">
        <f t="shared" si="1059"/>
        <v>46223</v>
      </c>
      <c r="G2247" s="107">
        <f t="shared" si="1039"/>
        <v>5.6002542668107669E-3</v>
      </c>
      <c r="H2247" s="108">
        <f t="shared" si="1052"/>
        <v>46286</v>
      </c>
      <c r="I2247" s="108">
        <f t="shared" si="1040"/>
        <v>46286</v>
      </c>
      <c r="J2247" s="109">
        <f t="shared" si="1048"/>
        <v>21</v>
      </c>
      <c r="K2247" s="109">
        <f t="shared" si="1062"/>
        <v>11</v>
      </c>
      <c r="L2247" s="8">
        <f t="shared" si="1049"/>
        <v>1.0029295600000001</v>
      </c>
      <c r="M2247" s="110">
        <f t="shared" si="1061"/>
        <v>1.0056002500000001</v>
      </c>
      <c r="N2247" s="110">
        <f t="shared" si="1056"/>
        <v>1.8967363290877444</v>
      </c>
      <c r="O2247" s="103">
        <f t="shared" si="1060"/>
        <v>1.90229293</v>
      </c>
      <c r="P2247" s="103">
        <f t="shared" si="1041"/>
        <v>323.17597422</v>
      </c>
      <c r="Q2247" s="11">
        <f t="shared" si="1055"/>
        <v>0</v>
      </c>
      <c r="R2247" s="30">
        <f t="shared" si="1050"/>
        <v>0</v>
      </c>
      <c r="S2247" s="103">
        <f t="shared" si="1042"/>
        <v>0</v>
      </c>
      <c r="T2247" s="113">
        <f t="shared" si="1051"/>
        <v>8.5000000000000006E-2</v>
      </c>
      <c r="U2247" s="111">
        <f t="shared" si="1057"/>
        <v>11</v>
      </c>
      <c r="V2247" s="111">
        <v>252</v>
      </c>
      <c r="W2247" s="110">
        <f t="shared" si="1043"/>
        <v>1.0035673789999999</v>
      </c>
      <c r="X2247" s="103">
        <f t="shared" si="1044"/>
        <v>1.1528911799999999</v>
      </c>
      <c r="Y2247" s="103">
        <f t="shared" si="1045"/>
        <v>0</v>
      </c>
      <c r="Z2247" s="114" t="str">
        <f t="shared" si="1053"/>
        <v>A+J=</v>
      </c>
      <c r="AA2247" s="108">
        <f t="shared" si="1054"/>
        <v>46286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46"/>
        <v>46270</v>
      </c>
      <c r="B2248" s="103">
        <f t="shared" si="1038"/>
        <v>324.52016674999999</v>
      </c>
      <c r="C2248" s="204">
        <f t="shared" si="1063"/>
        <v>169.88759676703262</v>
      </c>
      <c r="D2248" s="104">
        <f t="shared" si="1047"/>
        <v>7205.03</v>
      </c>
      <c r="E2248" s="105">
        <f t="shared" si="1058"/>
        <v>7245.38</v>
      </c>
      <c r="F2248" s="106">
        <f t="shared" si="1059"/>
        <v>46223</v>
      </c>
      <c r="G2248" s="107">
        <f t="shared" si="1039"/>
        <v>5.6002542668107669E-3</v>
      </c>
      <c r="H2248" s="108">
        <f t="shared" si="1052"/>
        <v>46286</v>
      </c>
      <c r="I2248" s="108">
        <f t="shared" si="1040"/>
        <v>46286</v>
      </c>
      <c r="J2248" s="109">
        <f t="shared" si="1048"/>
        <v>21</v>
      </c>
      <c r="K2248" s="109">
        <f t="shared" si="1062"/>
        <v>12</v>
      </c>
      <c r="L2248" s="8">
        <f t="shared" si="1049"/>
        <v>1.0031963100000001</v>
      </c>
      <c r="M2248" s="110">
        <f t="shared" si="1061"/>
        <v>1.0056002500000001</v>
      </c>
      <c r="N2248" s="110">
        <f t="shared" si="1056"/>
        <v>1.8967363290877444</v>
      </c>
      <c r="O2248" s="103">
        <f t="shared" si="1060"/>
        <v>1.90279888</v>
      </c>
      <c r="P2248" s="103">
        <f t="shared" si="1041"/>
        <v>323.26192885</v>
      </c>
      <c r="Q2248" s="11">
        <f t="shared" si="1055"/>
        <v>0</v>
      </c>
      <c r="R2248" s="30">
        <f t="shared" si="1050"/>
        <v>0</v>
      </c>
      <c r="S2248" s="103">
        <f t="shared" si="1042"/>
        <v>0</v>
      </c>
      <c r="T2248" s="113">
        <f t="shared" si="1051"/>
        <v>8.5000000000000006E-2</v>
      </c>
      <c r="U2248" s="111">
        <f t="shared" si="1057"/>
        <v>12</v>
      </c>
      <c r="V2248" s="111">
        <v>252</v>
      </c>
      <c r="W2248" s="110">
        <f t="shared" si="1043"/>
        <v>1.003892317</v>
      </c>
      <c r="X2248" s="103">
        <f t="shared" si="1044"/>
        <v>1.2582378999999999</v>
      </c>
      <c r="Y2248" s="103">
        <f t="shared" si="1045"/>
        <v>0</v>
      </c>
      <c r="Z2248" s="114" t="str">
        <f t="shared" si="1053"/>
        <v>A+J=</v>
      </c>
      <c r="AA2248" s="108">
        <f t="shared" si="1054"/>
        <v>46286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46"/>
        <v>46271</v>
      </c>
      <c r="B2249" s="103">
        <f t="shared" si="1038"/>
        <v>324.52016674999999</v>
      </c>
      <c r="C2249" s="204">
        <f t="shared" si="1063"/>
        <v>169.88759676703262</v>
      </c>
      <c r="D2249" s="104">
        <f t="shared" si="1047"/>
        <v>7205.03</v>
      </c>
      <c r="E2249" s="105">
        <f t="shared" si="1058"/>
        <v>7245.38</v>
      </c>
      <c r="F2249" s="106">
        <f t="shared" si="1059"/>
        <v>46223</v>
      </c>
      <c r="G2249" s="107">
        <f t="shared" si="1039"/>
        <v>5.6002542668107669E-3</v>
      </c>
      <c r="H2249" s="108">
        <f t="shared" si="1052"/>
        <v>46286</v>
      </c>
      <c r="I2249" s="108">
        <f t="shared" si="1040"/>
        <v>46286</v>
      </c>
      <c r="J2249" s="109">
        <f t="shared" si="1048"/>
        <v>21</v>
      </c>
      <c r="K2249" s="109">
        <f t="shared" si="1062"/>
        <v>12</v>
      </c>
      <c r="L2249" s="8">
        <f t="shared" si="1049"/>
        <v>1.0031963100000001</v>
      </c>
      <c r="M2249" s="110">
        <f t="shared" si="1061"/>
        <v>1.0056002500000001</v>
      </c>
      <c r="N2249" s="110">
        <f t="shared" si="1056"/>
        <v>1.8967363290877444</v>
      </c>
      <c r="O2249" s="103">
        <f t="shared" si="1060"/>
        <v>1.90279888</v>
      </c>
      <c r="P2249" s="103">
        <f t="shared" si="1041"/>
        <v>323.26192885</v>
      </c>
      <c r="Q2249" s="11">
        <f t="shared" si="1055"/>
        <v>0</v>
      </c>
      <c r="R2249" s="30">
        <f t="shared" si="1050"/>
        <v>0</v>
      </c>
      <c r="S2249" s="103">
        <f t="shared" si="1042"/>
        <v>0</v>
      </c>
      <c r="T2249" s="113">
        <f t="shared" si="1051"/>
        <v>8.5000000000000006E-2</v>
      </c>
      <c r="U2249" s="111">
        <f t="shared" si="1057"/>
        <v>12</v>
      </c>
      <c r="V2249" s="111">
        <v>252</v>
      </c>
      <c r="W2249" s="110">
        <f t="shared" si="1043"/>
        <v>1.003892317</v>
      </c>
      <c r="X2249" s="103">
        <f t="shared" si="1044"/>
        <v>1.2582378999999999</v>
      </c>
      <c r="Y2249" s="103">
        <f t="shared" si="1045"/>
        <v>0</v>
      </c>
      <c r="Z2249" s="114" t="str">
        <f t="shared" si="1053"/>
        <v>A+J=</v>
      </c>
      <c r="AA2249" s="108">
        <f t="shared" si="1054"/>
        <v>46286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46"/>
        <v>46272</v>
      </c>
      <c r="B2250" s="103">
        <f t="shared" ref="B2250:B2313" si="1064">(P2250+X2250)</f>
        <v>324.52016674999999</v>
      </c>
      <c r="C2250" s="204">
        <f t="shared" si="1063"/>
        <v>169.88759676703262</v>
      </c>
      <c r="D2250" s="104">
        <f t="shared" si="1047"/>
        <v>7205.03</v>
      </c>
      <c r="E2250" s="105">
        <f t="shared" si="1058"/>
        <v>7245.38</v>
      </c>
      <c r="F2250" s="106">
        <f t="shared" si="1059"/>
        <v>46223</v>
      </c>
      <c r="G2250" s="107">
        <f t="shared" ref="G2250:G2313" si="1065">(E2250/D2250)-1</f>
        <v>5.6002542668107669E-3</v>
      </c>
      <c r="H2250" s="108">
        <f t="shared" si="1052"/>
        <v>46286</v>
      </c>
      <c r="I2250" s="108">
        <f t="shared" ref="I2250:I2313" si="1066">IF(A2250&gt;I2249,H2250,I2249)</f>
        <v>46286</v>
      </c>
      <c r="J2250" s="109">
        <f t="shared" si="1048"/>
        <v>21</v>
      </c>
      <c r="K2250" s="109">
        <f t="shared" si="1062"/>
        <v>12</v>
      </c>
      <c r="L2250" s="8">
        <f t="shared" si="1049"/>
        <v>1.0031963100000001</v>
      </c>
      <c r="M2250" s="110">
        <f t="shared" si="1061"/>
        <v>1.0056002500000001</v>
      </c>
      <c r="N2250" s="110">
        <f t="shared" si="1056"/>
        <v>1.8967363290877444</v>
      </c>
      <c r="O2250" s="103">
        <f t="shared" si="1060"/>
        <v>1.90279888</v>
      </c>
      <c r="P2250" s="103">
        <f t="shared" ref="P2250:P2313" si="1067">TRUNC(C2250*O2250,8)</f>
        <v>323.26192885</v>
      </c>
      <c r="Q2250" s="11">
        <f t="shared" si="1055"/>
        <v>0</v>
      </c>
      <c r="R2250" s="30">
        <f t="shared" si="1050"/>
        <v>0</v>
      </c>
      <c r="S2250" s="103">
        <f t="shared" ref="S2250:S2313" si="1068">IF(R2250&gt;0,TRUNC(R2250*P2250,8),0)</f>
        <v>0</v>
      </c>
      <c r="T2250" s="113">
        <f t="shared" si="1051"/>
        <v>8.5000000000000006E-2</v>
      </c>
      <c r="U2250" s="111">
        <f t="shared" si="1057"/>
        <v>12</v>
      </c>
      <c r="V2250" s="111">
        <v>252</v>
      </c>
      <c r="W2250" s="110">
        <f t="shared" ref="W2250:W2313" si="1069">ROUND((1+T2250)^TRUNC((U2250/V2250),9),9)</f>
        <v>1.003892317</v>
      </c>
      <c r="X2250" s="103">
        <f t="shared" ref="X2250:X2313" si="1070">TRUNC((P2250*(W2250-1)),8)</f>
        <v>1.2582378999999999</v>
      </c>
      <c r="Y2250" s="103">
        <f t="shared" ref="Y2250:Y2313" si="1071">IF(Q2250&gt;0,S2250+X2250,0)</f>
        <v>0</v>
      </c>
      <c r="Z2250" s="114" t="str">
        <f t="shared" si="1053"/>
        <v>A+J=</v>
      </c>
      <c r="AA2250" s="108">
        <f t="shared" si="1054"/>
        <v>46286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72">(A2250+1)</f>
        <v>46273</v>
      </c>
      <c r="B2251" s="103">
        <f t="shared" si="1064"/>
        <v>324.52016674999999</v>
      </c>
      <c r="C2251" s="204">
        <f t="shared" si="1063"/>
        <v>169.88759676703262</v>
      </c>
      <c r="D2251" s="104">
        <f t="shared" ref="D2251:D2314" si="1073">IF(E2251=E2250,D2250,E2250)</f>
        <v>7205.03</v>
      </c>
      <c r="E2251" s="105">
        <f t="shared" si="1058"/>
        <v>7245.38</v>
      </c>
      <c r="F2251" s="106">
        <f t="shared" si="1059"/>
        <v>46223</v>
      </c>
      <c r="G2251" s="107">
        <f t="shared" si="1065"/>
        <v>5.6002542668107669E-3</v>
      </c>
      <c r="H2251" s="108">
        <f t="shared" si="1052"/>
        <v>46286</v>
      </c>
      <c r="I2251" s="108">
        <f t="shared" si="1066"/>
        <v>46286</v>
      </c>
      <c r="J2251" s="109">
        <f t="shared" ref="J2251:J2314" si="1074">IF(I2251=I2250,J2250,NETWORKDAYS(I2250,I2251,$AD$171:$AD$502)-1)</f>
        <v>21</v>
      </c>
      <c r="K2251" s="109">
        <f t="shared" si="1062"/>
        <v>12</v>
      </c>
      <c r="L2251" s="8">
        <f t="shared" ref="L2251:L2314" si="1075">IF(E2251&lt;D2251,1,TRUNC((E2251/D2251)^TRUNC((K2251/J2251),9),8))</f>
        <v>1.0031963100000001</v>
      </c>
      <c r="M2251" s="110">
        <f t="shared" si="1061"/>
        <v>1.0056002500000001</v>
      </c>
      <c r="N2251" s="110">
        <f t="shared" si="1056"/>
        <v>1.8967363290877444</v>
      </c>
      <c r="O2251" s="103">
        <f t="shared" si="1060"/>
        <v>1.90279888</v>
      </c>
      <c r="P2251" s="103">
        <f t="shared" si="1067"/>
        <v>323.26192885</v>
      </c>
      <c r="Q2251" s="11">
        <f t="shared" si="1055"/>
        <v>0</v>
      </c>
      <c r="R2251" s="30">
        <f t="shared" ref="R2251:R2314" si="1076">IF(Q2251&gt;0,VLOOKUP($A2251,$AD$10:$AI$165,6),0)</f>
        <v>0</v>
      </c>
      <c r="S2251" s="103">
        <f t="shared" si="1068"/>
        <v>0</v>
      </c>
      <c r="T2251" s="113">
        <f t="shared" ref="T2251:T2314" si="1077">(T2250)</f>
        <v>8.5000000000000006E-2</v>
      </c>
      <c r="U2251" s="111">
        <f t="shared" si="1057"/>
        <v>12</v>
      </c>
      <c r="V2251" s="111">
        <v>252</v>
      </c>
      <c r="W2251" s="110">
        <f t="shared" si="1069"/>
        <v>1.003892317</v>
      </c>
      <c r="X2251" s="103">
        <f t="shared" si="1070"/>
        <v>1.2582378999999999</v>
      </c>
      <c r="Y2251" s="103">
        <f t="shared" si="1071"/>
        <v>0</v>
      </c>
      <c r="Z2251" s="114" t="str">
        <f t="shared" si="1053"/>
        <v>A+J=</v>
      </c>
      <c r="AA2251" s="108">
        <f t="shared" si="1054"/>
        <v>46286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72"/>
        <v>46274</v>
      </c>
      <c r="B2252" s="103">
        <f t="shared" si="1064"/>
        <v>324.71158145999999</v>
      </c>
      <c r="C2252" s="204">
        <f t="shared" si="1063"/>
        <v>169.88759676703262</v>
      </c>
      <c r="D2252" s="104">
        <f t="shared" si="1073"/>
        <v>7205.03</v>
      </c>
      <c r="E2252" s="105">
        <f t="shared" si="1058"/>
        <v>7245.38</v>
      </c>
      <c r="F2252" s="106">
        <f t="shared" si="1059"/>
        <v>46223</v>
      </c>
      <c r="G2252" s="107">
        <f t="shared" si="1065"/>
        <v>5.6002542668107669E-3</v>
      </c>
      <c r="H2252" s="108">
        <f t="shared" ref="H2252:H2315" si="1078">IF(DAY(A2252)=H$9,VLOOKUP(A2252,AH$118:AN$450,4),H2251)</f>
        <v>46286</v>
      </c>
      <c r="I2252" s="108">
        <f t="shared" si="1066"/>
        <v>46286</v>
      </c>
      <c r="J2252" s="109">
        <f t="shared" si="1074"/>
        <v>21</v>
      </c>
      <c r="K2252" s="109">
        <f t="shared" si="1062"/>
        <v>13</v>
      </c>
      <c r="L2252" s="8">
        <f t="shared" si="1075"/>
        <v>1.0034631300000001</v>
      </c>
      <c r="M2252" s="110">
        <f t="shared" si="1061"/>
        <v>1.0056002500000001</v>
      </c>
      <c r="N2252" s="110">
        <f t="shared" si="1056"/>
        <v>1.8967363290877444</v>
      </c>
      <c r="O2252" s="103">
        <f t="shared" si="1060"/>
        <v>1.90330497</v>
      </c>
      <c r="P2252" s="103">
        <f t="shared" si="1067"/>
        <v>323.34790726</v>
      </c>
      <c r="Q2252" s="11">
        <f t="shared" si="1055"/>
        <v>0</v>
      </c>
      <c r="R2252" s="30">
        <f t="shared" si="1076"/>
        <v>0</v>
      </c>
      <c r="S2252" s="103">
        <f t="shared" si="1068"/>
        <v>0</v>
      </c>
      <c r="T2252" s="113">
        <f t="shared" si="1077"/>
        <v>8.5000000000000006E-2</v>
      </c>
      <c r="U2252" s="111">
        <f t="shared" si="1057"/>
        <v>13</v>
      </c>
      <c r="V2252" s="111">
        <v>252</v>
      </c>
      <c r="W2252" s="110">
        <f t="shared" si="1069"/>
        <v>1.0042173590000001</v>
      </c>
      <c r="X2252" s="103">
        <f t="shared" si="1070"/>
        <v>1.3636741999999999</v>
      </c>
      <c r="Y2252" s="103">
        <f t="shared" si="1071"/>
        <v>0</v>
      </c>
      <c r="Z2252" s="114" t="str">
        <f t="shared" ref="Z2252:Z2315" si="1079">IF($Q2251&gt;0,VLOOKUP($A2251,$AD$10:$AM$165,9),Z2251)</f>
        <v>A+J=</v>
      </c>
      <c r="AA2252" s="108">
        <f t="shared" ref="AA2252:AA2315" si="1080">IF($Q2251&gt;0,VLOOKUP($A2251,$AD$10:$AM$165,10),AA2251)</f>
        <v>46286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72"/>
        <v>46275</v>
      </c>
      <c r="B2253" s="103">
        <f t="shared" si="1064"/>
        <v>324.90310886999998</v>
      </c>
      <c r="C2253" s="204">
        <f t="shared" si="1063"/>
        <v>169.88759676703262</v>
      </c>
      <c r="D2253" s="104">
        <f t="shared" si="1073"/>
        <v>7205.03</v>
      </c>
      <c r="E2253" s="105">
        <f t="shared" si="1058"/>
        <v>7245.38</v>
      </c>
      <c r="F2253" s="106">
        <f t="shared" si="1059"/>
        <v>46223</v>
      </c>
      <c r="G2253" s="107">
        <f t="shared" si="1065"/>
        <v>5.6002542668107669E-3</v>
      </c>
      <c r="H2253" s="108">
        <f t="shared" si="1078"/>
        <v>46286</v>
      </c>
      <c r="I2253" s="108">
        <f t="shared" si="1066"/>
        <v>46286</v>
      </c>
      <c r="J2253" s="109">
        <f t="shared" si="1074"/>
        <v>21</v>
      </c>
      <c r="K2253" s="109">
        <f t="shared" si="1062"/>
        <v>14</v>
      </c>
      <c r="L2253" s="8">
        <f t="shared" si="1075"/>
        <v>1.0037300199999999</v>
      </c>
      <c r="M2253" s="110">
        <f t="shared" si="1061"/>
        <v>1.0056002500000001</v>
      </c>
      <c r="N2253" s="110">
        <f t="shared" si="1056"/>
        <v>1.8967363290877444</v>
      </c>
      <c r="O2253" s="103">
        <f t="shared" si="1060"/>
        <v>1.9038111900000001</v>
      </c>
      <c r="P2253" s="103">
        <f t="shared" si="1067"/>
        <v>323.43390776000001</v>
      </c>
      <c r="Q2253" s="11">
        <f t="shared" ref="Q2253:Q2316" si="1081">IF(VLOOKUP(A2253,AD$10:AK$165,8)=VLOOKUP(A2252,AD$10:AK$165,8),0,VLOOKUP(A2253,AD$10:AK$165,8))</f>
        <v>0</v>
      </c>
      <c r="R2253" s="30">
        <f t="shared" si="1076"/>
        <v>0</v>
      </c>
      <c r="S2253" s="103">
        <f t="shared" si="1068"/>
        <v>0</v>
      </c>
      <c r="T2253" s="113">
        <f t="shared" si="1077"/>
        <v>8.5000000000000006E-2</v>
      </c>
      <c r="U2253" s="111">
        <f t="shared" si="1057"/>
        <v>14</v>
      </c>
      <c r="V2253" s="111">
        <v>252</v>
      </c>
      <c r="W2253" s="110">
        <f t="shared" si="1069"/>
        <v>1.0045425079999999</v>
      </c>
      <c r="X2253" s="103">
        <f t="shared" si="1070"/>
        <v>1.46920111</v>
      </c>
      <c r="Y2253" s="103">
        <f t="shared" si="1071"/>
        <v>0</v>
      </c>
      <c r="Z2253" s="114" t="str">
        <f t="shared" si="1079"/>
        <v>A+J=</v>
      </c>
      <c r="AA2253" s="108">
        <f t="shared" si="1080"/>
        <v>46286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72"/>
        <v>46276</v>
      </c>
      <c r="B2254" s="103">
        <f t="shared" si="1064"/>
        <v>325.09474803999996</v>
      </c>
      <c r="C2254" s="204">
        <f t="shared" si="1063"/>
        <v>169.88759676703262</v>
      </c>
      <c r="D2254" s="104">
        <f t="shared" si="1073"/>
        <v>7205.03</v>
      </c>
      <c r="E2254" s="105">
        <f t="shared" si="1058"/>
        <v>7245.38</v>
      </c>
      <c r="F2254" s="106">
        <f t="shared" si="1059"/>
        <v>46223</v>
      </c>
      <c r="G2254" s="107">
        <f t="shared" si="1065"/>
        <v>5.6002542668107669E-3</v>
      </c>
      <c r="H2254" s="108">
        <f t="shared" si="1078"/>
        <v>46286</v>
      </c>
      <c r="I2254" s="108">
        <f t="shared" si="1066"/>
        <v>46286</v>
      </c>
      <c r="J2254" s="109">
        <f t="shared" si="1074"/>
        <v>21</v>
      </c>
      <c r="K2254" s="109">
        <f t="shared" si="1062"/>
        <v>15</v>
      </c>
      <c r="L2254" s="8">
        <f t="shared" si="1075"/>
        <v>1.0039969799999999</v>
      </c>
      <c r="M2254" s="110">
        <f t="shared" si="1061"/>
        <v>1.0056002500000001</v>
      </c>
      <c r="N2254" s="110">
        <f t="shared" si="1056"/>
        <v>1.8967363290877444</v>
      </c>
      <c r="O2254" s="103">
        <f t="shared" si="1060"/>
        <v>1.9043175400000001</v>
      </c>
      <c r="P2254" s="103">
        <f t="shared" si="1067"/>
        <v>323.51993034999998</v>
      </c>
      <c r="Q2254" s="11">
        <f t="shared" si="1081"/>
        <v>0</v>
      </c>
      <c r="R2254" s="30">
        <f t="shared" si="1076"/>
        <v>0</v>
      </c>
      <c r="S2254" s="103">
        <f t="shared" si="1068"/>
        <v>0</v>
      </c>
      <c r="T2254" s="113">
        <f t="shared" si="1077"/>
        <v>8.5000000000000006E-2</v>
      </c>
      <c r="U2254" s="111">
        <f t="shared" si="1057"/>
        <v>15</v>
      </c>
      <c r="V2254" s="111">
        <v>252</v>
      </c>
      <c r="W2254" s="110">
        <f t="shared" si="1069"/>
        <v>1.0048677610000001</v>
      </c>
      <c r="X2254" s="103">
        <f t="shared" si="1070"/>
        <v>1.5748176899999999</v>
      </c>
      <c r="Y2254" s="103">
        <f t="shared" si="1071"/>
        <v>0</v>
      </c>
      <c r="Z2254" s="114" t="str">
        <f t="shared" si="1079"/>
        <v>A+J=</v>
      </c>
      <c r="AA2254" s="108">
        <f t="shared" si="1080"/>
        <v>46286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72"/>
        <v>46277</v>
      </c>
      <c r="B2255" s="103">
        <f t="shared" si="1064"/>
        <v>325.28650447000001</v>
      </c>
      <c r="C2255" s="204">
        <f t="shared" si="1063"/>
        <v>169.88759676703262</v>
      </c>
      <c r="D2255" s="104">
        <f t="shared" si="1073"/>
        <v>7205.03</v>
      </c>
      <c r="E2255" s="105">
        <f t="shared" si="1058"/>
        <v>7245.38</v>
      </c>
      <c r="F2255" s="106">
        <f t="shared" si="1059"/>
        <v>46223</v>
      </c>
      <c r="G2255" s="107">
        <f t="shared" si="1065"/>
        <v>5.6002542668107669E-3</v>
      </c>
      <c r="H2255" s="108">
        <f t="shared" si="1078"/>
        <v>46286</v>
      </c>
      <c r="I2255" s="108">
        <f t="shared" si="1066"/>
        <v>46286</v>
      </c>
      <c r="J2255" s="109">
        <f t="shared" si="1074"/>
        <v>21</v>
      </c>
      <c r="K2255" s="109">
        <f t="shared" si="1062"/>
        <v>16</v>
      </c>
      <c r="L2255" s="8">
        <f t="shared" si="1075"/>
        <v>1.0042640199999999</v>
      </c>
      <c r="M2255" s="110">
        <f t="shared" si="1061"/>
        <v>1.0056002500000001</v>
      </c>
      <c r="N2255" s="110">
        <f t="shared" si="1056"/>
        <v>1.8967363290877444</v>
      </c>
      <c r="O2255" s="103">
        <f t="shared" si="1060"/>
        <v>1.90482405</v>
      </c>
      <c r="P2255" s="103">
        <f t="shared" si="1067"/>
        <v>323.60598011000002</v>
      </c>
      <c r="Q2255" s="11">
        <f t="shared" si="1081"/>
        <v>0</v>
      </c>
      <c r="R2255" s="30">
        <f t="shared" si="1076"/>
        <v>0</v>
      </c>
      <c r="S2255" s="103">
        <f t="shared" si="1068"/>
        <v>0</v>
      </c>
      <c r="T2255" s="113">
        <f t="shared" si="1077"/>
        <v>8.5000000000000006E-2</v>
      </c>
      <c r="U2255" s="111">
        <f t="shared" si="1057"/>
        <v>16</v>
      </c>
      <c r="V2255" s="111">
        <v>252</v>
      </c>
      <c r="W2255" s="110">
        <f t="shared" si="1069"/>
        <v>1.0051931190000001</v>
      </c>
      <c r="X2255" s="103">
        <f t="shared" si="1070"/>
        <v>1.6805243599999999</v>
      </c>
      <c r="Y2255" s="103">
        <f t="shared" si="1071"/>
        <v>0</v>
      </c>
      <c r="Z2255" s="114" t="str">
        <f t="shared" si="1079"/>
        <v>A+J=</v>
      </c>
      <c r="AA2255" s="108">
        <f t="shared" si="1080"/>
        <v>46286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72"/>
        <v>46278</v>
      </c>
      <c r="B2256" s="103">
        <f t="shared" si="1064"/>
        <v>325.28650447000001</v>
      </c>
      <c r="C2256" s="204">
        <f t="shared" si="1063"/>
        <v>169.88759676703262</v>
      </c>
      <c r="D2256" s="104">
        <f t="shared" si="1073"/>
        <v>7205.03</v>
      </c>
      <c r="E2256" s="105">
        <f t="shared" si="1058"/>
        <v>7245.38</v>
      </c>
      <c r="F2256" s="106">
        <f t="shared" si="1059"/>
        <v>46223</v>
      </c>
      <c r="G2256" s="107">
        <f t="shared" si="1065"/>
        <v>5.6002542668107669E-3</v>
      </c>
      <c r="H2256" s="108">
        <f t="shared" si="1078"/>
        <v>46286</v>
      </c>
      <c r="I2256" s="108">
        <f t="shared" si="1066"/>
        <v>46286</v>
      </c>
      <c r="J2256" s="109">
        <f t="shared" si="1074"/>
        <v>21</v>
      </c>
      <c r="K2256" s="109">
        <f t="shared" si="1062"/>
        <v>16</v>
      </c>
      <c r="L2256" s="8">
        <f t="shared" si="1075"/>
        <v>1.0042640199999999</v>
      </c>
      <c r="M2256" s="110">
        <f t="shared" si="1061"/>
        <v>1.0056002500000001</v>
      </c>
      <c r="N2256" s="110">
        <f t="shared" si="1056"/>
        <v>1.8967363290877444</v>
      </c>
      <c r="O2256" s="103">
        <f t="shared" si="1060"/>
        <v>1.90482405</v>
      </c>
      <c r="P2256" s="103">
        <f t="shared" si="1067"/>
        <v>323.60598011000002</v>
      </c>
      <c r="Q2256" s="11">
        <f t="shared" si="1081"/>
        <v>0</v>
      </c>
      <c r="R2256" s="30">
        <f t="shared" si="1076"/>
        <v>0</v>
      </c>
      <c r="S2256" s="103">
        <f t="shared" si="1068"/>
        <v>0</v>
      </c>
      <c r="T2256" s="113">
        <f t="shared" si="1077"/>
        <v>8.5000000000000006E-2</v>
      </c>
      <c r="U2256" s="111">
        <f t="shared" si="1057"/>
        <v>16</v>
      </c>
      <c r="V2256" s="111">
        <v>252</v>
      </c>
      <c r="W2256" s="110">
        <f t="shared" si="1069"/>
        <v>1.0051931190000001</v>
      </c>
      <c r="X2256" s="103">
        <f t="shared" si="1070"/>
        <v>1.6805243599999999</v>
      </c>
      <c r="Y2256" s="103">
        <f t="shared" si="1071"/>
        <v>0</v>
      </c>
      <c r="Z2256" s="114" t="str">
        <f t="shared" si="1079"/>
        <v>A+J=</v>
      </c>
      <c r="AA2256" s="108">
        <f t="shared" si="1080"/>
        <v>46286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72"/>
        <v>46279</v>
      </c>
      <c r="B2257" s="103">
        <f t="shared" si="1064"/>
        <v>325.28650447000001</v>
      </c>
      <c r="C2257" s="204">
        <f t="shared" si="1063"/>
        <v>169.88759676703262</v>
      </c>
      <c r="D2257" s="104">
        <f t="shared" si="1073"/>
        <v>7205.03</v>
      </c>
      <c r="E2257" s="105">
        <f t="shared" si="1058"/>
        <v>7245.38</v>
      </c>
      <c r="F2257" s="106">
        <f t="shared" si="1059"/>
        <v>46223</v>
      </c>
      <c r="G2257" s="107">
        <f t="shared" si="1065"/>
        <v>5.6002542668107669E-3</v>
      </c>
      <c r="H2257" s="108">
        <f t="shared" si="1078"/>
        <v>46286</v>
      </c>
      <c r="I2257" s="108">
        <f t="shared" si="1066"/>
        <v>46286</v>
      </c>
      <c r="J2257" s="109">
        <f t="shared" si="1074"/>
        <v>21</v>
      </c>
      <c r="K2257" s="109">
        <f t="shared" si="1062"/>
        <v>16</v>
      </c>
      <c r="L2257" s="8">
        <f t="shared" si="1075"/>
        <v>1.0042640199999999</v>
      </c>
      <c r="M2257" s="110">
        <f t="shared" si="1061"/>
        <v>1.0056002500000001</v>
      </c>
      <c r="N2257" s="110">
        <f t="shared" si="1056"/>
        <v>1.8967363290877444</v>
      </c>
      <c r="O2257" s="103">
        <f t="shared" si="1060"/>
        <v>1.90482405</v>
      </c>
      <c r="P2257" s="103">
        <f t="shared" si="1067"/>
        <v>323.60598011000002</v>
      </c>
      <c r="Q2257" s="11">
        <f t="shared" si="1081"/>
        <v>0</v>
      </c>
      <c r="R2257" s="30">
        <f t="shared" si="1076"/>
        <v>0</v>
      </c>
      <c r="S2257" s="103">
        <f t="shared" si="1068"/>
        <v>0</v>
      </c>
      <c r="T2257" s="113">
        <f t="shared" si="1077"/>
        <v>8.5000000000000006E-2</v>
      </c>
      <c r="U2257" s="111">
        <f t="shared" si="1057"/>
        <v>16</v>
      </c>
      <c r="V2257" s="111">
        <v>252</v>
      </c>
      <c r="W2257" s="110">
        <f t="shared" si="1069"/>
        <v>1.0051931190000001</v>
      </c>
      <c r="X2257" s="103">
        <f t="shared" si="1070"/>
        <v>1.6805243599999999</v>
      </c>
      <c r="Y2257" s="103">
        <f t="shared" si="1071"/>
        <v>0</v>
      </c>
      <c r="Z2257" s="114" t="str">
        <f t="shared" si="1079"/>
        <v>A+J=</v>
      </c>
      <c r="AA2257" s="108">
        <f t="shared" si="1080"/>
        <v>46286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72"/>
        <v>46280</v>
      </c>
      <c r="B2258" s="103">
        <f t="shared" si="1064"/>
        <v>325.47836828999999</v>
      </c>
      <c r="C2258" s="204">
        <f t="shared" si="1063"/>
        <v>169.88759676703262</v>
      </c>
      <c r="D2258" s="104">
        <f t="shared" si="1073"/>
        <v>7205.03</v>
      </c>
      <c r="E2258" s="105">
        <f t="shared" si="1058"/>
        <v>7245.38</v>
      </c>
      <c r="F2258" s="106">
        <f t="shared" si="1059"/>
        <v>46223</v>
      </c>
      <c r="G2258" s="107">
        <f t="shared" si="1065"/>
        <v>5.6002542668107669E-3</v>
      </c>
      <c r="H2258" s="108">
        <f t="shared" si="1078"/>
        <v>46286</v>
      </c>
      <c r="I2258" s="108">
        <f t="shared" si="1066"/>
        <v>46286</v>
      </c>
      <c r="J2258" s="109">
        <f t="shared" si="1074"/>
        <v>21</v>
      </c>
      <c r="K2258" s="109">
        <f t="shared" si="1062"/>
        <v>17</v>
      </c>
      <c r="L2258" s="8">
        <f t="shared" si="1075"/>
        <v>1.00453112</v>
      </c>
      <c r="M2258" s="110">
        <f t="shared" si="1061"/>
        <v>1.0056002500000001</v>
      </c>
      <c r="N2258" s="110">
        <f t="shared" si="1056"/>
        <v>1.8967363290877444</v>
      </c>
      <c r="O2258" s="103">
        <f t="shared" si="1060"/>
        <v>1.90533066</v>
      </c>
      <c r="P2258" s="103">
        <f t="shared" si="1067"/>
        <v>323.69204687000001</v>
      </c>
      <c r="Q2258" s="11">
        <f t="shared" si="1081"/>
        <v>0</v>
      </c>
      <c r="R2258" s="30">
        <f t="shared" si="1076"/>
        <v>0</v>
      </c>
      <c r="S2258" s="103">
        <f t="shared" si="1068"/>
        <v>0</v>
      </c>
      <c r="T2258" s="113">
        <f t="shared" si="1077"/>
        <v>8.5000000000000006E-2</v>
      </c>
      <c r="U2258" s="111">
        <f t="shared" si="1057"/>
        <v>17</v>
      </c>
      <c r="V2258" s="111">
        <v>252</v>
      </c>
      <c r="W2258" s="110">
        <f t="shared" si="1069"/>
        <v>1.005518583</v>
      </c>
      <c r="X2258" s="103">
        <f t="shared" si="1070"/>
        <v>1.7863214199999999</v>
      </c>
      <c r="Y2258" s="103">
        <f t="shared" si="1071"/>
        <v>0</v>
      </c>
      <c r="Z2258" s="114" t="str">
        <f t="shared" si="1079"/>
        <v>A+J=</v>
      </c>
      <c r="AA2258" s="108">
        <f t="shared" si="1080"/>
        <v>46286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72"/>
        <v>46281</v>
      </c>
      <c r="B2259" s="103">
        <f t="shared" si="1064"/>
        <v>325.6703498</v>
      </c>
      <c r="C2259" s="204">
        <f t="shared" si="1063"/>
        <v>169.88759676703262</v>
      </c>
      <c r="D2259" s="104">
        <f t="shared" si="1073"/>
        <v>7205.03</v>
      </c>
      <c r="E2259" s="105">
        <f t="shared" si="1058"/>
        <v>7245.38</v>
      </c>
      <c r="F2259" s="106">
        <f t="shared" si="1059"/>
        <v>46223</v>
      </c>
      <c r="G2259" s="107">
        <f t="shared" si="1065"/>
        <v>5.6002542668107669E-3</v>
      </c>
      <c r="H2259" s="108">
        <f t="shared" si="1078"/>
        <v>46286</v>
      </c>
      <c r="I2259" s="108">
        <f t="shared" si="1066"/>
        <v>46286</v>
      </c>
      <c r="J2259" s="109">
        <f t="shared" si="1074"/>
        <v>21</v>
      </c>
      <c r="K2259" s="109">
        <f t="shared" si="1062"/>
        <v>18</v>
      </c>
      <c r="L2259" s="8">
        <f t="shared" si="1075"/>
        <v>1.0047983</v>
      </c>
      <c r="M2259" s="110">
        <f t="shared" si="1061"/>
        <v>1.0056002500000001</v>
      </c>
      <c r="N2259" s="110">
        <f t="shared" si="1056"/>
        <v>1.8967363290877444</v>
      </c>
      <c r="O2259" s="103">
        <f t="shared" si="1060"/>
        <v>1.9058374300000001</v>
      </c>
      <c r="P2259" s="103">
        <f t="shared" si="1067"/>
        <v>323.77814081000002</v>
      </c>
      <c r="Q2259" s="11">
        <f t="shared" si="1081"/>
        <v>0</v>
      </c>
      <c r="R2259" s="30">
        <f t="shared" si="1076"/>
        <v>0</v>
      </c>
      <c r="S2259" s="103">
        <f t="shared" si="1068"/>
        <v>0</v>
      </c>
      <c r="T2259" s="113">
        <f t="shared" si="1077"/>
        <v>8.5000000000000006E-2</v>
      </c>
      <c r="U2259" s="111">
        <f t="shared" si="1057"/>
        <v>18</v>
      </c>
      <c r="V2259" s="111">
        <v>252</v>
      </c>
      <c r="W2259" s="110">
        <f t="shared" si="1069"/>
        <v>1.005844153</v>
      </c>
      <c r="X2259" s="103">
        <f t="shared" si="1070"/>
        <v>1.8922089900000001</v>
      </c>
      <c r="Y2259" s="103">
        <f t="shared" si="1071"/>
        <v>0</v>
      </c>
      <c r="Z2259" s="114" t="str">
        <f t="shared" si="1079"/>
        <v>A+J=</v>
      </c>
      <c r="AA2259" s="108">
        <f t="shared" si="1080"/>
        <v>46286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72"/>
        <v>46282</v>
      </c>
      <c r="B2260" s="103">
        <f t="shared" si="1064"/>
        <v>325.86244155000003</v>
      </c>
      <c r="C2260" s="204">
        <f t="shared" si="1063"/>
        <v>169.88759676703262</v>
      </c>
      <c r="D2260" s="104">
        <f t="shared" si="1073"/>
        <v>7205.03</v>
      </c>
      <c r="E2260" s="105">
        <f t="shared" si="1058"/>
        <v>7245.38</v>
      </c>
      <c r="F2260" s="106">
        <f t="shared" si="1059"/>
        <v>46223</v>
      </c>
      <c r="G2260" s="107">
        <f t="shared" si="1065"/>
        <v>5.6002542668107669E-3</v>
      </c>
      <c r="H2260" s="108">
        <f t="shared" si="1078"/>
        <v>46286</v>
      </c>
      <c r="I2260" s="108">
        <f t="shared" si="1066"/>
        <v>46286</v>
      </c>
      <c r="J2260" s="109">
        <f t="shared" si="1074"/>
        <v>21</v>
      </c>
      <c r="K2260" s="109">
        <f t="shared" si="1062"/>
        <v>19</v>
      </c>
      <c r="L2260" s="8">
        <f t="shared" si="1075"/>
        <v>1.0050655399999999</v>
      </c>
      <c r="M2260" s="110">
        <f t="shared" si="1061"/>
        <v>1.0056002500000001</v>
      </c>
      <c r="N2260" s="110">
        <f t="shared" si="1056"/>
        <v>1.8967363290877444</v>
      </c>
      <c r="O2260" s="103">
        <f t="shared" si="1060"/>
        <v>1.9063443200000001</v>
      </c>
      <c r="P2260" s="103">
        <f t="shared" si="1067"/>
        <v>323.86425513</v>
      </c>
      <c r="Q2260" s="11">
        <f t="shared" si="1081"/>
        <v>0</v>
      </c>
      <c r="R2260" s="30">
        <f t="shared" si="1076"/>
        <v>0</v>
      </c>
      <c r="S2260" s="103">
        <f t="shared" si="1068"/>
        <v>0</v>
      </c>
      <c r="T2260" s="113">
        <f t="shared" si="1077"/>
        <v>8.5000000000000006E-2</v>
      </c>
      <c r="U2260" s="111">
        <f t="shared" si="1057"/>
        <v>19</v>
      </c>
      <c r="V2260" s="111">
        <v>252</v>
      </c>
      <c r="W2260" s="110">
        <f t="shared" si="1069"/>
        <v>1.0061698269999999</v>
      </c>
      <c r="X2260" s="103">
        <f t="shared" si="1070"/>
        <v>1.9981864199999999</v>
      </c>
      <c r="Y2260" s="103">
        <f t="shared" si="1071"/>
        <v>0</v>
      </c>
      <c r="Z2260" s="114" t="str">
        <f t="shared" si="1079"/>
        <v>A+J=</v>
      </c>
      <c r="AA2260" s="108">
        <f t="shared" si="1080"/>
        <v>46286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72"/>
        <v>46283</v>
      </c>
      <c r="B2261" s="103">
        <f t="shared" si="1064"/>
        <v>326.05464799999999</v>
      </c>
      <c r="C2261" s="204">
        <f t="shared" si="1063"/>
        <v>169.88759676703262</v>
      </c>
      <c r="D2261" s="104">
        <f t="shared" si="1073"/>
        <v>7205.03</v>
      </c>
      <c r="E2261" s="105">
        <f t="shared" si="1058"/>
        <v>7245.38</v>
      </c>
      <c r="F2261" s="106">
        <f t="shared" si="1059"/>
        <v>46223</v>
      </c>
      <c r="G2261" s="107">
        <f t="shared" si="1065"/>
        <v>5.6002542668107669E-3</v>
      </c>
      <c r="H2261" s="108">
        <f t="shared" si="1078"/>
        <v>46286</v>
      </c>
      <c r="I2261" s="108">
        <f t="shared" si="1066"/>
        <v>46286</v>
      </c>
      <c r="J2261" s="109">
        <f t="shared" si="1074"/>
        <v>21</v>
      </c>
      <c r="K2261" s="109">
        <f t="shared" si="1062"/>
        <v>20</v>
      </c>
      <c r="L2261" s="8">
        <f t="shared" si="1075"/>
        <v>1.00533286</v>
      </c>
      <c r="M2261" s="110">
        <f t="shared" si="1061"/>
        <v>1.0056002500000001</v>
      </c>
      <c r="N2261" s="110">
        <f t="shared" si="1056"/>
        <v>1.8967363290877444</v>
      </c>
      <c r="O2261" s="103">
        <f t="shared" si="1060"/>
        <v>1.9068513499999999</v>
      </c>
      <c r="P2261" s="103">
        <f t="shared" si="1067"/>
        <v>323.95039323999998</v>
      </c>
      <c r="Q2261" s="11">
        <f t="shared" si="1081"/>
        <v>0</v>
      </c>
      <c r="R2261" s="30">
        <f t="shared" si="1076"/>
        <v>0</v>
      </c>
      <c r="S2261" s="103">
        <f t="shared" si="1068"/>
        <v>0</v>
      </c>
      <c r="T2261" s="113">
        <f t="shared" si="1077"/>
        <v>8.5000000000000006E-2</v>
      </c>
      <c r="U2261" s="111">
        <f t="shared" si="1057"/>
        <v>20</v>
      </c>
      <c r="V2261" s="111">
        <v>252</v>
      </c>
      <c r="W2261" s="110">
        <f t="shared" si="1069"/>
        <v>1.006495608</v>
      </c>
      <c r="X2261" s="103">
        <f t="shared" si="1070"/>
        <v>2.1042547599999999</v>
      </c>
      <c r="Y2261" s="103">
        <f t="shared" si="1071"/>
        <v>0</v>
      </c>
      <c r="Z2261" s="114" t="str">
        <f t="shared" si="1079"/>
        <v>A+J=</v>
      </c>
      <c r="AA2261" s="108">
        <f t="shared" si="1080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72"/>
        <v>46284</v>
      </c>
      <c r="B2262" s="103">
        <f t="shared" si="1064"/>
        <v>326.24696821999999</v>
      </c>
      <c r="C2262" s="204">
        <f t="shared" si="1063"/>
        <v>169.88759676703262</v>
      </c>
      <c r="D2262" s="104">
        <f t="shared" si="1073"/>
        <v>7205.03</v>
      </c>
      <c r="E2262" s="105">
        <f t="shared" si="1058"/>
        <v>7245.38</v>
      </c>
      <c r="F2262" s="106">
        <f t="shared" si="1059"/>
        <v>46223</v>
      </c>
      <c r="G2262" s="107">
        <f t="shared" si="1065"/>
        <v>5.6002542668107669E-3</v>
      </c>
      <c r="H2262" s="108">
        <f t="shared" si="1078"/>
        <v>46286</v>
      </c>
      <c r="I2262" s="108">
        <f t="shared" si="1066"/>
        <v>46286</v>
      </c>
      <c r="J2262" s="109">
        <f t="shared" si="1074"/>
        <v>21</v>
      </c>
      <c r="K2262" s="109">
        <f t="shared" si="1062"/>
        <v>21</v>
      </c>
      <c r="L2262" s="8">
        <f t="shared" si="1075"/>
        <v>1.0056002500000001</v>
      </c>
      <c r="M2262" s="110">
        <f t="shared" si="1061"/>
        <v>1.0056002500000001</v>
      </c>
      <c r="N2262" s="110">
        <f t="shared" si="1056"/>
        <v>1.8967363290877444</v>
      </c>
      <c r="O2262" s="103">
        <f t="shared" si="1060"/>
        <v>1.9073585200000001</v>
      </c>
      <c r="P2262" s="103">
        <f t="shared" si="1067"/>
        <v>324.03655513000001</v>
      </c>
      <c r="Q2262" s="11">
        <f t="shared" si="1081"/>
        <v>0</v>
      </c>
      <c r="R2262" s="30">
        <f t="shared" si="1076"/>
        <v>0</v>
      </c>
      <c r="S2262" s="103">
        <f t="shared" si="1068"/>
        <v>0</v>
      </c>
      <c r="T2262" s="113">
        <f t="shared" si="1077"/>
        <v>8.5000000000000006E-2</v>
      </c>
      <c r="U2262" s="111">
        <f t="shared" si="1057"/>
        <v>21</v>
      </c>
      <c r="V2262" s="111">
        <v>252</v>
      </c>
      <c r="W2262" s="110">
        <f t="shared" si="1069"/>
        <v>1.0068214929999999</v>
      </c>
      <c r="X2262" s="103">
        <f t="shared" si="1070"/>
        <v>2.2104130899999999</v>
      </c>
      <c r="Y2262" s="103">
        <f t="shared" si="1071"/>
        <v>0</v>
      </c>
      <c r="Z2262" s="114" t="str">
        <f t="shared" si="1079"/>
        <v>A+J=</v>
      </c>
      <c r="AA2262" s="108">
        <f t="shared" si="1080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72"/>
        <v>46285</v>
      </c>
      <c r="B2263" s="103">
        <f t="shared" si="1064"/>
        <v>326.24696821999999</v>
      </c>
      <c r="C2263" s="204">
        <f t="shared" si="1063"/>
        <v>169.88759676703262</v>
      </c>
      <c r="D2263" s="104">
        <f t="shared" si="1073"/>
        <v>7205.03</v>
      </c>
      <c r="E2263" s="105">
        <f t="shared" si="1058"/>
        <v>7245.38</v>
      </c>
      <c r="F2263" s="106">
        <f t="shared" si="1059"/>
        <v>46223</v>
      </c>
      <c r="G2263" s="107">
        <f t="shared" si="1065"/>
        <v>5.6002542668107669E-3</v>
      </c>
      <c r="H2263" s="108">
        <f t="shared" si="1078"/>
        <v>46315</v>
      </c>
      <c r="I2263" s="108">
        <f t="shared" si="1066"/>
        <v>46286</v>
      </c>
      <c r="J2263" s="109">
        <f t="shared" si="1074"/>
        <v>21</v>
      </c>
      <c r="K2263" s="109">
        <f t="shared" si="1062"/>
        <v>21</v>
      </c>
      <c r="L2263" s="8">
        <f t="shared" si="1075"/>
        <v>1.0056002500000001</v>
      </c>
      <c r="M2263" s="110">
        <f t="shared" si="1061"/>
        <v>1.0056002500000001</v>
      </c>
      <c r="N2263" s="110">
        <f t="shared" si="1056"/>
        <v>1.8967363290877444</v>
      </c>
      <c r="O2263" s="103">
        <f t="shared" si="1060"/>
        <v>1.9073585200000001</v>
      </c>
      <c r="P2263" s="103">
        <f t="shared" si="1067"/>
        <v>324.03655513000001</v>
      </c>
      <c r="Q2263" s="11">
        <f t="shared" si="1081"/>
        <v>0</v>
      </c>
      <c r="R2263" s="30">
        <f t="shared" si="1076"/>
        <v>0</v>
      </c>
      <c r="S2263" s="103">
        <f t="shared" si="1068"/>
        <v>0</v>
      </c>
      <c r="T2263" s="113">
        <f t="shared" si="1077"/>
        <v>8.5000000000000006E-2</v>
      </c>
      <c r="U2263" s="111">
        <f t="shared" si="1057"/>
        <v>21</v>
      </c>
      <c r="V2263" s="111">
        <v>252</v>
      </c>
      <c r="W2263" s="110">
        <f t="shared" si="1069"/>
        <v>1.0068214929999999</v>
      </c>
      <c r="X2263" s="103">
        <f t="shared" si="1070"/>
        <v>2.2104130899999999</v>
      </c>
      <c r="Y2263" s="103">
        <f t="shared" si="1071"/>
        <v>0</v>
      </c>
      <c r="Z2263" s="114" t="str">
        <f t="shared" si="1079"/>
        <v>A+J=</v>
      </c>
      <c r="AA2263" s="108">
        <f t="shared" si="1080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72"/>
        <v>46286</v>
      </c>
      <c r="B2264" s="103">
        <f t="shared" si="1064"/>
        <v>326.24696821999999</v>
      </c>
      <c r="C2264" s="204">
        <f t="shared" si="1063"/>
        <v>169.88759676703262</v>
      </c>
      <c r="D2264" s="104">
        <f t="shared" si="1073"/>
        <v>7205.03</v>
      </c>
      <c r="E2264" s="105">
        <f t="shared" si="1058"/>
        <v>7245.38</v>
      </c>
      <c r="F2264" s="106">
        <f t="shared" si="1059"/>
        <v>46223</v>
      </c>
      <c r="G2264" s="107">
        <f t="shared" si="1065"/>
        <v>5.6002542668107669E-3</v>
      </c>
      <c r="H2264" s="108">
        <f t="shared" si="1078"/>
        <v>46315</v>
      </c>
      <c r="I2264" s="108">
        <f t="shared" si="1066"/>
        <v>46286</v>
      </c>
      <c r="J2264" s="109">
        <f t="shared" si="1074"/>
        <v>21</v>
      </c>
      <c r="K2264" s="109">
        <f t="shared" si="1062"/>
        <v>21</v>
      </c>
      <c r="L2264" s="8">
        <f t="shared" si="1075"/>
        <v>1.0056002500000001</v>
      </c>
      <c r="M2264" s="110">
        <f t="shared" si="1061"/>
        <v>1.0056002500000001</v>
      </c>
      <c r="N2264" s="110">
        <f t="shared" si="1056"/>
        <v>1.8967363290877444</v>
      </c>
      <c r="O2264" s="103">
        <f t="shared" si="1060"/>
        <v>1.9073585200000001</v>
      </c>
      <c r="P2264" s="103">
        <f t="shared" si="1067"/>
        <v>324.03655513000001</v>
      </c>
      <c r="Q2264" s="11">
        <f t="shared" si="1081"/>
        <v>74</v>
      </c>
      <c r="R2264" s="30">
        <f t="shared" si="1076"/>
        <v>2.5656000000000002E-2</v>
      </c>
      <c r="S2264" s="103">
        <f t="shared" si="1068"/>
        <v>8.3134818500000005</v>
      </c>
      <c r="T2264" s="113">
        <f t="shared" si="1077"/>
        <v>8.5000000000000006E-2</v>
      </c>
      <c r="U2264" s="111">
        <f t="shared" si="1057"/>
        <v>21</v>
      </c>
      <c r="V2264" s="111">
        <v>252</v>
      </c>
      <c r="W2264" s="110">
        <f t="shared" si="1069"/>
        <v>1.0068214929999999</v>
      </c>
      <c r="X2264" s="103">
        <f t="shared" si="1070"/>
        <v>2.2104130899999999</v>
      </c>
      <c r="Y2264" s="103">
        <f t="shared" si="1071"/>
        <v>10.52389494</v>
      </c>
      <c r="Z2264" s="114" t="str">
        <f t="shared" si="1079"/>
        <v>A+J=</v>
      </c>
      <c r="AA2264" s="108">
        <f t="shared" si="1080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72"/>
        <v>46287</v>
      </c>
      <c r="B2265" s="103">
        <f t="shared" si="1064"/>
        <v>315.91349958000001</v>
      </c>
      <c r="C2265" s="204">
        <f t="shared" si="1063"/>
        <v>165.52896058886932</v>
      </c>
      <c r="D2265" s="104">
        <f t="shared" si="1073"/>
        <v>7205.03</v>
      </c>
      <c r="E2265" s="105">
        <f t="shared" si="1058"/>
        <v>7245.38</v>
      </c>
      <c r="F2265" s="106">
        <f t="shared" si="1059"/>
        <v>46255</v>
      </c>
      <c r="G2265" s="107">
        <f t="shared" si="1065"/>
        <v>5.6002542668107669E-3</v>
      </c>
      <c r="H2265" s="108">
        <f t="shared" si="1078"/>
        <v>46315</v>
      </c>
      <c r="I2265" s="108">
        <f t="shared" si="1066"/>
        <v>46315</v>
      </c>
      <c r="J2265" s="109">
        <f t="shared" si="1074"/>
        <v>20</v>
      </c>
      <c r="K2265" s="109">
        <f t="shared" si="1062"/>
        <v>1</v>
      </c>
      <c r="L2265" s="8">
        <f t="shared" si="1075"/>
        <v>1.0002792700000001</v>
      </c>
      <c r="M2265" s="110">
        <f t="shared" si="1061"/>
        <v>1.0056002500000001</v>
      </c>
      <c r="N2265" s="110">
        <f t="shared" si="1056"/>
        <v>1.9073585267147182</v>
      </c>
      <c r="O2265" s="103">
        <f t="shared" si="1060"/>
        <v>1.90789119</v>
      </c>
      <c r="P2265" s="103">
        <f t="shared" si="1067"/>
        <v>315.81124559</v>
      </c>
      <c r="Q2265" s="11">
        <f t="shared" si="1081"/>
        <v>0</v>
      </c>
      <c r="R2265" s="30">
        <f t="shared" si="1076"/>
        <v>0</v>
      </c>
      <c r="S2265" s="103">
        <f t="shared" si="1068"/>
        <v>0</v>
      </c>
      <c r="T2265" s="113">
        <f t="shared" si="1077"/>
        <v>8.5000000000000006E-2</v>
      </c>
      <c r="U2265" s="111">
        <f t="shared" si="1057"/>
        <v>1</v>
      </c>
      <c r="V2265" s="111">
        <v>252</v>
      </c>
      <c r="W2265" s="110">
        <f t="shared" si="1069"/>
        <v>1.0003237819999999</v>
      </c>
      <c r="X2265" s="103">
        <f t="shared" si="1070"/>
        <v>0.10225399</v>
      </c>
      <c r="Y2265" s="103">
        <f t="shared" si="1071"/>
        <v>0</v>
      </c>
      <c r="Z2265" s="114" t="str">
        <f t="shared" si="1079"/>
        <v>A+J=</v>
      </c>
      <c r="AA2265" s="108">
        <f t="shared" si="1080"/>
        <v>46315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72"/>
        <v>46288</v>
      </c>
      <c r="B2266" s="103">
        <f t="shared" si="1064"/>
        <v>316.104038</v>
      </c>
      <c r="C2266" s="204">
        <f t="shared" si="1063"/>
        <v>165.52896058886932</v>
      </c>
      <c r="D2266" s="104">
        <f t="shared" si="1073"/>
        <v>7205.03</v>
      </c>
      <c r="E2266" s="105">
        <f t="shared" si="1058"/>
        <v>7245.38</v>
      </c>
      <c r="F2266" s="106">
        <f t="shared" si="1059"/>
        <v>46255</v>
      </c>
      <c r="G2266" s="107">
        <f t="shared" si="1065"/>
        <v>5.6002542668107669E-3</v>
      </c>
      <c r="H2266" s="108">
        <f t="shared" si="1078"/>
        <v>46315</v>
      </c>
      <c r="I2266" s="108">
        <f t="shared" si="1066"/>
        <v>46315</v>
      </c>
      <c r="J2266" s="109">
        <f t="shared" si="1074"/>
        <v>20</v>
      </c>
      <c r="K2266" s="109">
        <f t="shared" si="1062"/>
        <v>2</v>
      </c>
      <c r="L2266" s="8">
        <f t="shared" si="1075"/>
        <v>1.0005586099999999</v>
      </c>
      <c r="M2266" s="110">
        <f t="shared" si="1061"/>
        <v>1.0056002500000001</v>
      </c>
      <c r="N2266" s="110">
        <f t="shared" si="1056"/>
        <v>1.9073585267147182</v>
      </c>
      <c r="O2266" s="103">
        <f t="shared" si="1060"/>
        <v>1.90842399</v>
      </c>
      <c r="P2266" s="103">
        <f t="shared" si="1067"/>
        <v>315.89943942000002</v>
      </c>
      <c r="Q2266" s="11">
        <f t="shared" si="1081"/>
        <v>0</v>
      </c>
      <c r="R2266" s="30">
        <f t="shared" si="1076"/>
        <v>0</v>
      </c>
      <c r="S2266" s="103">
        <f t="shared" si="1068"/>
        <v>0</v>
      </c>
      <c r="T2266" s="113">
        <f t="shared" si="1077"/>
        <v>8.5000000000000006E-2</v>
      </c>
      <c r="U2266" s="111">
        <f t="shared" si="1057"/>
        <v>2</v>
      </c>
      <c r="V2266" s="111">
        <v>252</v>
      </c>
      <c r="W2266" s="110">
        <f t="shared" si="1069"/>
        <v>1.00064767</v>
      </c>
      <c r="X2266" s="103">
        <f t="shared" si="1070"/>
        <v>0.20459858</v>
      </c>
      <c r="Y2266" s="103">
        <f t="shared" si="1071"/>
        <v>0</v>
      </c>
      <c r="Z2266" s="114" t="str">
        <f t="shared" si="1079"/>
        <v>A+J=</v>
      </c>
      <c r="AA2266" s="108">
        <f t="shared" si="1080"/>
        <v>46315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72"/>
        <v>46289</v>
      </c>
      <c r="B2267" s="103">
        <f t="shared" si="1064"/>
        <v>316.29469459000001</v>
      </c>
      <c r="C2267" s="204">
        <f t="shared" si="1063"/>
        <v>165.52896058886932</v>
      </c>
      <c r="D2267" s="104">
        <f t="shared" si="1073"/>
        <v>7205.03</v>
      </c>
      <c r="E2267" s="105">
        <f t="shared" si="1058"/>
        <v>7245.38</v>
      </c>
      <c r="F2267" s="106">
        <f t="shared" si="1059"/>
        <v>46255</v>
      </c>
      <c r="G2267" s="107">
        <f t="shared" si="1065"/>
        <v>5.6002542668107669E-3</v>
      </c>
      <c r="H2267" s="108">
        <f t="shared" si="1078"/>
        <v>46315</v>
      </c>
      <c r="I2267" s="108">
        <f t="shared" si="1066"/>
        <v>46315</v>
      </c>
      <c r="J2267" s="109">
        <f t="shared" si="1074"/>
        <v>20</v>
      </c>
      <c r="K2267" s="109">
        <f t="shared" si="1062"/>
        <v>3</v>
      </c>
      <c r="L2267" s="8">
        <f t="shared" si="1075"/>
        <v>1.0008380400000001</v>
      </c>
      <c r="M2267" s="110">
        <f t="shared" si="1061"/>
        <v>1.0056002500000001</v>
      </c>
      <c r="N2267" s="110">
        <f t="shared" si="1056"/>
        <v>1.9073585267147182</v>
      </c>
      <c r="O2267" s="103">
        <f t="shared" si="1060"/>
        <v>1.90895696</v>
      </c>
      <c r="P2267" s="103">
        <f t="shared" si="1067"/>
        <v>315.98766139000003</v>
      </c>
      <c r="Q2267" s="11">
        <f t="shared" si="1081"/>
        <v>0</v>
      </c>
      <c r="R2267" s="30">
        <f t="shared" si="1076"/>
        <v>0</v>
      </c>
      <c r="S2267" s="103">
        <f t="shared" si="1068"/>
        <v>0</v>
      </c>
      <c r="T2267" s="113">
        <f t="shared" si="1077"/>
        <v>8.5000000000000006E-2</v>
      </c>
      <c r="U2267" s="111">
        <f t="shared" si="1057"/>
        <v>3</v>
      </c>
      <c r="V2267" s="111">
        <v>252</v>
      </c>
      <c r="W2267" s="110">
        <f t="shared" si="1069"/>
        <v>1.000971662</v>
      </c>
      <c r="X2267" s="103">
        <f t="shared" si="1070"/>
        <v>0.30703320000000001</v>
      </c>
      <c r="Y2267" s="103">
        <f t="shared" si="1071"/>
        <v>0</v>
      </c>
      <c r="Z2267" s="114" t="str">
        <f t="shared" si="1079"/>
        <v>A+J=</v>
      </c>
      <c r="AA2267" s="108">
        <f t="shared" si="1080"/>
        <v>46315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72"/>
        <v>46290</v>
      </c>
      <c r="B2268" s="103">
        <f t="shared" si="1064"/>
        <v>316.48546805000001</v>
      </c>
      <c r="C2268" s="204">
        <f t="shared" si="1063"/>
        <v>165.52896058886932</v>
      </c>
      <c r="D2268" s="104">
        <f t="shared" si="1073"/>
        <v>7205.03</v>
      </c>
      <c r="E2268" s="105">
        <f t="shared" si="1058"/>
        <v>7245.38</v>
      </c>
      <c r="F2268" s="106">
        <f t="shared" si="1059"/>
        <v>46255</v>
      </c>
      <c r="G2268" s="107">
        <f t="shared" si="1065"/>
        <v>5.6002542668107669E-3</v>
      </c>
      <c r="H2268" s="108">
        <f t="shared" si="1078"/>
        <v>46315</v>
      </c>
      <c r="I2268" s="108">
        <f t="shared" si="1066"/>
        <v>46315</v>
      </c>
      <c r="J2268" s="109">
        <f t="shared" si="1074"/>
        <v>20</v>
      </c>
      <c r="K2268" s="109">
        <f t="shared" si="1062"/>
        <v>4</v>
      </c>
      <c r="L2268" s="8">
        <f t="shared" si="1075"/>
        <v>1.00111755</v>
      </c>
      <c r="M2268" s="110">
        <f t="shared" si="1061"/>
        <v>1.0056002500000001</v>
      </c>
      <c r="N2268" s="110">
        <f t="shared" si="1056"/>
        <v>1.9073585267147182</v>
      </c>
      <c r="O2268" s="103">
        <f t="shared" si="1060"/>
        <v>1.90949009</v>
      </c>
      <c r="P2268" s="103">
        <f t="shared" si="1067"/>
        <v>316.07590985000002</v>
      </c>
      <c r="Q2268" s="11">
        <f t="shared" si="1081"/>
        <v>0</v>
      </c>
      <c r="R2268" s="30">
        <f t="shared" si="1076"/>
        <v>0</v>
      </c>
      <c r="S2268" s="103">
        <f t="shared" si="1068"/>
        <v>0</v>
      </c>
      <c r="T2268" s="113">
        <f t="shared" si="1077"/>
        <v>8.5000000000000006E-2</v>
      </c>
      <c r="U2268" s="111">
        <f t="shared" si="1057"/>
        <v>4</v>
      </c>
      <c r="V2268" s="111">
        <v>252</v>
      </c>
      <c r="W2268" s="110">
        <f t="shared" si="1069"/>
        <v>1.001295759</v>
      </c>
      <c r="X2268" s="103">
        <f t="shared" si="1070"/>
        <v>0.40955819999999998</v>
      </c>
      <c r="Y2268" s="103">
        <f t="shared" si="1071"/>
        <v>0</v>
      </c>
      <c r="Z2268" s="114" t="str">
        <f t="shared" si="1079"/>
        <v>A+J=</v>
      </c>
      <c r="AA2268" s="108">
        <f t="shared" si="1080"/>
        <v>46315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72"/>
        <v>46291</v>
      </c>
      <c r="B2269" s="103">
        <f t="shared" si="1064"/>
        <v>316.67635346000003</v>
      </c>
      <c r="C2269" s="204">
        <f t="shared" si="1063"/>
        <v>165.52896058886932</v>
      </c>
      <c r="D2269" s="104">
        <f t="shared" si="1073"/>
        <v>7205.03</v>
      </c>
      <c r="E2269" s="105">
        <f t="shared" si="1058"/>
        <v>7245.38</v>
      </c>
      <c r="F2269" s="106">
        <f t="shared" si="1059"/>
        <v>46255</v>
      </c>
      <c r="G2269" s="107">
        <f t="shared" si="1065"/>
        <v>5.6002542668107669E-3</v>
      </c>
      <c r="H2269" s="108">
        <f t="shared" si="1078"/>
        <v>46315</v>
      </c>
      <c r="I2269" s="108">
        <f t="shared" si="1066"/>
        <v>46315</v>
      </c>
      <c r="J2269" s="109">
        <f t="shared" si="1074"/>
        <v>20</v>
      </c>
      <c r="K2269" s="109">
        <f t="shared" si="1062"/>
        <v>5</v>
      </c>
      <c r="L2269" s="8">
        <f t="shared" si="1075"/>
        <v>1.00139713</v>
      </c>
      <c r="M2269" s="110">
        <f t="shared" si="1061"/>
        <v>1.0056002500000001</v>
      </c>
      <c r="N2269" s="110">
        <f t="shared" si="1056"/>
        <v>1.9073585267147182</v>
      </c>
      <c r="O2269" s="103">
        <f t="shared" si="1060"/>
        <v>1.9100233499999999</v>
      </c>
      <c r="P2269" s="103">
        <f t="shared" si="1067"/>
        <v>316.16417982000002</v>
      </c>
      <c r="Q2269" s="11">
        <f t="shared" si="1081"/>
        <v>0</v>
      </c>
      <c r="R2269" s="30">
        <f t="shared" si="1076"/>
        <v>0</v>
      </c>
      <c r="S2269" s="103">
        <f t="shared" si="1068"/>
        <v>0</v>
      </c>
      <c r="T2269" s="113">
        <f t="shared" si="1077"/>
        <v>8.5000000000000006E-2</v>
      </c>
      <c r="U2269" s="111">
        <f t="shared" si="1057"/>
        <v>5</v>
      </c>
      <c r="V2269" s="111">
        <v>252</v>
      </c>
      <c r="W2269" s="110">
        <f t="shared" si="1069"/>
        <v>1.0016199610000001</v>
      </c>
      <c r="X2269" s="103">
        <f t="shared" si="1070"/>
        <v>0.51217363999999999</v>
      </c>
      <c r="Y2269" s="103">
        <f t="shared" si="1071"/>
        <v>0</v>
      </c>
      <c r="Z2269" s="114" t="str">
        <f t="shared" si="1079"/>
        <v>A+J=</v>
      </c>
      <c r="AA2269" s="108">
        <f t="shared" si="1080"/>
        <v>46315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72"/>
        <v>46292</v>
      </c>
      <c r="B2270" s="103">
        <f t="shared" si="1064"/>
        <v>316.67635346000003</v>
      </c>
      <c r="C2270" s="204">
        <f t="shared" si="1063"/>
        <v>165.52896058886932</v>
      </c>
      <c r="D2270" s="104">
        <f t="shared" si="1073"/>
        <v>7205.03</v>
      </c>
      <c r="E2270" s="105">
        <f t="shared" si="1058"/>
        <v>7245.38</v>
      </c>
      <c r="F2270" s="106">
        <f t="shared" si="1059"/>
        <v>46255</v>
      </c>
      <c r="G2270" s="107">
        <f t="shared" si="1065"/>
        <v>5.6002542668107669E-3</v>
      </c>
      <c r="H2270" s="108">
        <f t="shared" si="1078"/>
        <v>46315</v>
      </c>
      <c r="I2270" s="108">
        <f t="shared" si="1066"/>
        <v>46315</v>
      </c>
      <c r="J2270" s="109">
        <f t="shared" si="1074"/>
        <v>20</v>
      </c>
      <c r="K2270" s="109">
        <f t="shared" si="1062"/>
        <v>5</v>
      </c>
      <c r="L2270" s="8">
        <f t="shared" si="1075"/>
        <v>1.00139713</v>
      </c>
      <c r="M2270" s="110">
        <f t="shared" si="1061"/>
        <v>1.0056002500000001</v>
      </c>
      <c r="N2270" s="110">
        <f t="shared" si="1056"/>
        <v>1.9073585267147182</v>
      </c>
      <c r="O2270" s="103">
        <f t="shared" si="1060"/>
        <v>1.9100233499999999</v>
      </c>
      <c r="P2270" s="103">
        <f t="shared" si="1067"/>
        <v>316.16417982000002</v>
      </c>
      <c r="Q2270" s="11">
        <f t="shared" si="1081"/>
        <v>0</v>
      </c>
      <c r="R2270" s="30">
        <f t="shared" si="1076"/>
        <v>0</v>
      </c>
      <c r="S2270" s="103">
        <f t="shared" si="1068"/>
        <v>0</v>
      </c>
      <c r="T2270" s="113">
        <f t="shared" si="1077"/>
        <v>8.5000000000000006E-2</v>
      </c>
      <c r="U2270" s="111">
        <f t="shared" si="1057"/>
        <v>5</v>
      </c>
      <c r="V2270" s="111">
        <v>252</v>
      </c>
      <c r="W2270" s="110">
        <f t="shared" si="1069"/>
        <v>1.0016199610000001</v>
      </c>
      <c r="X2270" s="103">
        <f t="shared" si="1070"/>
        <v>0.51217363999999999</v>
      </c>
      <c r="Y2270" s="103">
        <f t="shared" si="1071"/>
        <v>0</v>
      </c>
      <c r="Z2270" s="114" t="str">
        <f t="shared" si="1079"/>
        <v>A+J=</v>
      </c>
      <c r="AA2270" s="108">
        <f t="shared" si="1080"/>
        <v>46315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72"/>
        <v>46293</v>
      </c>
      <c r="B2271" s="103">
        <f t="shared" si="1064"/>
        <v>316.67635346000003</v>
      </c>
      <c r="C2271" s="204">
        <f t="shared" si="1063"/>
        <v>165.52896058886932</v>
      </c>
      <c r="D2271" s="104">
        <f t="shared" si="1073"/>
        <v>7205.03</v>
      </c>
      <c r="E2271" s="105">
        <f t="shared" si="1058"/>
        <v>7245.38</v>
      </c>
      <c r="F2271" s="106">
        <f t="shared" si="1059"/>
        <v>46255</v>
      </c>
      <c r="G2271" s="107">
        <f t="shared" si="1065"/>
        <v>5.6002542668107669E-3</v>
      </c>
      <c r="H2271" s="108">
        <f t="shared" si="1078"/>
        <v>46315</v>
      </c>
      <c r="I2271" s="108">
        <f t="shared" si="1066"/>
        <v>46315</v>
      </c>
      <c r="J2271" s="109">
        <f t="shared" si="1074"/>
        <v>20</v>
      </c>
      <c r="K2271" s="109">
        <f t="shared" si="1062"/>
        <v>5</v>
      </c>
      <c r="L2271" s="8">
        <f t="shared" si="1075"/>
        <v>1.00139713</v>
      </c>
      <c r="M2271" s="110">
        <f t="shared" si="1061"/>
        <v>1.0056002500000001</v>
      </c>
      <c r="N2271" s="110">
        <f t="shared" ref="N2271:N2334" si="1082">IF(I2271&gt;I2270,N2270*M2271,N2270)</f>
        <v>1.9073585267147182</v>
      </c>
      <c r="O2271" s="103">
        <f t="shared" si="1060"/>
        <v>1.9100233499999999</v>
      </c>
      <c r="P2271" s="103">
        <f t="shared" si="1067"/>
        <v>316.16417982000002</v>
      </c>
      <c r="Q2271" s="11">
        <f t="shared" si="1081"/>
        <v>0</v>
      </c>
      <c r="R2271" s="30">
        <f t="shared" si="1076"/>
        <v>0</v>
      </c>
      <c r="S2271" s="103">
        <f t="shared" si="1068"/>
        <v>0</v>
      </c>
      <c r="T2271" s="113">
        <f t="shared" si="1077"/>
        <v>8.5000000000000006E-2</v>
      </c>
      <c r="U2271" s="111">
        <f t="shared" si="1057"/>
        <v>5</v>
      </c>
      <c r="V2271" s="111">
        <v>252</v>
      </c>
      <c r="W2271" s="110">
        <f t="shared" si="1069"/>
        <v>1.0016199610000001</v>
      </c>
      <c r="X2271" s="103">
        <f t="shared" si="1070"/>
        <v>0.51217363999999999</v>
      </c>
      <c r="Y2271" s="103">
        <f t="shared" si="1071"/>
        <v>0</v>
      </c>
      <c r="Z2271" s="114" t="str">
        <f t="shared" si="1079"/>
        <v>A+J=</v>
      </c>
      <c r="AA2271" s="108">
        <f t="shared" si="1080"/>
        <v>46315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72"/>
        <v>46294</v>
      </c>
      <c r="B2272" s="103">
        <f t="shared" si="1064"/>
        <v>316.86735418000001</v>
      </c>
      <c r="C2272" s="204">
        <f t="shared" si="1063"/>
        <v>165.52896058886932</v>
      </c>
      <c r="D2272" s="104">
        <f t="shared" si="1073"/>
        <v>7205.03</v>
      </c>
      <c r="E2272" s="105">
        <f t="shared" si="1058"/>
        <v>7245.38</v>
      </c>
      <c r="F2272" s="106">
        <f t="shared" si="1059"/>
        <v>46255</v>
      </c>
      <c r="G2272" s="107">
        <f t="shared" si="1065"/>
        <v>5.6002542668107669E-3</v>
      </c>
      <c r="H2272" s="108">
        <f t="shared" si="1078"/>
        <v>46315</v>
      </c>
      <c r="I2272" s="108">
        <f t="shared" si="1066"/>
        <v>46315</v>
      </c>
      <c r="J2272" s="109">
        <f t="shared" si="1074"/>
        <v>20</v>
      </c>
      <c r="K2272" s="109">
        <f t="shared" si="1062"/>
        <v>6</v>
      </c>
      <c r="L2272" s="8">
        <f t="shared" si="1075"/>
        <v>1.0016767900000001</v>
      </c>
      <c r="M2272" s="110">
        <f t="shared" si="1061"/>
        <v>1.0056002500000001</v>
      </c>
      <c r="N2272" s="110">
        <f t="shared" si="1082"/>
        <v>1.9073585267147182</v>
      </c>
      <c r="O2272" s="103">
        <f t="shared" si="1060"/>
        <v>1.91055676</v>
      </c>
      <c r="P2272" s="103">
        <f t="shared" si="1067"/>
        <v>316.25247461999999</v>
      </c>
      <c r="Q2272" s="11">
        <f t="shared" si="1081"/>
        <v>0</v>
      </c>
      <c r="R2272" s="30">
        <f t="shared" si="1076"/>
        <v>0</v>
      </c>
      <c r="S2272" s="103">
        <f t="shared" si="1068"/>
        <v>0</v>
      </c>
      <c r="T2272" s="113">
        <f t="shared" si="1077"/>
        <v>8.5000000000000006E-2</v>
      </c>
      <c r="U2272" s="111">
        <f t="shared" si="1057"/>
        <v>6</v>
      </c>
      <c r="V2272" s="111">
        <v>252</v>
      </c>
      <c r="W2272" s="110">
        <f t="shared" si="1069"/>
        <v>1.0019442679999999</v>
      </c>
      <c r="X2272" s="103">
        <f t="shared" si="1070"/>
        <v>0.61487955999999999</v>
      </c>
      <c r="Y2272" s="103">
        <f t="shared" si="1071"/>
        <v>0</v>
      </c>
      <c r="Z2272" s="114" t="str">
        <f t="shared" si="1079"/>
        <v>A+J=</v>
      </c>
      <c r="AA2272" s="108">
        <f t="shared" si="1080"/>
        <v>46315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72"/>
        <v>46295</v>
      </c>
      <c r="B2273" s="103">
        <f t="shared" si="1064"/>
        <v>317.05847194</v>
      </c>
      <c r="C2273" s="204">
        <f t="shared" si="1063"/>
        <v>165.52896058886932</v>
      </c>
      <c r="D2273" s="104">
        <f t="shared" si="1073"/>
        <v>7205.03</v>
      </c>
      <c r="E2273" s="105">
        <f t="shared" si="1058"/>
        <v>7245.38</v>
      </c>
      <c r="F2273" s="106">
        <f t="shared" si="1059"/>
        <v>46255</v>
      </c>
      <c r="G2273" s="107">
        <f t="shared" si="1065"/>
        <v>5.6002542668107669E-3</v>
      </c>
      <c r="H2273" s="108">
        <f t="shared" si="1078"/>
        <v>46315</v>
      </c>
      <c r="I2273" s="108">
        <f t="shared" si="1066"/>
        <v>46315</v>
      </c>
      <c r="J2273" s="109">
        <f t="shared" si="1074"/>
        <v>20</v>
      </c>
      <c r="K2273" s="109">
        <f t="shared" si="1062"/>
        <v>7</v>
      </c>
      <c r="L2273" s="8">
        <f t="shared" si="1075"/>
        <v>1.00195653</v>
      </c>
      <c r="M2273" s="110">
        <f t="shared" si="1061"/>
        <v>1.0056002500000001</v>
      </c>
      <c r="N2273" s="110">
        <f t="shared" si="1082"/>
        <v>1.9073585267147182</v>
      </c>
      <c r="O2273" s="103">
        <f t="shared" si="1060"/>
        <v>1.9110903299999999</v>
      </c>
      <c r="P2273" s="103">
        <f t="shared" si="1067"/>
        <v>316.34079591</v>
      </c>
      <c r="Q2273" s="11">
        <f t="shared" si="1081"/>
        <v>0</v>
      </c>
      <c r="R2273" s="30">
        <f t="shared" si="1076"/>
        <v>0</v>
      </c>
      <c r="S2273" s="103">
        <f t="shared" si="1068"/>
        <v>0</v>
      </c>
      <c r="T2273" s="113">
        <f t="shared" si="1077"/>
        <v>8.5000000000000006E-2</v>
      </c>
      <c r="U2273" s="111">
        <f t="shared" si="1057"/>
        <v>7</v>
      </c>
      <c r="V2273" s="111">
        <v>252</v>
      </c>
      <c r="W2273" s="110">
        <f t="shared" si="1069"/>
        <v>1.00226868</v>
      </c>
      <c r="X2273" s="103">
        <f t="shared" si="1070"/>
        <v>0.71767603000000002</v>
      </c>
      <c r="Y2273" s="103">
        <f t="shared" si="1071"/>
        <v>0</v>
      </c>
      <c r="Z2273" s="114" t="str">
        <f t="shared" si="1079"/>
        <v>A+J=</v>
      </c>
      <c r="AA2273" s="108">
        <f t="shared" si="1080"/>
        <v>46315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72"/>
        <v>46296</v>
      </c>
      <c r="B2274" s="103">
        <f t="shared" si="1064"/>
        <v>317.24970014000002</v>
      </c>
      <c r="C2274" s="204">
        <f t="shared" si="1063"/>
        <v>165.52896058886932</v>
      </c>
      <c r="D2274" s="104">
        <f t="shared" si="1073"/>
        <v>7205.03</v>
      </c>
      <c r="E2274" s="105">
        <f t="shared" si="1058"/>
        <v>7245.38</v>
      </c>
      <c r="F2274" s="106">
        <f t="shared" si="1059"/>
        <v>46255</v>
      </c>
      <c r="G2274" s="107">
        <f t="shared" si="1065"/>
        <v>5.6002542668107669E-3</v>
      </c>
      <c r="H2274" s="108">
        <f t="shared" si="1078"/>
        <v>46315</v>
      </c>
      <c r="I2274" s="108">
        <f t="shared" si="1066"/>
        <v>46315</v>
      </c>
      <c r="J2274" s="109">
        <f t="shared" si="1074"/>
        <v>20</v>
      </c>
      <c r="K2274" s="109">
        <f t="shared" si="1062"/>
        <v>8</v>
      </c>
      <c r="L2274" s="8">
        <f t="shared" si="1075"/>
        <v>1.0022363400000001</v>
      </c>
      <c r="M2274" s="110">
        <f t="shared" si="1061"/>
        <v>1.0056002500000001</v>
      </c>
      <c r="N2274" s="110">
        <f t="shared" si="1082"/>
        <v>1.9073585267147182</v>
      </c>
      <c r="O2274" s="103">
        <f t="shared" si="1060"/>
        <v>1.9116240200000001</v>
      </c>
      <c r="P2274" s="103">
        <f t="shared" si="1067"/>
        <v>316.42913706000002</v>
      </c>
      <c r="Q2274" s="11">
        <f t="shared" si="1081"/>
        <v>0</v>
      </c>
      <c r="R2274" s="30">
        <f t="shared" si="1076"/>
        <v>0</v>
      </c>
      <c r="S2274" s="103">
        <f t="shared" si="1068"/>
        <v>0</v>
      </c>
      <c r="T2274" s="113">
        <f t="shared" si="1077"/>
        <v>8.5000000000000006E-2</v>
      </c>
      <c r="U2274" s="111">
        <f t="shared" si="1057"/>
        <v>8</v>
      </c>
      <c r="V2274" s="111">
        <v>252</v>
      </c>
      <c r="W2274" s="110">
        <f t="shared" si="1069"/>
        <v>1.0025931969999999</v>
      </c>
      <c r="X2274" s="103">
        <f t="shared" si="1070"/>
        <v>0.82056308</v>
      </c>
      <c r="Y2274" s="103">
        <f t="shared" si="1071"/>
        <v>0</v>
      </c>
      <c r="Z2274" s="114" t="str">
        <f t="shared" si="1079"/>
        <v>A+J=</v>
      </c>
      <c r="AA2274" s="108">
        <f t="shared" si="1080"/>
        <v>46315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72"/>
        <v>46297</v>
      </c>
      <c r="B2275" s="103">
        <f t="shared" si="1064"/>
        <v>317.44104879999998</v>
      </c>
      <c r="C2275" s="204">
        <f t="shared" si="1063"/>
        <v>165.52896058886932</v>
      </c>
      <c r="D2275" s="104">
        <f t="shared" si="1073"/>
        <v>7205.03</v>
      </c>
      <c r="E2275" s="105">
        <f t="shared" si="1058"/>
        <v>7245.38</v>
      </c>
      <c r="F2275" s="106">
        <f t="shared" si="1059"/>
        <v>46255</v>
      </c>
      <c r="G2275" s="107">
        <f t="shared" si="1065"/>
        <v>5.6002542668107669E-3</v>
      </c>
      <c r="H2275" s="108">
        <f t="shared" si="1078"/>
        <v>46315</v>
      </c>
      <c r="I2275" s="108">
        <f t="shared" si="1066"/>
        <v>46315</v>
      </c>
      <c r="J2275" s="109">
        <f t="shared" si="1074"/>
        <v>20</v>
      </c>
      <c r="K2275" s="109">
        <f t="shared" si="1062"/>
        <v>9</v>
      </c>
      <c r="L2275" s="8">
        <f t="shared" si="1075"/>
        <v>1.0025162400000001</v>
      </c>
      <c r="M2275" s="110">
        <f t="shared" si="1061"/>
        <v>1.0056002500000001</v>
      </c>
      <c r="N2275" s="110">
        <f t="shared" si="1082"/>
        <v>1.9073585267147182</v>
      </c>
      <c r="O2275" s="103">
        <f t="shared" si="1060"/>
        <v>1.91215789</v>
      </c>
      <c r="P2275" s="103">
        <f t="shared" si="1067"/>
        <v>316.51750800999997</v>
      </c>
      <c r="Q2275" s="11">
        <f t="shared" si="1081"/>
        <v>0</v>
      </c>
      <c r="R2275" s="30">
        <f t="shared" si="1076"/>
        <v>0</v>
      </c>
      <c r="S2275" s="103">
        <f t="shared" si="1068"/>
        <v>0</v>
      </c>
      <c r="T2275" s="113">
        <f t="shared" si="1077"/>
        <v>8.5000000000000006E-2</v>
      </c>
      <c r="U2275" s="111">
        <f t="shared" si="1057"/>
        <v>9</v>
      </c>
      <c r="V2275" s="111">
        <v>252</v>
      </c>
      <c r="W2275" s="110">
        <f t="shared" si="1069"/>
        <v>1.0029178190000001</v>
      </c>
      <c r="X2275" s="103">
        <f t="shared" si="1070"/>
        <v>0.92354079</v>
      </c>
      <c r="Y2275" s="103">
        <f t="shared" si="1071"/>
        <v>0</v>
      </c>
      <c r="Z2275" s="114" t="str">
        <f t="shared" si="1079"/>
        <v>A+J=</v>
      </c>
      <c r="AA2275" s="108">
        <f t="shared" si="1080"/>
        <v>46315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72"/>
        <v>46298</v>
      </c>
      <c r="B2276" s="103">
        <f t="shared" si="1064"/>
        <v>317.63251164000002</v>
      </c>
      <c r="C2276" s="204">
        <f t="shared" si="1063"/>
        <v>165.52896058886932</v>
      </c>
      <c r="D2276" s="104">
        <f t="shared" si="1073"/>
        <v>7205.03</v>
      </c>
      <c r="E2276" s="105">
        <f t="shared" si="1058"/>
        <v>7245.38</v>
      </c>
      <c r="F2276" s="106">
        <f t="shared" si="1059"/>
        <v>46255</v>
      </c>
      <c r="G2276" s="107">
        <f t="shared" si="1065"/>
        <v>5.6002542668107669E-3</v>
      </c>
      <c r="H2276" s="108">
        <f t="shared" si="1078"/>
        <v>46315</v>
      </c>
      <c r="I2276" s="108">
        <f t="shared" si="1066"/>
        <v>46315</v>
      </c>
      <c r="J2276" s="109">
        <f t="shared" si="1074"/>
        <v>20</v>
      </c>
      <c r="K2276" s="109">
        <f t="shared" si="1062"/>
        <v>10</v>
      </c>
      <c r="L2276" s="8">
        <f t="shared" si="1075"/>
        <v>1.0027962100000001</v>
      </c>
      <c r="M2276" s="110">
        <f t="shared" si="1061"/>
        <v>1.0056002500000001</v>
      </c>
      <c r="N2276" s="110">
        <f t="shared" si="1082"/>
        <v>1.9073585267147182</v>
      </c>
      <c r="O2276" s="103">
        <f t="shared" si="1060"/>
        <v>1.9126919</v>
      </c>
      <c r="P2276" s="103">
        <f t="shared" si="1067"/>
        <v>316.60590213</v>
      </c>
      <c r="Q2276" s="11">
        <f t="shared" si="1081"/>
        <v>0</v>
      </c>
      <c r="R2276" s="30">
        <f t="shared" si="1076"/>
        <v>0</v>
      </c>
      <c r="S2276" s="103">
        <f t="shared" si="1068"/>
        <v>0</v>
      </c>
      <c r="T2276" s="113">
        <f t="shared" si="1077"/>
        <v>8.5000000000000006E-2</v>
      </c>
      <c r="U2276" s="111">
        <f t="shared" si="1057"/>
        <v>10</v>
      </c>
      <c r="V2276" s="111">
        <v>252</v>
      </c>
      <c r="W2276" s="110">
        <f t="shared" si="1069"/>
        <v>1.0032425469999999</v>
      </c>
      <c r="X2276" s="103">
        <f t="shared" si="1070"/>
        <v>1.0266095099999999</v>
      </c>
      <c r="Y2276" s="103">
        <f t="shared" si="1071"/>
        <v>0</v>
      </c>
      <c r="Z2276" s="114" t="str">
        <f t="shared" si="1079"/>
        <v>A+J=</v>
      </c>
      <c r="AA2276" s="108">
        <f t="shared" si="1080"/>
        <v>46315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72"/>
        <v>46299</v>
      </c>
      <c r="B2277" s="103">
        <f t="shared" si="1064"/>
        <v>317.63251164000002</v>
      </c>
      <c r="C2277" s="204">
        <f t="shared" si="1063"/>
        <v>165.52896058886932</v>
      </c>
      <c r="D2277" s="104">
        <f t="shared" si="1073"/>
        <v>7205.03</v>
      </c>
      <c r="E2277" s="105">
        <f t="shared" si="1058"/>
        <v>7245.38</v>
      </c>
      <c r="F2277" s="106">
        <f t="shared" si="1059"/>
        <v>46255</v>
      </c>
      <c r="G2277" s="107">
        <f t="shared" si="1065"/>
        <v>5.6002542668107669E-3</v>
      </c>
      <c r="H2277" s="108">
        <f t="shared" si="1078"/>
        <v>46315</v>
      </c>
      <c r="I2277" s="108">
        <f t="shared" si="1066"/>
        <v>46315</v>
      </c>
      <c r="J2277" s="109">
        <f t="shared" si="1074"/>
        <v>20</v>
      </c>
      <c r="K2277" s="109">
        <f t="shared" si="1062"/>
        <v>10</v>
      </c>
      <c r="L2277" s="8">
        <f t="shared" si="1075"/>
        <v>1.0027962100000001</v>
      </c>
      <c r="M2277" s="110">
        <f t="shared" si="1061"/>
        <v>1.0056002500000001</v>
      </c>
      <c r="N2277" s="110">
        <f t="shared" si="1082"/>
        <v>1.9073585267147182</v>
      </c>
      <c r="O2277" s="103">
        <f t="shared" si="1060"/>
        <v>1.9126919</v>
      </c>
      <c r="P2277" s="103">
        <f t="shared" si="1067"/>
        <v>316.60590213</v>
      </c>
      <c r="Q2277" s="11">
        <f t="shared" si="1081"/>
        <v>0</v>
      </c>
      <c r="R2277" s="30">
        <f t="shared" si="1076"/>
        <v>0</v>
      </c>
      <c r="S2277" s="103">
        <f t="shared" si="1068"/>
        <v>0</v>
      </c>
      <c r="T2277" s="113">
        <f t="shared" si="1077"/>
        <v>8.5000000000000006E-2</v>
      </c>
      <c r="U2277" s="111">
        <f t="shared" ref="U2277:U2340" si="1083">IF(Q2276&gt;0,1,IF(K2277=K2276,U2276,U2276+1))</f>
        <v>10</v>
      </c>
      <c r="V2277" s="111">
        <v>252</v>
      </c>
      <c r="W2277" s="110">
        <f t="shared" si="1069"/>
        <v>1.0032425469999999</v>
      </c>
      <c r="X2277" s="103">
        <f t="shared" si="1070"/>
        <v>1.0266095099999999</v>
      </c>
      <c r="Y2277" s="103">
        <f t="shared" si="1071"/>
        <v>0</v>
      </c>
      <c r="Z2277" s="114" t="str">
        <f t="shared" si="1079"/>
        <v>A+J=</v>
      </c>
      <c r="AA2277" s="108">
        <f t="shared" si="1080"/>
        <v>46315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72"/>
        <v>46300</v>
      </c>
      <c r="B2278" s="103">
        <f t="shared" si="1064"/>
        <v>317.63251164000002</v>
      </c>
      <c r="C2278" s="204">
        <f t="shared" si="1063"/>
        <v>165.52896058886932</v>
      </c>
      <c r="D2278" s="104">
        <f t="shared" si="1073"/>
        <v>7205.03</v>
      </c>
      <c r="E2278" s="105">
        <f t="shared" si="1058"/>
        <v>7245.38</v>
      </c>
      <c r="F2278" s="106">
        <f t="shared" si="1059"/>
        <v>46255</v>
      </c>
      <c r="G2278" s="107">
        <f t="shared" si="1065"/>
        <v>5.6002542668107669E-3</v>
      </c>
      <c r="H2278" s="108">
        <f t="shared" si="1078"/>
        <v>46315</v>
      </c>
      <c r="I2278" s="108">
        <f t="shared" si="1066"/>
        <v>46315</v>
      </c>
      <c r="J2278" s="109">
        <f t="shared" si="1074"/>
        <v>20</v>
      </c>
      <c r="K2278" s="109">
        <f t="shared" si="1062"/>
        <v>10</v>
      </c>
      <c r="L2278" s="8">
        <f t="shared" si="1075"/>
        <v>1.0027962100000001</v>
      </c>
      <c r="M2278" s="110">
        <f t="shared" si="1061"/>
        <v>1.0056002500000001</v>
      </c>
      <c r="N2278" s="110">
        <f t="shared" si="1082"/>
        <v>1.9073585267147182</v>
      </c>
      <c r="O2278" s="103">
        <f t="shared" si="1060"/>
        <v>1.9126919</v>
      </c>
      <c r="P2278" s="103">
        <f t="shared" si="1067"/>
        <v>316.60590213</v>
      </c>
      <c r="Q2278" s="11">
        <f t="shared" si="1081"/>
        <v>0</v>
      </c>
      <c r="R2278" s="30">
        <f t="shared" si="1076"/>
        <v>0</v>
      </c>
      <c r="S2278" s="103">
        <f t="shared" si="1068"/>
        <v>0</v>
      </c>
      <c r="T2278" s="113">
        <f t="shared" si="1077"/>
        <v>8.5000000000000006E-2</v>
      </c>
      <c r="U2278" s="111">
        <f t="shared" si="1083"/>
        <v>10</v>
      </c>
      <c r="V2278" s="111">
        <v>252</v>
      </c>
      <c r="W2278" s="110">
        <f t="shared" si="1069"/>
        <v>1.0032425469999999</v>
      </c>
      <c r="X2278" s="103">
        <f t="shared" si="1070"/>
        <v>1.0266095099999999</v>
      </c>
      <c r="Y2278" s="103">
        <f t="shared" si="1071"/>
        <v>0</v>
      </c>
      <c r="Z2278" s="114" t="str">
        <f t="shared" si="1079"/>
        <v>A+J=</v>
      </c>
      <c r="AA2278" s="108">
        <f t="shared" si="1080"/>
        <v>46315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72"/>
        <v>46301</v>
      </c>
      <c r="B2279" s="103">
        <f t="shared" si="1064"/>
        <v>317.82408808000002</v>
      </c>
      <c r="C2279" s="204">
        <f t="shared" si="1063"/>
        <v>165.52896058886932</v>
      </c>
      <c r="D2279" s="104">
        <f t="shared" si="1073"/>
        <v>7205.03</v>
      </c>
      <c r="E2279" s="105">
        <f t="shared" si="1058"/>
        <v>7245.38</v>
      </c>
      <c r="F2279" s="106">
        <f t="shared" si="1059"/>
        <v>46255</v>
      </c>
      <c r="G2279" s="107">
        <f t="shared" si="1065"/>
        <v>5.6002542668107669E-3</v>
      </c>
      <c r="H2279" s="108">
        <f t="shared" si="1078"/>
        <v>46315</v>
      </c>
      <c r="I2279" s="108">
        <f t="shared" si="1066"/>
        <v>46315</v>
      </c>
      <c r="J2279" s="109">
        <f t="shared" si="1074"/>
        <v>20</v>
      </c>
      <c r="K2279" s="109">
        <f t="shared" si="1062"/>
        <v>11</v>
      </c>
      <c r="L2279" s="8">
        <f t="shared" si="1075"/>
        <v>1.0030762600000001</v>
      </c>
      <c r="M2279" s="110">
        <f t="shared" si="1061"/>
        <v>1.0056002500000001</v>
      </c>
      <c r="N2279" s="110">
        <f t="shared" si="1082"/>
        <v>1.9073585267147182</v>
      </c>
      <c r="O2279" s="103">
        <f t="shared" si="1060"/>
        <v>1.91322605</v>
      </c>
      <c r="P2279" s="103">
        <f t="shared" si="1067"/>
        <v>316.69431942</v>
      </c>
      <c r="Q2279" s="11">
        <f t="shared" si="1081"/>
        <v>0</v>
      </c>
      <c r="R2279" s="30">
        <f t="shared" si="1076"/>
        <v>0</v>
      </c>
      <c r="S2279" s="103">
        <f t="shared" si="1068"/>
        <v>0</v>
      </c>
      <c r="T2279" s="113">
        <f t="shared" si="1077"/>
        <v>8.5000000000000006E-2</v>
      </c>
      <c r="U2279" s="111">
        <f t="shared" si="1083"/>
        <v>11</v>
      </c>
      <c r="V2279" s="111">
        <v>252</v>
      </c>
      <c r="W2279" s="110">
        <f t="shared" si="1069"/>
        <v>1.0035673789999999</v>
      </c>
      <c r="X2279" s="103">
        <f t="shared" si="1070"/>
        <v>1.1297686600000001</v>
      </c>
      <c r="Y2279" s="103">
        <f t="shared" si="1071"/>
        <v>0</v>
      </c>
      <c r="Z2279" s="114" t="str">
        <f t="shared" si="1079"/>
        <v>A+J=</v>
      </c>
      <c r="AA2279" s="108">
        <f t="shared" si="1080"/>
        <v>46315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72"/>
        <v>46302</v>
      </c>
      <c r="B2280" s="103">
        <f t="shared" si="1064"/>
        <v>318.01578212999999</v>
      </c>
      <c r="C2280" s="204">
        <f t="shared" si="1063"/>
        <v>165.52896058886932</v>
      </c>
      <c r="D2280" s="104">
        <f t="shared" si="1073"/>
        <v>7205.03</v>
      </c>
      <c r="E2280" s="105">
        <f t="shared" ref="E2280:E2343" si="1084">IF($K2280=1,VLOOKUP($A2279,$AO$10:$AS$165,4),E2279)</f>
        <v>7245.38</v>
      </c>
      <c r="F2280" s="106">
        <f t="shared" ref="F2280:F2343" si="1085">IF($K2280=1,VLOOKUP($A2279,$AO$10:$AS$165,5),F2279)</f>
        <v>46255</v>
      </c>
      <c r="G2280" s="107">
        <f t="shared" si="1065"/>
        <v>5.6002542668107669E-3</v>
      </c>
      <c r="H2280" s="108">
        <f t="shared" si="1078"/>
        <v>46315</v>
      </c>
      <c r="I2280" s="108">
        <f t="shared" si="1066"/>
        <v>46315</v>
      </c>
      <c r="J2280" s="109">
        <f t="shared" si="1074"/>
        <v>20</v>
      </c>
      <c r="K2280" s="109">
        <f t="shared" si="1062"/>
        <v>12</v>
      </c>
      <c r="L2280" s="8">
        <f t="shared" si="1075"/>
        <v>1.00335639</v>
      </c>
      <c r="M2280" s="110">
        <f t="shared" si="1061"/>
        <v>1.0056002500000001</v>
      </c>
      <c r="N2280" s="110">
        <f t="shared" si="1082"/>
        <v>1.9073585267147182</v>
      </c>
      <c r="O2280" s="103">
        <f t="shared" si="1060"/>
        <v>1.9137603599999999</v>
      </c>
      <c r="P2280" s="103">
        <f t="shared" si="1067"/>
        <v>316.78276319999998</v>
      </c>
      <c r="Q2280" s="11">
        <f t="shared" si="1081"/>
        <v>0</v>
      </c>
      <c r="R2280" s="30">
        <f t="shared" si="1076"/>
        <v>0</v>
      </c>
      <c r="S2280" s="103">
        <f t="shared" si="1068"/>
        <v>0</v>
      </c>
      <c r="T2280" s="113">
        <f t="shared" si="1077"/>
        <v>8.5000000000000006E-2</v>
      </c>
      <c r="U2280" s="111">
        <f t="shared" si="1083"/>
        <v>12</v>
      </c>
      <c r="V2280" s="111">
        <v>252</v>
      </c>
      <c r="W2280" s="110">
        <f t="shared" si="1069"/>
        <v>1.003892317</v>
      </c>
      <c r="X2280" s="103">
        <f t="shared" si="1070"/>
        <v>1.2330189300000001</v>
      </c>
      <c r="Y2280" s="103">
        <f t="shared" si="1071"/>
        <v>0</v>
      </c>
      <c r="Z2280" s="114" t="str">
        <f t="shared" si="1079"/>
        <v>A+J=</v>
      </c>
      <c r="AA2280" s="108">
        <f t="shared" si="1080"/>
        <v>46315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72"/>
        <v>46303</v>
      </c>
      <c r="B2281" s="103">
        <f t="shared" si="1064"/>
        <v>318.20759154999996</v>
      </c>
      <c r="C2281" s="204">
        <f t="shared" si="1063"/>
        <v>165.52896058886932</v>
      </c>
      <c r="D2281" s="104">
        <f t="shared" si="1073"/>
        <v>7205.03</v>
      </c>
      <c r="E2281" s="105">
        <f t="shared" si="1084"/>
        <v>7245.38</v>
      </c>
      <c r="F2281" s="106">
        <f t="shared" si="1085"/>
        <v>46255</v>
      </c>
      <c r="G2281" s="107">
        <f t="shared" si="1065"/>
        <v>5.6002542668107669E-3</v>
      </c>
      <c r="H2281" s="108">
        <f t="shared" si="1078"/>
        <v>46315</v>
      </c>
      <c r="I2281" s="108">
        <f t="shared" si="1066"/>
        <v>46315</v>
      </c>
      <c r="J2281" s="109">
        <f t="shared" si="1074"/>
        <v>20</v>
      </c>
      <c r="K2281" s="109">
        <f t="shared" si="1062"/>
        <v>13</v>
      </c>
      <c r="L2281" s="8">
        <f t="shared" si="1075"/>
        <v>1.0036366000000001</v>
      </c>
      <c r="M2281" s="110">
        <f t="shared" si="1061"/>
        <v>1.0056002500000001</v>
      </c>
      <c r="N2281" s="110">
        <f t="shared" si="1082"/>
        <v>1.9073585267147182</v>
      </c>
      <c r="O2281" s="103">
        <f t="shared" ref="O2281:O2344" si="1086">TRUNC(TRUNC((L2281*N2281),15),8)</f>
        <v>1.9142948200000001</v>
      </c>
      <c r="P2281" s="103">
        <f t="shared" si="1067"/>
        <v>316.87123180999998</v>
      </c>
      <c r="Q2281" s="11">
        <f t="shared" si="1081"/>
        <v>0</v>
      </c>
      <c r="R2281" s="30">
        <f t="shared" si="1076"/>
        <v>0</v>
      </c>
      <c r="S2281" s="103">
        <f t="shared" si="1068"/>
        <v>0</v>
      </c>
      <c r="T2281" s="113">
        <f t="shared" si="1077"/>
        <v>8.5000000000000006E-2</v>
      </c>
      <c r="U2281" s="111">
        <f t="shared" si="1083"/>
        <v>13</v>
      </c>
      <c r="V2281" s="111">
        <v>252</v>
      </c>
      <c r="W2281" s="110">
        <f t="shared" si="1069"/>
        <v>1.0042173590000001</v>
      </c>
      <c r="X2281" s="103">
        <f t="shared" si="1070"/>
        <v>1.33635974</v>
      </c>
      <c r="Y2281" s="103">
        <f t="shared" si="1071"/>
        <v>0</v>
      </c>
      <c r="Z2281" s="114" t="str">
        <f t="shared" si="1079"/>
        <v>A+J=</v>
      </c>
      <c r="AA2281" s="108">
        <f t="shared" si="1080"/>
        <v>46315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72"/>
        <v>46304</v>
      </c>
      <c r="B2282" s="103">
        <f t="shared" si="1064"/>
        <v>318.39951899000005</v>
      </c>
      <c r="C2282" s="204">
        <f t="shared" si="1063"/>
        <v>165.52896058886932</v>
      </c>
      <c r="D2282" s="104">
        <f t="shared" si="1073"/>
        <v>7205.03</v>
      </c>
      <c r="E2282" s="105">
        <f t="shared" si="1084"/>
        <v>7245.38</v>
      </c>
      <c r="F2282" s="106">
        <f t="shared" si="1085"/>
        <v>46255</v>
      </c>
      <c r="G2282" s="107">
        <f t="shared" si="1065"/>
        <v>5.6002542668107669E-3</v>
      </c>
      <c r="H2282" s="108">
        <f t="shared" si="1078"/>
        <v>46315</v>
      </c>
      <c r="I2282" s="108">
        <f t="shared" si="1066"/>
        <v>46315</v>
      </c>
      <c r="J2282" s="109">
        <f t="shared" si="1074"/>
        <v>20</v>
      </c>
      <c r="K2282" s="109">
        <f t="shared" si="1062"/>
        <v>14</v>
      </c>
      <c r="L2282" s="8">
        <f t="shared" si="1075"/>
        <v>1.00391689</v>
      </c>
      <c r="M2282" s="110">
        <f t="shared" ref="M2282:M2345" si="1087">IF(I2282&gt;I2281,L2281,M2281)</f>
        <v>1.0056002500000001</v>
      </c>
      <c r="N2282" s="110">
        <f t="shared" si="1082"/>
        <v>1.9073585267147182</v>
      </c>
      <c r="O2282" s="103">
        <f t="shared" si="1086"/>
        <v>1.9148294400000001</v>
      </c>
      <c r="P2282" s="103">
        <f t="shared" si="1067"/>
        <v>316.95972690000002</v>
      </c>
      <c r="Q2282" s="11">
        <f t="shared" si="1081"/>
        <v>0</v>
      </c>
      <c r="R2282" s="30">
        <f t="shared" si="1076"/>
        <v>0</v>
      </c>
      <c r="S2282" s="103">
        <f t="shared" si="1068"/>
        <v>0</v>
      </c>
      <c r="T2282" s="113">
        <f t="shared" si="1077"/>
        <v>8.5000000000000006E-2</v>
      </c>
      <c r="U2282" s="111">
        <f t="shared" si="1083"/>
        <v>14</v>
      </c>
      <c r="V2282" s="111">
        <v>252</v>
      </c>
      <c r="W2282" s="110">
        <f t="shared" si="1069"/>
        <v>1.0045425079999999</v>
      </c>
      <c r="X2282" s="103">
        <f t="shared" si="1070"/>
        <v>1.4397920900000001</v>
      </c>
      <c r="Y2282" s="103">
        <f t="shared" si="1071"/>
        <v>0</v>
      </c>
      <c r="Z2282" s="114" t="str">
        <f t="shared" si="1079"/>
        <v>A+J=</v>
      </c>
      <c r="AA2282" s="108">
        <f t="shared" si="1080"/>
        <v>46315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72"/>
        <v>46305</v>
      </c>
      <c r="B2283" s="103">
        <f t="shared" si="1064"/>
        <v>318.59155692000002</v>
      </c>
      <c r="C2283" s="204">
        <f t="shared" si="1063"/>
        <v>165.52896058886932</v>
      </c>
      <c r="D2283" s="104">
        <f t="shared" si="1073"/>
        <v>7205.03</v>
      </c>
      <c r="E2283" s="105">
        <f t="shared" si="1084"/>
        <v>7245.38</v>
      </c>
      <c r="F2283" s="106">
        <f t="shared" si="1085"/>
        <v>46255</v>
      </c>
      <c r="G2283" s="107">
        <f t="shared" si="1065"/>
        <v>5.6002542668107669E-3</v>
      </c>
      <c r="H2283" s="108">
        <f t="shared" si="1078"/>
        <v>46315</v>
      </c>
      <c r="I2283" s="108">
        <f t="shared" si="1066"/>
        <v>46315</v>
      </c>
      <c r="J2283" s="109">
        <f t="shared" si="1074"/>
        <v>20</v>
      </c>
      <c r="K2283" s="109">
        <f t="shared" si="1062"/>
        <v>15</v>
      </c>
      <c r="L2283" s="8">
        <f t="shared" si="1075"/>
        <v>1.00419725</v>
      </c>
      <c r="M2283" s="110">
        <f t="shared" si="1087"/>
        <v>1.0056002500000001</v>
      </c>
      <c r="N2283" s="110">
        <f t="shared" si="1082"/>
        <v>1.9073585267147182</v>
      </c>
      <c r="O2283" s="103">
        <f t="shared" si="1086"/>
        <v>1.9153641800000001</v>
      </c>
      <c r="P2283" s="103">
        <f t="shared" si="1067"/>
        <v>317.04824186000002</v>
      </c>
      <c r="Q2283" s="11">
        <f t="shared" si="1081"/>
        <v>0</v>
      </c>
      <c r="R2283" s="30">
        <f t="shared" si="1076"/>
        <v>0</v>
      </c>
      <c r="S2283" s="103">
        <f t="shared" si="1068"/>
        <v>0</v>
      </c>
      <c r="T2283" s="113">
        <f t="shared" si="1077"/>
        <v>8.5000000000000006E-2</v>
      </c>
      <c r="U2283" s="111">
        <f t="shared" si="1083"/>
        <v>15</v>
      </c>
      <c r="V2283" s="111">
        <v>252</v>
      </c>
      <c r="W2283" s="110">
        <f t="shared" si="1069"/>
        <v>1.0048677610000001</v>
      </c>
      <c r="X2283" s="103">
        <f t="shared" si="1070"/>
        <v>1.5433150600000001</v>
      </c>
      <c r="Y2283" s="103">
        <f t="shared" si="1071"/>
        <v>0</v>
      </c>
      <c r="Z2283" s="114" t="str">
        <f t="shared" si="1079"/>
        <v>A+J=</v>
      </c>
      <c r="AA2283" s="108">
        <f t="shared" si="1080"/>
        <v>46315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72"/>
        <v>46306</v>
      </c>
      <c r="B2284" s="103">
        <f t="shared" si="1064"/>
        <v>318.59155692000002</v>
      </c>
      <c r="C2284" s="204">
        <f t="shared" si="1063"/>
        <v>165.52896058886932</v>
      </c>
      <c r="D2284" s="104">
        <f t="shared" si="1073"/>
        <v>7205.03</v>
      </c>
      <c r="E2284" s="105">
        <f t="shared" si="1084"/>
        <v>7245.38</v>
      </c>
      <c r="F2284" s="106">
        <f t="shared" si="1085"/>
        <v>46255</v>
      </c>
      <c r="G2284" s="107">
        <f t="shared" si="1065"/>
        <v>5.6002542668107669E-3</v>
      </c>
      <c r="H2284" s="108">
        <f t="shared" si="1078"/>
        <v>46315</v>
      </c>
      <c r="I2284" s="108">
        <f t="shared" si="1066"/>
        <v>46315</v>
      </c>
      <c r="J2284" s="109">
        <f t="shared" si="1074"/>
        <v>20</v>
      </c>
      <c r="K2284" s="109">
        <f t="shared" ref="K2284:K2347" si="1088">(J2284-(NETWORKDAYS(A2284,I2284,AD$171:AD$502)-1))</f>
        <v>15</v>
      </c>
      <c r="L2284" s="8">
        <f t="shared" si="1075"/>
        <v>1.00419725</v>
      </c>
      <c r="M2284" s="110">
        <f t="shared" si="1087"/>
        <v>1.0056002500000001</v>
      </c>
      <c r="N2284" s="110">
        <f t="shared" si="1082"/>
        <v>1.9073585267147182</v>
      </c>
      <c r="O2284" s="103">
        <f t="shared" si="1086"/>
        <v>1.9153641800000001</v>
      </c>
      <c r="P2284" s="103">
        <f t="shared" si="1067"/>
        <v>317.04824186000002</v>
      </c>
      <c r="Q2284" s="11">
        <f t="shared" si="1081"/>
        <v>0</v>
      </c>
      <c r="R2284" s="30">
        <f t="shared" si="1076"/>
        <v>0</v>
      </c>
      <c r="S2284" s="103">
        <f t="shared" si="1068"/>
        <v>0</v>
      </c>
      <c r="T2284" s="113">
        <f t="shared" si="1077"/>
        <v>8.5000000000000006E-2</v>
      </c>
      <c r="U2284" s="111">
        <f t="shared" si="1083"/>
        <v>15</v>
      </c>
      <c r="V2284" s="111">
        <v>252</v>
      </c>
      <c r="W2284" s="110">
        <f t="shared" si="1069"/>
        <v>1.0048677610000001</v>
      </c>
      <c r="X2284" s="103">
        <f t="shared" si="1070"/>
        <v>1.5433150600000001</v>
      </c>
      <c r="Y2284" s="103">
        <f t="shared" si="1071"/>
        <v>0</v>
      </c>
      <c r="Z2284" s="114" t="str">
        <f t="shared" si="1079"/>
        <v>A+J=</v>
      </c>
      <c r="AA2284" s="108">
        <f t="shared" si="1080"/>
        <v>46315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72"/>
        <v>46307</v>
      </c>
      <c r="B2285" s="103">
        <f t="shared" si="1064"/>
        <v>318.59155692000002</v>
      </c>
      <c r="C2285" s="204">
        <f t="shared" si="1063"/>
        <v>165.52896058886932</v>
      </c>
      <c r="D2285" s="104">
        <f t="shared" si="1073"/>
        <v>7205.03</v>
      </c>
      <c r="E2285" s="105">
        <f t="shared" si="1084"/>
        <v>7245.38</v>
      </c>
      <c r="F2285" s="106">
        <f t="shared" si="1085"/>
        <v>46255</v>
      </c>
      <c r="G2285" s="107">
        <f t="shared" si="1065"/>
        <v>5.6002542668107669E-3</v>
      </c>
      <c r="H2285" s="108">
        <f t="shared" si="1078"/>
        <v>46315</v>
      </c>
      <c r="I2285" s="108">
        <f t="shared" si="1066"/>
        <v>46315</v>
      </c>
      <c r="J2285" s="109">
        <f t="shared" si="1074"/>
        <v>20</v>
      </c>
      <c r="K2285" s="109">
        <f t="shared" si="1088"/>
        <v>15</v>
      </c>
      <c r="L2285" s="8">
        <f t="shared" si="1075"/>
        <v>1.00419725</v>
      </c>
      <c r="M2285" s="110">
        <f t="shared" si="1087"/>
        <v>1.0056002500000001</v>
      </c>
      <c r="N2285" s="110">
        <f t="shared" si="1082"/>
        <v>1.9073585267147182</v>
      </c>
      <c r="O2285" s="103">
        <f t="shared" si="1086"/>
        <v>1.9153641800000001</v>
      </c>
      <c r="P2285" s="103">
        <f t="shared" si="1067"/>
        <v>317.04824186000002</v>
      </c>
      <c r="Q2285" s="11">
        <f t="shared" si="1081"/>
        <v>0</v>
      </c>
      <c r="R2285" s="30">
        <f t="shared" si="1076"/>
        <v>0</v>
      </c>
      <c r="S2285" s="103">
        <f t="shared" si="1068"/>
        <v>0</v>
      </c>
      <c r="T2285" s="113">
        <f t="shared" si="1077"/>
        <v>8.5000000000000006E-2</v>
      </c>
      <c r="U2285" s="111">
        <f t="shared" si="1083"/>
        <v>15</v>
      </c>
      <c r="V2285" s="111">
        <v>252</v>
      </c>
      <c r="W2285" s="110">
        <f t="shared" si="1069"/>
        <v>1.0048677610000001</v>
      </c>
      <c r="X2285" s="103">
        <f t="shared" si="1070"/>
        <v>1.5433150600000001</v>
      </c>
      <c r="Y2285" s="103">
        <f t="shared" si="1071"/>
        <v>0</v>
      </c>
      <c r="Z2285" s="114" t="str">
        <f t="shared" si="1079"/>
        <v>A+J=</v>
      </c>
      <c r="AA2285" s="108">
        <f t="shared" si="1080"/>
        <v>46315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72"/>
        <v>46308</v>
      </c>
      <c r="B2286" s="103">
        <f t="shared" si="1064"/>
        <v>318.59155692000002</v>
      </c>
      <c r="C2286" s="204">
        <f t="shared" si="1063"/>
        <v>165.52896058886932</v>
      </c>
      <c r="D2286" s="104">
        <f t="shared" si="1073"/>
        <v>7205.03</v>
      </c>
      <c r="E2286" s="105">
        <f t="shared" si="1084"/>
        <v>7245.38</v>
      </c>
      <c r="F2286" s="106">
        <f t="shared" si="1085"/>
        <v>46255</v>
      </c>
      <c r="G2286" s="107">
        <f t="shared" si="1065"/>
        <v>5.6002542668107669E-3</v>
      </c>
      <c r="H2286" s="108">
        <f t="shared" si="1078"/>
        <v>46315</v>
      </c>
      <c r="I2286" s="108">
        <f t="shared" si="1066"/>
        <v>46315</v>
      </c>
      <c r="J2286" s="109">
        <f t="shared" si="1074"/>
        <v>20</v>
      </c>
      <c r="K2286" s="109">
        <f t="shared" si="1088"/>
        <v>15</v>
      </c>
      <c r="L2286" s="8">
        <f t="shared" si="1075"/>
        <v>1.00419725</v>
      </c>
      <c r="M2286" s="110">
        <f t="shared" si="1087"/>
        <v>1.0056002500000001</v>
      </c>
      <c r="N2286" s="110">
        <f t="shared" si="1082"/>
        <v>1.9073585267147182</v>
      </c>
      <c r="O2286" s="103">
        <f t="shared" si="1086"/>
        <v>1.9153641800000001</v>
      </c>
      <c r="P2286" s="103">
        <f t="shared" si="1067"/>
        <v>317.04824186000002</v>
      </c>
      <c r="Q2286" s="11">
        <f t="shared" si="1081"/>
        <v>0</v>
      </c>
      <c r="R2286" s="30">
        <f t="shared" si="1076"/>
        <v>0</v>
      </c>
      <c r="S2286" s="103">
        <f t="shared" si="1068"/>
        <v>0</v>
      </c>
      <c r="T2286" s="113">
        <f t="shared" si="1077"/>
        <v>8.5000000000000006E-2</v>
      </c>
      <c r="U2286" s="111">
        <f t="shared" si="1083"/>
        <v>15</v>
      </c>
      <c r="V2286" s="111">
        <v>252</v>
      </c>
      <c r="W2286" s="110">
        <f t="shared" si="1069"/>
        <v>1.0048677610000001</v>
      </c>
      <c r="X2286" s="103">
        <f t="shared" si="1070"/>
        <v>1.5433150600000001</v>
      </c>
      <c r="Y2286" s="103">
        <f t="shared" si="1071"/>
        <v>0</v>
      </c>
      <c r="Z2286" s="114" t="str">
        <f t="shared" si="1079"/>
        <v>A+J=</v>
      </c>
      <c r="AA2286" s="108">
        <f t="shared" si="1080"/>
        <v>46315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72"/>
        <v>46309</v>
      </c>
      <c r="B2287" s="103">
        <f t="shared" si="1064"/>
        <v>318.78371234999997</v>
      </c>
      <c r="C2287" s="204">
        <f t="shared" si="1063"/>
        <v>165.52896058886932</v>
      </c>
      <c r="D2287" s="104">
        <f t="shared" si="1073"/>
        <v>7205.03</v>
      </c>
      <c r="E2287" s="105">
        <f t="shared" si="1084"/>
        <v>7245.38</v>
      </c>
      <c r="F2287" s="106">
        <f t="shared" si="1085"/>
        <v>46255</v>
      </c>
      <c r="G2287" s="107">
        <f t="shared" si="1065"/>
        <v>5.6002542668107669E-3</v>
      </c>
      <c r="H2287" s="108">
        <f t="shared" si="1078"/>
        <v>46315</v>
      </c>
      <c r="I2287" s="108">
        <f t="shared" si="1066"/>
        <v>46315</v>
      </c>
      <c r="J2287" s="109">
        <f t="shared" si="1074"/>
        <v>20</v>
      </c>
      <c r="K2287" s="109">
        <f t="shared" si="1088"/>
        <v>16</v>
      </c>
      <c r="L2287" s="8">
        <f t="shared" si="1075"/>
        <v>1.0044776900000001</v>
      </c>
      <c r="M2287" s="110">
        <f t="shared" si="1087"/>
        <v>1.0056002500000001</v>
      </c>
      <c r="N2287" s="110">
        <f t="shared" si="1082"/>
        <v>1.9073585267147182</v>
      </c>
      <c r="O2287" s="103">
        <f t="shared" si="1086"/>
        <v>1.91589908</v>
      </c>
      <c r="P2287" s="103">
        <f t="shared" si="1067"/>
        <v>317.13678329999999</v>
      </c>
      <c r="Q2287" s="11">
        <f t="shared" si="1081"/>
        <v>0</v>
      </c>
      <c r="R2287" s="30">
        <f t="shared" si="1076"/>
        <v>0</v>
      </c>
      <c r="S2287" s="103">
        <f t="shared" si="1068"/>
        <v>0</v>
      </c>
      <c r="T2287" s="113">
        <f t="shared" si="1077"/>
        <v>8.5000000000000006E-2</v>
      </c>
      <c r="U2287" s="111">
        <f t="shared" si="1083"/>
        <v>16</v>
      </c>
      <c r="V2287" s="111">
        <v>252</v>
      </c>
      <c r="W2287" s="110">
        <f t="shared" si="1069"/>
        <v>1.0051931190000001</v>
      </c>
      <c r="X2287" s="103">
        <f t="shared" si="1070"/>
        <v>1.64692905</v>
      </c>
      <c r="Y2287" s="103">
        <f t="shared" si="1071"/>
        <v>0</v>
      </c>
      <c r="Z2287" s="114" t="str">
        <f t="shared" si="1079"/>
        <v>A+J=</v>
      </c>
      <c r="AA2287" s="108">
        <f t="shared" si="1080"/>
        <v>46315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72"/>
        <v>46310</v>
      </c>
      <c r="B2288" s="103">
        <f t="shared" si="1064"/>
        <v>318.97598730999999</v>
      </c>
      <c r="C2288" s="204">
        <f t="shared" si="1063"/>
        <v>165.52896058886932</v>
      </c>
      <c r="D2288" s="104">
        <f t="shared" si="1073"/>
        <v>7205.03</v>
      </c>
      <c r="E2288" s="105">
        <f t="shared" si="1084"/>
        <v>7245.38</v>
      </c>
      <c r="F2288" s="106">
        <f t="shared" si="1085"/>
        <v>46255</v>
      </c>
      <c r="G2288" s="107">
        <f t="shared" si="1065"/>
        <v>5.6002542668107669E-3</v>
      </c>
      <c r="H2288" s="108">
        <f t="shared" si="1078"/>
        <v>46315</v>
      </c>
      <c r="I2288" s="108">
        <f t="shared" si="1066"/>
        <v>46315</v>
      </c>
      <c r="J2288" s="109">
        <f t="shared" si="1074"/>
        <v>20</v>
      </c>
      <c r="K2288" s="109">
        <f t="shared" si="1088"/>
        <v>17</v>
      </c>
      <c r="L2288" s="8">
        <f t="shared" si="1075"/>
        <v>1.00475822</v>
      </c>
      <c r="M2288" s="110">
        <f t="shared" si="1087"/>
        <v>1.0056002500000001</v>
      </c>
      <c r="N2288" s="110">
        <f t="shared" si="1082"/>
        <v>1.9073585267147182</v>
      </c>
      <c r="O2288" s="103">
        <f t="shared" si="1086"/>
        <v>1.9164341499999999</v>
      </c>
      <c r="P2288" s="103">
        <f t="shared" si="1067"/>
        <v>317.22535288</v>
      </c>
      <c r="Q2288" s="11">
        <f t="shared" si="1081"/>
        <v>0</v>
      </c>
      <c r="R2288" s="30">
        <f t="shared" si="1076"/>
        <v>0</v>
      </c>
      <c r="S2288" s="103">
        <f t="shared" si="1068"/>
        <v>0</v>
      </c>
      <c r="T2288" s="113">
        <f t="shared" si="1077"/>
        <v>8.5000000000000006E-2</v>
      </c>
      <c r="U2288" s="111">
        <f t="shared" si="1083"/>
        <v>17</v>
      </c>
      <c r="V2288" s="111">
        <v>252</v>
      </c>
      <c r="W2288" s="110">
        <f t="shared" si="1069"/>
        <v>1.005518583</v>
      </c>
      <c r="X2288" s="103">
        <f t="shared" si="1070"/>
        <v>1.7506344300000001</v>
      </c>
      <c r="Y2288" s="103">
        <f t="shared" si="1071"/>
        <v>0</v>
      </c>
      <c r="Z2288" s="114" t="str">
        <f t="shared" si="1079"/>
        <v>A+J=</v>
      </c>
      <c r="AA2288" s="108">
        <f t="shared" si="1080"/>
        <v>46315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72"/>
        <v>46311</v>
      </c>
      <c r="B2289" s="103">
        <f t="shared" si="1064"/>
        <v>319.16837687999998</v>
      </c>
      <c r="C2289" s="204">
        <f t="shared" si="1063"/>
        <v>165.52896058886932</v>
      </c>
      <c r="D2289" s="104">
        <f t="shared" si="1073"/>
        <v>7205.03</v>
      </c>
      <c r="E2289" s="105">
        <f t="shared" si="1084"/>
        <v>7245.38</v>
      </c>
      <c r="F2289" s="106">
        <f t="shared" si="1085"/>
        <v>46255</v>
      </c>
      <c r="G2289" s="107">
        <f t="shared" si="1065"/>
        <v>5.6002542668107669E-3</v>
      </c>
      <c r="H2289" s="108">
        <f t="shared" si="1078"/>
        <v>46315</v>
      </c>
      <c r="I2289" s="108">
        <f t="shared" si="1066"/>
        <v>46315</v>
      </c>
      <c r="J2289" s="109">
        <f t="shared" si="1074"/>
        <v>20</v>
      </c>
      <c r="K2289" s="109">
        <f t="shared" si="1088"/>
        <v>18</v>
      </c>
      <c r="L2289" s="8">
        <f t="shared" si="1075"/>
        <v>1.00503882</v>
      </c>
      <c r="M2289" s="110">
        <f t="shared" si="1087"/>
        <v>1.0056002500000001</v>
      </c>
      <c r="N2289" s="110">
        <f t="shared" si="1082"/>
        <v>1.9073585267147182</v>
      </c>
      <c r="O2289" s="103">
        <f t="shared" si="1086"/>
        <v>1.91696936</v>
      </c>
      <c r="P2289" s="103">
        <f t="shared" si="1067"/>
        <v>317.31394563999999</v>
      </c>
      <c r="Q2289" s="11">
        <f t="shared" si="1081"/>
        <v>0</v>
      </c>
      <c r="R2289" s="30">
        <f t="shared" si="1076"/>
        <v>0</v>
      </c>
      <c r="S2289" s="103">
        <f t="shared" si="1068"/>
        <v>0</v>
      </c>
      <c r="T2289" s="113">
        <f t="shared" si="1077"/>
        <v>8.5000000000000006E-2</v>
      </c>
      <c r="U2289" s="111">
        <f t="shared" si="1083"/>
        <v>18</v>
      </c>
      <c r="V2289" s="111">
        <v>252</v>
      </c>
      <c r="W2289" s="110">
        <f t="shared" si="1069"/>
        <v>1.005844153</v>
      </c>
      <c r="X2289" s="103">
        <f t="shared" si="1070"/>
        <v>1.85443124</v>
      </c>
      <c r="Y2289" s="103">
        <f t="shared" si="1071"/>
        <v>0</v>
      </c>
      <c r="Z2289" s="114" t="str">
        <f t="shared" si="1079"/>
        <v>A+J=</v>
      </c>
      <c r="AA2289" s="108">
        <f t="shared" si="1080"/>
        <v>46315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72"/>
        <v>46312</v>
      </c>
      <c r="B2290" s="103">
        <f t="shared" si="1064"/>
        <v>319.36087878999996</v>
      </c>
      <c r="C2290" s="204">
        <f t="shared" si="1063"/>
        <v>165.52896058886932</v>
      </c>
      <c r="D2290" s="104">
        <f t="shared" si="1073"/>
        <v>7205.03</v>
      </c>
      <c r="E2290" s="105">
        <f t="shared" si="1084"/>
        <v>7245.38</v>
      </c>
      <c r="F2290" s="106">
        <f t="shared" si="1085"/>
        <v>46255</v>
      </c>
      <c r="G2290" s="107">
        <f t="shared" si="1065"/>
        <v>5.6002542668107669E-3</v>
      </c>
      <c r="H2290" s="108">
        <f t="shared" si="1078"/>
        <v>46315</v>
      </c>
      <c r="I2290" s="108">
        <f t="shared" si="1066"/>
        <v>46315</v>
      </c>
      <c r="J2290" s="109">
        <f t="shared" si="1074"/>
        <v>20</v>
      </c>
      <c r="K2290" s="109">
        <f t="shared" si="1088"/>
        <v>19</v>
      </c>
      <c r="L2290" s="8">
        <f t="shared" si="1075"/>
        <v>1.00531949</v>
      </c>
      <c r="M2290" s="110">
        <f t="shared" si="1087"/>
        <v>1.0056002500000001</v>
      </c>
      <c r="N2290" s="110">
        <f t="shared" si="1082"/>
        <v>1.9073585267147182</v>
      </c>
      <c r="O2290" s="103">
        <f t="shared" si="1086"/>
        <v>1.9175047000000001</v>
      </c>
      <c r="P2290" s="103">
        <f t="shared" si="1067"/>
        <v>317.40255990999998</v>
      </c>
      <c r="Q2290" s="11">
        <f t="shared" si="1081"/>
        <v>0</v>
      </c>
      <c r="R2290" s="30">
        <f t="shared" si="1076"/>
        <v>0</v>
      </c>
      <c r="S2290" s="103">
        <f t="shared" si="1068"/>
        <v>0</v>
      </c>
      <c r="T2290" s="113">
        <f t="shared" si="1077"/>
        <v>8.5000000000000006E-2</v>
      </c>
      <c r="U2290" s="111">
        <f t="shared" si="1083"/>
        <v>19</v>
      </c>
      <c r="V2290" s="111">
        <v>252</v>
      </c>
      <c r="W2290" s="110">
        <f t="shared" si="1069"/>
        <v>1.0061698269999999</v>
      </c>
      <c r="X2290" s="103">
        <f t="shared" si="1070"/>
        <v>1.95831888</v>
      </c>
      <c r="Y2290" s="103">
        <f t="shared" si="1071"/>
        <v>0</v>
      </c>
      <c r="Z2290" s="114" t="str">
        <f t="shared" si="1079"/>
        <v>A+J=</v>
      </c>
      <c r="AA2290" s="108">
        <f t="shared" si="1080"/>
        <v>46315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72"/>
        <v>46313</v>
      </c>
      <c r="B2291" s="103">
        <f t="shared" si="1064"/>
        <v>319.36087878999996</v>
      </c>
      <c r="C2291" s="204">
        <f t="shared" si="1063"/>
        <v>165.52896058886932</v>
      </c>
      <c r="D2291" s="104">
        <f t="shared" si="1073"/>
        <v>7205.03</v>
      </c>
      <c r="E2291" s="105">
        <f t="shared" si="1084"/>
        <v>7245.38</v>
      </c>
      <c r="F2291" s="106">
        <f t="shared" si="1085"/>
        <v>46255</v>
      </c>
      <c r="G2291" s="107">
        <f t="shared" si="1065"/>
        <v>5.6002542668107669E-3</v>
      </c>
      <c r="H2291" s="108">
        <f t="shared" si="1078"/>
        <v>46315</v>
      </c>
      <c r="I2291" s="108">
        <f t="shared" si="1066"/>
        <v>46315</v>
      </c>
      <c r="J2291" s="109">
        <f t="shared" si="1074"/>
        <v>20</v>
      </c>
      <c r="K2291" s="109">
        <f t="shared" si="1088"/>
        <v>19</v>
      </c>
      <c r="L2291" s="8">
        <f t="shared" si="1075"/>
        <v>1.00531949</v>
      </c>
      <c r="M2291" s="110">
        <f t="shared" si="1087"/>
        <v>1.0056002500000001</v>
      </c>
      <c r="N2291" s="110">
        <f t="shared" si="1082"/>
        <v>1.9073585267147182</v>
      </c>
      <c r="O2291" s="103">
        <f t="shared" si="1086"/>
        <v>1.9175047000000001</v>
      </c>
      <c r="P2291" s="103">
        <f t="shared" si="1067"/>
        <v>317.40255990999998</v>
      </c>
      <c r="Q2291" s="11">
        <f t="shared" si="1081"/>
        <v>0</v>
      </c>
      <c r="R2291" s="30">
        <f t="shared" si="1076"/>
        <v>0</v>
      </c>
      <c r="S2291" s="103">
        <f t="shared" si="1068"/>
        <v>0</v>
      </c>
      <c r="T2291" s="113">
        <f t="shared" si="1077"/>
        <v>8.5000000000000006E-2</v>
      </c>
      <c r="U2291" s="111">
        <f t="shared" si="1083"/>
        <v>19</v>
      </c>
      <c r="V2291" s="111">
        <v>252</v>
      </c>
      <c r="W2291" s="110">
        <f t="shared" si="1069"/>
        <v>1.0061698269999999</v>
      </c>
      <c r="X2291" s="103">
        <f t="shared" si="1070"/>
        <v>1.95831888</v>
      </c>
      <c r="Y2291" s="103">
        <f t="shared" si="1071"/>
        <v>0</v>
      </c>
      <c r="Z2291" s="114" t="str">
        <f t="shared" si="1079"/>
        <v>A+J=</v>
      </c>
      <c r="AA2291" s="108">
        <f t="shared" si="1080"/>
        <v>46315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72"/>
        <v>46314</v>
      </c>
      <c r="B2292" s="103">
        <f t="shared" si="1064"/>
        <v>319.36087878999996</v>
      </c>
      <c r="C2292" s="204">
        <f t="shared" si="1063"/>
        <v>165.52896058886932</v>
      </c>
      <c r="D2292" s="104">
        <f t="shared" si="1073"/>
        <v>7205.03</v>
      </c>
      <c r="E2292" s="105">
        <f t="shared" si="1084"/>
        <v>7245.38</v>
      </c>
      <c r="F2292" s="106">
        <f t="shared" si="1085"/>
        <v>46255</v>
      </c>
      <c r="G2292" s="107">
        <f t="shared" si="1065"/>
        <v>5.6002542668107669E-3</v>
      </c>
      <c r="H2292" s="108">
        <f t="shared" si="1078"/>
        <v>46315</v>
      </c>
      <c r="I2292" s="108">
        <f t="shared" si="1066"/>
        <v>46315</v>
      </c>
      <c r="J2292" s="109">
        <f t="shared" si="1074"/>
        <v>20</v>
      </c>
      <c r="K2292" s="109">
        <f t="shared" si="1088"/>
        <v>19</v>
      </c>
      <c r="L2292" s="8">
        <f t="shared" si="1075"/>
        <v>1.00531949</v>
      </c>
      <c r="M2292" s="110">
        <f t="shared" si="1087"/>
        <v>1.0056002500000001</v>
      </c>
      <c r="N2292" s="110">
        <f t="shared" si="1082"/>
        <v>1.9073585267147182</v>
      </c>
      <c r="O2292" s="103">
        <f t="shared" si="1086"/>
        <v>1.9175047000000001</v>
      </c>
      <c r="P2292" s="103">
        <f t="shared" si="1067"/>
        <v>317.40255990999998</v>
      </c>
      <c r="Q2292" s="11">
        <f t="shared" si="1081"/>
        <v>0</v>
      </c>
      <c r="R2292" s="30">
        <f t="shared" si="1076"/>
        <v>0</v>
      </c>
      <c r="S2292" s="103">
        <f t="shared" si="1068"/>
        <v>0</v>
      </c>
      <c r="T2292" s="113">
        <f t="shared" si="1077"/>
        <v>8.5000000000000006E-2</v>
      </c>
      <c r="U2292" s="111">
        <f t="shared" si="1083"/>
        <v>19</v>
      </c>
      <c r="V2292" s="111">
        <v>252</v>
      </c>
      <c r="W2292" s="110">
        <f t="shared" si="1069"/>
        <v>1.0061698269999999</v>
      </c>
      <c r="X2292" s="103">
        <f t="shared" si="1070"/>
        <v>1.95831888</v>
      </c>
      <c r="Y2292" s="103">
        <f t="shared" si="1071"/>
        <v>0</v>
      </c>
      <c r="Z2292" s="114" t="str">
        <f t="shared" si="1079"/>
        <v>A+J=</v>
      </c>
      <c r="AA2292" s="108">
        <f t="shared" si="1080"/>
        <v>46315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72"/>
        <v>46315</v>
      </c>
      <c r="B2293" s="103">
        <f t="shared" si="1064"/>
        <v>319.55350071000004</v>
      </c>
      <c r="C2293" s="204">
        <f t="shared" si="1063"/>
        <v>165.52896058886932</v>
      </c>
      <c r="D2293" s="104">
        <f t="shared" si="1073"/>
        <v>7205.03</v>
      </c>
      <c r="E2293" s="105">
        <f t="shared" si="1084"/>
        <v>7245.38</v>
      </c>
      <c r="F2293" s="106">
        <f t="shared" si="1085"/>
        <v>46255</v>
      </c>
      <c r="G2293" s="107">
        <f t="shared" si="1065"/>
        <v>5.6002542668107669E-3</v>
      </c>
      <c r="H2293" s="108">
        <f t="shared" si="1078"/>
        <v>46349</v>
      </c>
      <c r="I2293" s="108">
        <f t="shared" si="1066"/>
        <v>46315</v>
      </c>
      <c r="J2293" s="109">
        <f t="shared" si="1074"/>
        <v>20</v>
      </c>
      <c r="K2293" s="109">
        <f t="shared" si="1088"/>
        <v>20</v>
      </c>
      <c r="L2293" s="8">
        <f t="shared" si="1075"/>
        <v>1.0056002500000001</v>
      </c>
      <c r="M2293" s="110">
        <f t="shared" si="1087"/>
        <v>1.0056002500000001</v>
      </c>
      <c r="N2293" s="110">
        <f t="shared" si="1082"/>
        <v>1.9073585267147182</v>
      </c>
      <c r="O2293" s="103">
        <f t="shared" si="1086"/>
        <v>1.91804021</v>
      </c>
      <c r="P2293" s="103">
        <f t="shared" si="1067"/>
        <v>317.49120232000001</v>
      </c>
      <c r="Q2293" s="11">
        <f t="shared" si="1081"/>
        <v>75</v>
      </c>
      <c r="R2293" s="30">
        <f t="shared" si="1076"/>
        <v>2.7120999999999999E-2</v>
      </c>
      <c r="S2293" s="103">
        <f t="shared" si="1068"/>
        <v>8.6106788900000009</v>
      </c>
      <c r="T2293" s="113">
        <f t="shared" si="1077"/>
        <v>8.5000000000000006E-2</v>
      </c>
      <c r="U2293" s="111">
        <f t="shared" si="1083"/>
        <v>20</v>
      </c>
      <c r="V2293" s="111">
        <v>252</v>
      </c>
      <c r="W2293" s="110">
        <f t="shared" si="1069"/>
        <v>1.006495608</v>
      </c>
      <c r="X2293" s="103">
        <f t="shared" si="1070"/>
        <v>2.06229839</v>
      </c>
      <c r="Y2293" s="103">
        <f t="shared" si="1071"/>
        <v>10.672977280000001</v>
      </c>
      <c r="Z2293" s="114" t="str">
        <f t="shared" si="1079"/>
        <v>A+J=</v>
      </c>
      <c r="AA2293" s="108">
        <f t="shared" si="1080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72"/>
        <v>46316</v>
      </c>
      <c r="B2294" s="103">
        <f t="shared" si="1064"/>
        <v>309.05897381</v>
      </c>
      <c r="C2294" s="204">
        <f t="shared" si="1063"/>
        <v>161.0396496530991</v>
      </c>
      <c r="D2294" s="104">
        <f t="shared" si="1073"/>
        <v>7205.03</v>
      </c>
      <c r="E2294" s="105">
        <f t="shared" si="1084"/>
        <v>7245.38</v>
      </c>
      <c r="F2294" s="106">
        <f t="shared" si="1085"/>
        <v>46285</v>
      </c>
      <c r="G2294" s="107">
        <f t="shared" si="1065"/>
        <v>5.6002542668107669E-3</v>
      </c>
      <c r="H2294" s="108">
        <f t="shared" si="1078"/>
        <v>46349</v>
      </c>
      <c r="I2294" s="108">
        <f t="shared" si="1066"/>
        <v>46349</v>
      </c>
      <c r="J2294" s="109">
        <f t="shared" si="1074"/>
        <v>22</v>
      </c>
      <c r="K2294" s="109">
        <f t="shared" si="1088"/>
        <v>1</v>
      </c>
      <c r="L2294" s="8">
        <f t="shared" si="1075"/>
        <v>1.0002538700000001</v>
      </c>
      <c r="M2294" s="110">
        <f t="shared" si="1087"/>
        <v>1.0056002500000001</v>
      </c>
      <c r="N2294" s="110">
        <f t="shared" si="1082"/>
        <v>1.9180402113039525</v>
      </c>
      <c r="O2294" s="103">
        <f t="shared" si="1086"/>
        <v>1.9185271399999999</v>
      </c>
      <c r="P2294" s="103">
        <f t="shared" si="1067"/>
        <v>308.95893847000002</v>
      </c>
      <c r="Q2294" s="11">
        <f t="shared" si="1081"/>
        <v>0</v>
      </c>
      <c r="R2294" s="30">
        <f t="shared" si="1076"/>
        <v>0</v>
      </c>
      <c r="S2294" s="103">
        <f t="shared" si="1068"/>
        <v>0</v>
      </c>
      <c r="T2294" s="113">
        <f t="shared" si="1077"/>
        <v>8.5000000000000006E-2</v>
      </c>
      <c r="U2294" s="111">
        <f t="shared" si="1083"/>
        <v>1</v>
      </c>
      <c r="V2294" s="111">
        <v>252</v>
      </c>
      <c r="W2294" s="110">
        <f t="shared" si="1069"/>
        <v>1.0003237819999999</v>
      </c>
      <c r="X2294" s="103">
        <f t="shared" si="1070"/>
        <v>0.10003534</v>
      </c>
      <c r="Y2294" s="103">
        <f t="shared" si="1071"/>
        <v>0</v>
      </c>
      <c r="Z2294" s="114" t="str">
        <f t="shared" si="1079"/>
        <v>A+J=</v>
      </c>
      <c r="AA2294" s="108">
        <f t="shared" si="1080"/>
        <v>46349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72"/>
        <v>46317</v>
      </c>
      <c r="B2295" s="103">
        <f t="shared" si="1064"/>
        <v>309.23753349999998</v>
      </c>
      <c r="C2295" s="204">
        <f t="shared" si="1063"/>
        <v>161.0396496530991</v>
      </c>
      <c r="D2295" s="104">
        <f t="shared" si="1073"/>
        <v>7205.03</v>
      </c>
      <c r="E2295" s="105">
        <f t="shared" si="1084"/>
        <v>7245.38</v>
      </c>
      <c r="F2295" s="106">
        <f t="shared" si="1085"/>
        <v>46285</v>
      </c>
      <c r="G2295" s="107">
        <f t="shared" si="1065"/>
        <v>5.6002542668107669E-3</v>
      </c>
      <c r="H2295" s="108">
        <f t="shared" si="1078"/>
        <v>46349</v>
      </c>
      <c r="I2295" s="108">
        <f t="shared" si="1066"/>
        <v>46349</v>
      </c>
      <c r="J2295" s="109">
        <f t="shared" si="1074"/>
        <v>22</v>
      </c>
      <c r="K2295" s="109">
        <f t="shared" si="1088"/>
        <v>2</v>
      </c>
      <c r="L2295" s="8">
        <f t="shared" si="1075"/>
        <v>1.0005078199999999</v>
      </c>
      <c r="M2295" s="110">
        <f t="shared" si="1087"/>
        <v>1.0056002500000001</v>
      </c>
      <c r="N2295" s="110">
        <f t="shared" si="1082"/>
        <v>1.9180402113039525</v>
      </c>
      <c r="O2295" s="103">
        <f t="shared" si="1086"/>
        <v>1.9190142299999999</v>
      </c>
      <c r="P2295" s="103">
        <f t="shared" si="1067"/>
        <v>309.03737926999997</v>
      </c>
      <c r="Q2295" s="11">
        <f t="shared" si="1081"/>
        <v>0</v>
      </c>
      <c r="R2295" s="30">
        <f t="shared" si="1076"/>
        <v>0</v>
      </c>
      <c r="S2295" s="103">
        <f t="shared" si="1068"/>
        <v>0</v>
      </c>
      <c r="T2295" s="113">
        <f t="shared" si="1077"/>
        <v>8.5000000000000006E-2</v>
      </c>
      <c r="U2295" s="111">
        <f t="shared" si="1083"/>
        <v>2</v>
      </c>
      <c r="V2295" s="111">
        <v>252</v>
      </c>
      <c r="W2295" s="110">
        <f t="shared" si="1069"/>
        <v>1.00064767</v>
      </c>
      <c r="X2295" s="103">
        <f t="shared" si="1070"/>
        <v>0.20015422999999999</v>
      </c>
      <c r="Y2295" s="103">
        <f t="shared" si="1071"/>
        <v>0</v>
      </c>
      <c r="Z2295" s="114" t="str">
        <f t="shared" si="1079"/>
        <v>A+J=</v>
      </c>
      <c r="AA2295" s="108">
        <f t="shared" si="1080"/>
        <v>46349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72"/>
        <v>46318</v>
      </c>
      <c r="B2296" s="103">
        <f t="shared" si="1064"/>
        <v>309.4161939</v>
      </c>
      <c r="C2296" s="204">
        <f t="shared" si="1063"/>
        <v>161.0396496530991</v>
      </c>
      <c r="D2296" s="104">
        <f t="shared" si="1073"/>
        <v>7205.03</v>
      </c>
      <c r="E2296" s="105">
        <f t="shared" si="1084"/>
        <v>7245.38</v>
      </c>
      <c r="F2296" s="106">
        <f t="shared" si="1085"/>
        <v>46285</v>
      </c>
      <c r="G2296" s="107">
        <f t="shared" si="1065"/>
        <v>5.6002542668107669E-3</v>
      </c>
      <c r="H2296" s="108">
        <f t="shared" si="1078"/>
        <v>46349</v>
      </c>
      <c r="I2296" s="108">
        <f t="shared" si="1066"/>
        <v>46349</v>
      </c>
      <c r="J2296" s="109">
        <f t="shared" si="1074"/>
        <v>22</v>
      </c>
      <c r="K2296" s="109">
        <f t="shared" si="1088"/>
        <v>3</v>
      </c>
      <c r="L2296" s="8">
        <f t="shared" si="1075"/>
        <v>1.0007618300000001</v>
      </c>
      <c r="M2296" s="110">
        <f t="shared" si="1087"/>
        <v>1.0056002500000001</v>
      </c>
      <c r="N2296" s="110">
        <f t="shared" si="1082"/>
        <v>1.9180402113039525</v>
      </c>
      <c r="O2296" s="103">
        <f t="shared" si="1086"/>
        <v>1.91950143</v>
      </c>
      <c r="P2296" s="103">
        <f t="shared" si="1067"/>
        <v>309.11583779</v>
      </c>
      <c r="Q2296" s="11">
        <f t="shared" si="1081"/>
        <v>0</v>
      </c>
      <c r="R2296" s="30">
        <f t="shared" si="1076"/>
        <v>0</v>
      </c>
      <c r="S2296" s="103">
        <f t="shared" si="1068"/>
        <v>0</v>
      </c>
      <c r="T2296" s="113">
        <f t="shared" si="1077"/>
        <v>8.5000000000000006E-2</v>
      </c>
      <c r="U2296" s="111">
        <f t="shared" si="1083"/>
        <v>3</v>
      </c>
      <c r="V2296" s="111">
        <v>252</v>
      </c>
      <c r="W2296" s="110">
        <f t="shared" si="1069"/>
        <v>1.000971662</v>
      </c>
      <c r="X2296" s="103">
        <f t="shared" si="1070"/>
        <v>0.30035611000000001</v>
      </c>
      <c r="Y2296" s="103">
        <f t="shared" si="1071"/>
        <v>0</v>
      </c>
      <c r="Z2296" s="114" t="str">
        <f t="shared" si="1079"/>
        <v>A+J=</v>
      </c>
      <c r="AA2296" s="108">
        <f t="shared" si="1080"/>
        <v>46349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72"/>
        <v>46319</v>
      </c>
      <c r="B2297" s="103">
        <f t="shared" si="1064"/>
        <v>309.59495533</v>
      </c>
      <c r="C2297" s="204">
        <f t="shared" si="1063"/>
        <v>161.0396496530991</v>
      </c>
      <c r="D2297" s="104">
        <f t="shared" si="1073"/>
        <v>7205.03</v>
      </c>
      <c r="E2297" s="105">
        <f t="shared" si="1084"/>
        <v>7245.38</v>
      </c>
      <c r="F2297" s="106">
        <f t="shared" si="1085"/>
        <v>46285</v>
      </c>
      <c r="G2297" s="107">
        <f t="shared" si="1065"/>
        <v>5.6002542668107669E-3</v>
      </c>
      <c r="H2297" s="108">
        <f t="shared" si="1078"/>
        <v>46349</v>
      </c>
      <c r="I2297" s="108">
        <f t="shared" si="1066"/>
        <v>46349</v>
      </c>
      <c r="J2297" s="109">
        <f t="shared" si="1074"/>
        <v>22</v>
      </c>
      <c r="K2297" s="109">
        <f t="shared" si="1088"/>
        <v>4</v>
      </c>
      <c r="L2297" s="8">
        <f t="shared" si="1075"/>
        <v>1.0010159000000001</v>
      </c>
      <c r="M2297" s="110">
        <f t="shared" si="1087"/>
        <v>1.0056002500000001</v>
      </c>
      <c r="N2297" s="110">
        <f t="shared" si="1082"/>
        <v>1.9180402113039525</v>
      </c>
      <c r="O2297" s="103">
        <f t="shared" si="1086"/>
        <v>1.91998874</v>
      </c>
      <c r="P2297" s="103">
        <f t="shared" si="1067"/>
        <v>309.19431401999998</v>
      </c>
      <c r="Q2297" s="11">
        <f t="shared" si="1081"/>
        <v>0</v>
      </c>
      <c r="R2297" s="30">
        <f t="shared" si="1076"/>
        <v>0</v>
      </c>
      <c r="S2297" s="103">
        <f t="shared" si="1068"/>
        <v>0</v>
      </c>
      <c r="T2297" s="113">
        <f t="shared" si="1077"/>
        <v>8.5000000000000006E-2</v>
      </c>
      <c r="U2297" s="111">
        <f t="shared" si="1083"/>
        <v>4</v>
      </c>
      <c r="V2297" s="111">
        <v>252</v>
      </c>
      <c r="W2297" s="110">
        <f t="shared" si="1069"/>
        <v>1.001295759</v>
      </c>
      <c r="X2297" s="103">
        <f t="shared" si="1070"/>
        <v>0.40064130999999997</v>
      </c>
      <c r="Y2297" s="103">
        <f t="shared" si="1071"/>
        <v>0</v>
      </c>
      <c r="Z2297" s="114" t="str">
        <f t="shared" si="1079"/>
        <v>A+J=</v>
      </c>
      <c r="AA2297" s="108">
        <f t="shared" si="1080"/>
        <v>46349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72"/>
        <v>46320</v>
      </c>
      <c r="B2298" s="103">
        <f t="shared" si="1064"/>
        <v>309.59495533</v>
      </c>
      <c r="C2298" s="204">
        <f t="shared" si="1063"/>
        <v>161.0396496530991</v>
      </c>
      <c r="D2298" s="104">
        <f t="shared" si="1073"/>
        <v>7205.03</v>
      </c>
      <c r="E2298" s="105">
        <f t="shared" si="1084"/>
        <v>7245.38</v>
      </c>
      <c r="F2298" s="106">
        <f t="shared" si="1085"/>
        <v>46285</v>
      </c>
      <c r="G2298" s="107">
        <f t="shared" si="1065"/>
        <v>5.6002542668107669E-3</v>
      </c>
      <c r="H2298" s="108">
        <f t="shared" si="1078"/>
        <v>46349</v>
      </c>
      <c r="I2298" s="108">
        <f t="shared" si="1066"/>
        <v>46349</v>
      </c>
      <c r="J2298" s="109">
        <f t="shared" si="1074"/>
        <v>22</v>
      </c>
      <c r="K2298" s="109">
        <f t="shared" si="1088"/>
        <v>4</v>
      </c>
      <c r="L2298" s="8">
        <f t="shared" si="1075"/>
        <v>1.0010159000000001</v>
      </c>
      <c r="M2298" s="110">
        <f t="shared" si="1087"/>
        <v>1.0056002500000001</v>
      </c>
      <c r="N2298" s="110">
        <f t="shared" si="1082"/>
        <v>1.9180402113039525</v>
      </c>
      <c r="O2298" s="103">
        <f t="shared" si="1086"/>
        <v>1.91998874</v>
      </c>
      <c r="P2298" s="103">
        <f t="shared" si="1067"/>
        <v>309.19431401999998</v>
      </c>
      <c r="Q2298" s="11">
        <f t="shared" si="1081"/>
        <v>0</v>
      </c>
      <c r="R2298" s="30">
        <f t="shared" si="1076"/>
        <v>0</v>
      </c>
      <c r="S2298" s="103">
        <f t="shared" si="1068"/>
        <v>0</v>
      </c>
      <c r="T2298" s="113">
        <f t="shared" si="1077"/>
        <v>8.5000000000000006E-2</v>
      </c>
      <c r="U2298" s="111">
        <f t="shared" si="1083"/>
        <v>4</v>
      </c>
      <c r="V2298" s="111">
        <v>252</v>
      </c>
      <c r="W2298" s="110">
        <f t="shared" si="1069"/>
        <v>1.001295759</v>
      </c>
      <c r="X2298" s="103">
        <f t="shared" si="1070"/>
        <v>0.40064130999999997</v>
      </c>
      <c r="Y2298" s="103">
        <f t="shared" si="1071"/>
        <v>0</v>
      </c>
      <c r="Z2298" s="114" t="str">
        <f t="shared" si="1079"/>
        <v>A+J=</v>
      </c>
      <c r="AA2298" s="108">
        <f t="shared" si="1080"/>
        <v>46349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72"/>
        <v>46321</v>
      </c>
      <c r="B2299" s="103">
        <f t="shared" si="1064"/>
        <v>309.59495533</v>
      </c>
      <c r="C2299" s="204">
        <f t="shared" si="1063"/>
        <v>161.0396496530991</v>
      </c>
      <c r="D2299" s="104">
        <f t="shared" si="1073"/>
        <v>7205.03</v>
      </c>
      <c r="E2299" s="105">
        <f t="shared" si="1084"/>
        <v>7245.38</v>
      </c>
      <c r="F2299" s="106">
        <f t="shared" si="1085"/>
        <v>46285</v>
      </c>
      <c r="G2299" s="107">
        <f t="shared" si="1065"/>
        <v>5.6002542668107669E-3</v>
      </c>
      <c r="H2299" s="108">
        <f t="shared" si="1078"/>
        <v>46349</v>
      </c>
      <c r="I2299" s="108">
        <f t="shared" si="1066"/>
        <v>46349</v>
      </c>
      <c r="J2299" s="109">
        <f t="shared" si="1074"/>
        <v>22</v>
      </c>
      <c r="K2299" s="109">
        <f t="shared" si="1088"/>
        <v>4</v>
      </c>
      <c r="L2299" s="8">
        <f t="shared" si="1075"/>
        <v>1.0010159000000001</v>
      </c>
      <c r="M2299" s="110">
        <f t="shared" si="1087"/>
        <v>1.0056002500000001</v>
      </c>
      <c r="N2299" s="110">
        <f t="shared" si="1082"/>
        <v>1.9180402113039525</v>
      </c>
      <c r="O2299" s="103">
        <f t="shared" si="1086"/>
        <v>1.91998874</v>
      </c>
      <c r="P2299" s="103">
        <f t="shared" si="1067"/>
        <v>309.19431401999998</v>
      </c>
      <c r="Q2299" s="11">
        <f t="shared" si="1081"/>
        <v>0</v>
      </c>
      <c r="R2299" s="30">
        <f t="shared" si="1076"/>
        <v>0</v>
      </c>
      <c r="S2299" s="103">
        <f t="shared" si="1068"/>
        <v>0</v>
      </c>
      <c r="T2299" s="113">
        <f t="shared" si="1077"/>
        <v>8.5000000000000006E-2</v>
      </c>
      <c r="U2299" s="111">
        <f t="shared" si="1083"/>
        <v>4</v>
      </c>
      <c r="V2299" s="111">
        <v>252</v>
      </c>
      <c r="W2299" s="110">
        <f t="shared" si="1069"/>
        <v>1.001295759</v>
      </c>
      <c r="X2299" s="103">
        <f t="shared" si="1070"/>
        <v>0.40064130999999997</v>
      </c>
      <c r="Y2299" s="103">
        <f t="shared" si="1071"/>
        <v>0</v>
      </c>
      <c r="Z2299" s="114" t="str">
        <f t="shared" si="1079"/>
        <v>A+J=</v>
      </c>
      <c r="AA2299" s="108">
        <f t="shared" si="1080"/>
        <v>46349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72"/>
        <v>46322</v>
      </c>
      <c r="B2300" s="103">
        <f t="shared" si="1064"/>
        <v>309.77382268999997</v>
      </c>
      <c r="C2300" s="204">
        <f t="shared" si="1063"/>
        <v>161.0396496530991</v>
      </c>
      <c r="D2300" s="104">
        <f t="shared" si="1073"/>
        <v>7205.03</v>
      </c>
      <c r="E2300" s="105">
        <f t="shared" si="1084"/>
        <v>7245.38</v>
      </c>
      <c r="F2300" s="106">
        <f t="shared" si="1085"/>
        <v>46285</v>
      </c>
      <c r="G2300" s="107">
        <f t="shared" si="1065"/>
        <v>5.6002542668107669E-3</v>
      </c>
      <c r="H2300" s="108">
        <f t="shared" si="1078"/>
        <v>46349</v>
      </c>
      <c r="I2300" s="108">
        <f t="shared" si="1066"/>
        <v>46349</v>
      </c>
      <c r="J2300" s="109">
        <f t="shared" si="1074"/>
        <v>22</v>
      </c>
      <c r="K2300" s="109">
        <f t="shared" si="1088"/>
        <v>5</v>
      </c>
      <c r="L2300" s="8">
        <f t="shared" si="1075"/>
        <v>1.0012700400000001</v>
      </c>
      <c r="M2300" s="110">
        <f t="shared" si="1087"/>
        <v>1.0056002500000001</v>
      </c>
      <c r="N2300" s="110">
        <f t="shared" si="1082"/>
        <v>1.9180402113039525</v>
      </c>
      <c r="O2300" s="103">
        <f t="shared" si="1086"/>
        <v>1.92047619</v>
      </c>
      <c r="P2300" s="103">
        <f t="shared" si="1067"/>
        <v>309.2728128</v>
      </c>
      <c r="Q2300" s="11">
        <f t="shared" si="1081"/>
        <v>0</v>
      </c>
      <c r="R2300" s="30">
        <f t="shared" si="1076"/>
        <v>0</v>
      </c>
      <c r="S2300" s="103">
        <f t="shared" si="1068"/>
        <v>0</v>
      </c>
      <c r="T2300" s="113">
        <f t="shared" si="1077"/>
        <v>8.5000000000000006E-2</v>
      </c>
      <c r="U2300" s="111">
        <f t="shared" si="1083"/>
        <v>5</v>
      </c>
      <c r="V2300" s="111">
        <v>252</v>
      </c>
      <c r="W2300" s="110">
        <f t="shared" si="1069"/>
        <v>1.0016199610000001</v>
      </c>
      <c r="X2300" s="103">
        <f t="shared" si="1070"/>
        <v>0.50100988999999996</v>
      </c>
      <c r="Y2300" s="103">
        <f t="shared" si="1071"/>
        <v>0</v>
      </c>
      <c r="Z2300" s="114" t="str">
        <f t="shared" si="1079"/>
        <v>A+J=</v>
      </c>
      <c r="AA2300" s="108">
        <f t="shared" si="1080"/>
        <v>46349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72"/>
        <v>46323</v>
      </c>
      <c r="B2301" s="103">
        <f t="shared" si="1064"/>
        <v>309.95279278999999</v>
      </c>
      <c r="C2301" s="204">
        <f t="shared" si="1063"/>
        <v>161.0396496530991</v>
      </c>
      <c r="D2301" s="104">
        <f t="shared" si="1073"/>
        <v>7205.03</v>
      </c>
      <c r="E2301" s="105">
        <f t="shared" si="1084"/>
        <v>7245.38</v>
      </c>
      <c r="F2301" s="106">
        <f t="shared" si="1085"/>
        <v>46285</v>
      </c>
      <c r="G2301" s="107">
        <f t="shared" si="1065"/>
        <v>5.6002542668107669E-3</v>
      </c>
      <c r="H2301" s="108">
        <f t="shared" si="1078"/>
        <v>46349</v>
      </c>
      <c r="I2301" s="108">
        <f t="shared" si="1066"/>
        <v>46349</v>
      </c>
      <c r="J2301" s="109">
        <f t="shared" si="1074"/>
        <v>22</v>
      </c>
      <c r="K2301" s="109">
        <f t="shared" si="1088"/>
        <v>6</v>
      </c>
      <c r="L2301" s="8">
        <f t="shared" si="1075"/>
        <v>1.00152424</v>
      </c>
      <c r="M2301" s="110">
        <f t="shared" si="1087"/>
        <v>1.0056002500000001</v>
      </c>
      <c r="N2301" s="110">
        <f t="shared" si="1082"/>
        <v>1.9180402113039525</v>
      </c>
      <c r="O2301" s="103">
        <f t="shared" si="1086"/>
        <v>1.92096376</v>
      </c>
      <c r="P2301" s="103">
        <f t="shared" si="1067"/>
        <v>309.35133089999999</v>
      </c>
      <c r="Q2301" s="11">
        <f t="shared" si="1081"/>
        <v>0</v>
      </c>
      <c r="R2301" s="30">
        <f t="shared" si="1076"/>
        <v>0</v>
      </c>
      <c r="S2301" s="103">
        <f t="shared" si="1068"/>
        <v>0</v>
      </c>
      <c r="T2301" s="113">
        <f t="shared" si="1077"/>
        <v>8.5000000000000006E-2</v>
      </c>
      <c r="U2301" s="111">
        <f t="shared" si="1083"/>
        <v>6</v>
      </c>
      <c r="V2301" s="111">
        <v>252</v>
      </c>
      <c r="W2301" s="110">
        <f t="shared" si="1069"/>
        <v>1.0019442679999999</v>
      </c>
      <c r="X2301" s="103">
        <f t="shared" si="1070"/>
        <v>0.60146189000000005</v>
      </c>
      <c r="Y2301" s="103">
        <f t="shared" si="1071"/>
        <v>0</v>
      </c>
      <c r="Z2301" s="114" t="str">
        <f t="shared" si="1079"/>
        <v>A+J=</v>
      </c>
      <c r="AA2301" s="108">
        <f t="shared" si="1080"/>
        <v>46349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72"/>
        <v>46324</v>
      </c>
      <c r="B2302" s="103">
        <f t="shared" si="1064"/>
        <v>310.13186407000001</v>
      </c>
      <c r="C2302" s="204">
        <f t="shared" si="1063"/>
        <v>161.0396496530991</v>
      </c>
      <c r="D2302" s="104">
        <f t="shared" si="1073"/>
        <v>7205.03</v>
      </c>
      <c r="E2302" s="105">
        <f t="shared" si="1084"/>
        <v>7245.38</v>
      </c>
      <c r="F2302" s="106">
        <f t="shared" si="1085"/>
        <v>46285</v>
      </c>
      <c r="G2302" s="107">
        <f t="shared" si="1065"/>
        <v>5.6002542668107669E-3</v>
      </c>
      <c r="H2302" s="108">
        <f t="shared" si="1078"/>
        <v>46349</v>
      </c>
      <c r="I2302" s="108">
        <f t="shared" si="1066"/>
        <v>46349</v>
      </c>
      <c r="J2302" s="109">
        <f t="shared" si="1074"/>
        <v>22</v>
      </c>
      <c r="K2302" s="109">
        <f t="shared" si="1088"/>
        <v>7</v>
      </c>
      <c r="L2302" s="8">
        <f t="shared" si="1075"/>
        <v>1.0017784999999999</v>
      </c>
      <c r="M2302" s="110">
        <f t="shared" si="1087"/>
        <v>1.0056002500000001</v>
      </c>
      <c r="N2302" s="110">
        <f t="shared" si="1082"/>
        <v>1.9180402113039525</v>
      </c>
      <c r="O2302" s="103">
        <f t="shared" si="1086"/>
        <v>1.92145144</v>
      </c>
      <c r="P2302" s="103">
        <f t="shared" si="1067"/>
        <v>309.42986672000001</v>
      </c>
      <c r="Q2302" s="11">
        <f t="shared" si="1081"/>
        <v>0</v>
      </c>
      <c r="R2302" s="30">
        <f t="shared" si="1076"/>
        <v>0</v>
      </c>
      <c r="S2302" s="103">
        <f t="shared" si="1068"/>
        <v>0</v>
      </c>
      <c r="T2302" s="113">
        <f t="shared" si="1077"/>
        <v>8.5000000000000006E-2</v>
      </c>
      <c r="U2302" s="111">
        <f t="shared" si="1083"/>
        <v>7</v>
      </c>
      <c r="V2302" s="111">
        <v>252</v>
      </c>
      <c r="W2302" s="110">
        <f t="shared" si="1069"/>
        <v>1.00226868</v>
      </c>
      <c r="X2302" s="103">
        <f t="shared" si="1070"/>
        <v>0.70199734999999996</v>
      </c>
      <c r="Y2302" s="103">
        <f t="shared" si="1071"/>
        <v>0</v>
      </c>
      <c r="Z2302" s="114" t="str">
        <f t="shared" si="1079"/>
        <v>A+J=</v>
      </c>
      <c r="AA2302" s="108">
        <f t="shared" si="1080"/>
        <v>46349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72"/>
        <v>46325</v>
      </c>
      <c r="B2303" s="103">
        <f t="shared" si="1064"/>
        <v>310.31104139000001</v>
      </c>
      <c r="C2303" s="204">
        <f t="shared" si="1063"/>
        <v>161.0396496530991</v>
      </c>
      <c r="D2303" s="104">
        <f t="shared" si="1073"/>
        <v>7205.03</v>
      </c>
      <c r="E2303" s="105">
        <f t="shared" si="1084"/>
        <v>7245.38</v>
      </c>
      <c r="F2303" s="106">
        <f t="shared" si="1085"/>
        <v>46285</v>
      </c>
      <c r="G2303" s="107">
        <f t="shared" si="1065"/>
        <v>5.6002542668107669E-3</v>
      </c>
      <c r="H2303" s="108">
        <f t="shared" si="1078"/>
        <v>46349</v>
      </c>
      <c r="I2303" s="108">
        <f t="shared" si="1066"/>
        <v>46349</v>
      </c>
      <c r="J2303" s="109">
        <f t="shared" si="1074"/>
        <v>22</v>
      </c>
      <c r="K2303" s="109">
        <f t="shared" si="1088"/>
        <v>8</v>
      </c>
      <c r="L2303" s="8">
        <f t="shared" si="1075"/>
        <v>1.0020328300000001</v>
      </c>
      <c r="M2303" s="110">
        <f t="shared" si="1087"/>
        <v>1.0056002500000001</v>
      </c>
      <c r="N2303" s="110">
        <f t="shared" si="1082"/>
        <v>1.9180402113039525</v>
      </c>
      <c r="O2303" s="103">
        <f t="shared" si="1086"/>
        <v>1.92193926</v>
      </c>
      <c r="P2303" s="103">
        <f t="shared" si="1067"/>
        <v>309.50842507999999</v>
      </c>
      <c r="Q2303" s="11">
        <f t="shared" si="1081"/>
        <v>0</v>
      </c>
      <c r="R2303" s="30">
        <f t="shared" si="1076"/>
        <v>0</v>
      </c>
      <c r="S2303" s="103">
        <f t="shared" si="1068"/>
        <v>0</v>
      </c>
      <c r="T2303" s="113">
        <f t="shared" si="1077"/>
        <v>8.5000000000000006E-2</v>
      </c>
      <c r="U2303" s="111">
        <f t="shared" si="1083"/>
        <v>8</v>
      </c>
      <c r="V2303" s="111">
        <v>252</v>
      </c>
      <c r="W2303" s="110">
        <f t="shared" si="1069"/>
        <v>1.0025931969999999</v>
      </c>
      <c r="X2303" s="103">
        <f t="shared" si="1070"/>
        <v>0.80261631</v>
      </c>
      <c r="Y2303" s="103">
        <f t="shared" si="1071"/>
        <v>0</v>
      </c>
      <c r="Z2303" s="114" t="str">
        <f t="shared" si="1079"/>
        <v>A+J=</v>
      </c>
      <c r="AA2303" s="108">
        <f t="shared" si="1080"/>
        <v>46349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72"/>
        <v>46326</v>
      </c>
      <c r="B2304" s="103">
        <f t="shared" si="1064"/>
        <v>310.49032321999999</v>
      </c>
      <c r="C2304" s="204">
        <f t="shared" si="1063"/>
        <v>161.0396496530991</v>
      </c>
      <c r="D2304" s="104">
        <f t="shared" si="1073"/>
        <v>7205.03</v>
      </c>
      <c r="E2304" s="105">
        <f t="shared" si="1084"/>
        <v>7245.38</v>
      </c>
      <c r="F2304" s="106">
        <f t="shared" si="1085"/>
        <v>46285</v>
      </c>
      <c r="G2304" s="107">
        <f t="shared" si="1065"/>
        <v>5.6002542668107669E-3</v>
      </c>
      <c r="H2304" s="108">
        <f t="shared" si="1078"/>
        <v>46349</v>
      </c>
      <c r="I2304" s="108">
        <f t="shared" si="1066"/>
        <v>46349</v>
      </c>
      <c r="J2304" s="109">
        <f t="shared" si="1074"/>
        <v>22</v>
      </c>
      <c r="K2304" s="109">
        <f t="shared" si="1088"/>
        <v>9</v>
      </c>
      <c r="L2304" s="8">
        <f t="shared" si="1075"/>
        <v>1.0022872300000001</v>
      </c>
      <c r="M2304" s="110">
        <f t="shared" si="1087"/>
        <v>1.0056002500000001</v>
      </c>
      <c r="N2304" s="110">
        <f t="shared" si="1082"/>
        <v>1.9180402113039525</v>
      </c>
      <c r="O2304" s="103">
        <f t="shared" si="1086"/>
        <v>1.9224272099999999</v>
      </c>
      <c r="P2304" s="103">
        <f t="shared" si="1067"/>
        <v>309.58700438</v>
      </c>
      <c r="Q2304" s="11">
        <f t="shared" si="1081"/>
        <v>0</v>
      </c>
      <c r="R2304" s="30">
        <f t="shared" si="1076"/>
        <v>0</v>
      </c>
      <c r="S2304" s="103">
        <f t="shared" si="1068"/>
        <v>0</v>
      </c>
      <c r="T2304" s="113">
        <f t="shared" si="1077"/>
        <v>8.5000000000000006E-2</v>
      </c>
      <c r="U2304" s="111">
        <f t="shared" si="1083"/>
        <v>9</v>
      </c>
      <c r="V2304" s="111">
        <v>252</v>
      </c>
      <c r="W2304" s="110">
        <f t="shared" si="1069"/>
        <v>1.0029178190000001</v>
      </c>
      <c r="X2304" s="103">
        <f t="shared" si="1070"/>
        <v>0.90331883999999996</v>
      </c>
      <c r="Y2304" s="103">
        <f t="shared" si="1071"/>
        <v>0</v>
      </c>
      <c r="Z2304" s="114" t="str">
        <f t="shared" si="1079"/>
        <v>A+J=</v>
      </c>
      <c r="AA2304" s="108">
        <f t="shared" si="1080"/>
        <v>46349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72"/>
        <v>46327</v>
      </c>
      <c r="B2305" s="103">
        <f t="shared" si="1064"/>
        <v>310.49032321999999</v>
      </c>
      <c r="C2305" s="204">
        <f t="shared" si="1063"/>
        <v>161.0396496530991</v>
      </c>
      <c r="D2305" s="104">
        <f t="shared" si="1073"/>
        <v>7205.03</v>
      </c>
      <c r="E2305" s="105">
        <f t="shared" si="1084"/>
        <v>7245.38</v>
      </c>
      <c r="F2305" s="106">
        <f t="shared" si="1085"/>
        <v>46285</v>
      </c>
      <c r="G2305" s="107">
        <f t="shared" si="1065"/>
        <v>5.6002542668107669E-3</v>
      </c>
      <c r="H2305" s="108">
        <f t="shared" si="1078"/>
        <v>46349</v>
      </c>
      <c r="I2305" s="108">
        <f t="shared" si="1066"/>
        <v>46349</v>
      </c>
      <c r="J2305" s="109">
        <f t="shared" si="1074"/>
        <v>22</v>
      </c>
      <c r="K2305" s="109">
        <f t="shared" si="1088"/>
        <v>9</v>
      </c>
      <c r="L2305" s="8">
        <f t="shared" si="1075"/>
        <v>1.0022872300000001</v>
      </c>
      <c r="M2305" s="110">
        <f t="shared" si="1087"/>
        <v>1.0056002500000001</v>
      </c>
      <c r="N2305" s="110">
        <f t="shared" si="1082"/>
        <v>1.9180402113039525</v>
      </c>
      <c r="O2305" s="103">
        <f t="shared" si="1086"/>
        <v>1.9224272099999999</v>
      </c>
      <c r="P2305" s="103">
        <f t="shared" si="1067"/>
        <v>309.58700438</v>
      </c>
      <c r="Q2305" s="11">
        <f t="shared" si="1081"/>
        <v>0</v>
      </c>
      <c r="R2305" s="30">
        <f t="shared" si="1076"/>
        <v>0</v>
      </c>
      <c r="S2305" s="103">
        <f t="shared" si="1068"/>
        <v>0</v>
      </c>
      <c r="T2305" s="113">
        <f t="shared" si="1077"/>
        <v>8.5000000000000006E-2</v>
      </c>
      <c r="U2305" s="111">
        <f t="shared" si="1083"/>
        <v>9</v>
      </c>
      <c r="V2305" s="111">
        <v>252</v>
      </c>
      <c r="W2305" s="110">
        <f t="shared" si="1069"/>
        <v>1.0029178190000001</v>
      </c>
      <c r="X2305" s="103">
        <f t="shared" si="1070"/>
        <v>0.90331883999999996</v>
      </c>
      <c r="Y2305" s="103">
        <f t="shared" si="1071"/>
        <v>0</v>
      </c>
      <c r="Z2305" s="114" t="str">
        <f t="shared" si="1079"/>
        <v>A+J=</v>
      </c>
      <c r="AA2305" s="108">
        <f t="shared" si="1080"/>
        <v>46349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72"/>
        <v>46328</v>
      </c>
      <c r="B2306" s="103">
        <f t="shared" si="1064"/>
        <v>310.49032321999999</v>
      </c>
      <c r="C2306" s="204">
        <f t="shared" si="1063"/>
        <v>161.0396496530991</v>
      </c>
      <c r="D2306" s="104">
        <f t="shared" si="1073"/>
        <v>7205.03</v>
      </c>
      <c r="E2306" s="105">
        <f t="shared" si="1084"/>
        <v>7245.38</v>
      </c>
      <c r="F2306" s="106">
        <f t="shared" si="1085"/>
        <v>46285</v>
      </c>
      <c r="G2306" s="107">
        <f t="shared" si="1065"/>
        <v>5.6002542668107669E-3</v>
      </c>
      <c r="H2306" s="108">
        <f t="shared" si="1078"/>
        <v>46349</v>
      </c>
      <c r="I2306" s="108">
        <f t="shared" si="1066"/>
        <v>46349</v>
      </c>
      <c r="J2306" s="109">
        <f t="shared" si="1074"/>
        <v>22</v>
      </c>
      <c r="K2306" s="109">
        <f t="shared" si="1088"/>
        <v>9</v>
      </c>
      <c r="L2306" s="8">
        <f t="shared" si="1075"/>
        <v>1.0022872300000001</v>
      </c>
      <c r="M2306" s="110">
        <f t="shared" si="1087"/>
        <v>1.0056002500000001</v>
      </c>
      <c r="N2306" s="110">
        <f t="shared" si="1082"/>
        <v>1.9180402113039525</v>
      </c>
      <c r="O2306" s="103">
        <f t="shared" si="1086"/>
        <v>1.9224272099999999</v>
      </c>
      <c r="P2306" s="103">
        <f t="shared" si="1067"/>
        <v>309.58700438</v>
      </c>
      <c r="Q2306" s="11">
        <f t="shared" si="1081"/>
        <v>0</v>
      </c>
      <c r="R2306" s="30">
        <f t="shared" si="1076"/>
        <v>0</v>
      </c>
      <c r="S2306" s="103">
        <f t="shared" si="1068"/>
        <v>0</v>
      </c>
      <c r="T2306" s="113">
        <f t="shared" si="1077"/>
        <v>8.5000000000000006E-2</v>
      </c>
      <c r="U2306" s="111">
        <f t="shared" si="1083"/>
        <v>9</v>
      </c>
      <c r="V2306" s="111">
        <v>252</v>
      </c>
      <c r="W2306" s="110">
        <f t="shared" si="1069"/>
        <v>1.0029178190000001</v>
      </c>
      <c r="X2306" s="103">
        <f t="shared" si="1070"/>
        <v>0.90331883999999996</v>
      </c>
      <c r="Y2306" s="103">
        <f t="shared" si="1071"/>
        <v>0</v>
      </c>
      <c r="Z2306" s="114" t="str">
        <f t="shared" si="1079"/>
        <v>A+J=</v>
      </c>
      <c r="AA2306" s="108">
        <f t="shared" si="1080"/>
        <v>46349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72"/>
        <v>46329</v>
      </c>
      <c r="B2307" s="103">
        <f t="shared" si="1064"/>
        <v>310.49032321999999</v>
      </c>
      <c r="C2307" s="204">
        <f t="shared" si="1063"/>
        <v>161.0396496530991</v>
      </c>
      <c r="D2307" s="104">
        <f t="shared" si="1073"/>
        <v>7205.03</v>
      </c>
      <c r="E2307" s="105">
        <f t="shared" si="1084"/>
        <v>7245.38</v>
      </c>
      <c r="F2307" s="106">
        <f t="shared" si="1085"/>
        <v>46285</v>
      </c>
      <c r="G2307" s="107">
        <f t="shared" si="1065"/>
        <v>5.6002542668107669E-3</v>
      </c>
      <c r="H2307" s="108">
        <f t="shared" si="1078"/>
        <v>46349</v>
      </c>
      <c r="I2307" s="108">
        <f t="shared" si="1066"/>
        <v>46349</v>
      </c>
      <c r="J2307" s="109">
        <f t="shared" si="1074"/>
        <v>22</v>
      </c>
      <c r="K2307" s="109">
        <f t="shared" si="1088"/>
        <v>9</v>
      </c>
      <c r="L2307" s="8">
        <f t="shared" si="1075"/>
        <v>1.0022872300000001</v>
      </c>
      <c r="M2307" s="110">
        <f t="shared" si="1087"/>
        <v>1.0056002500000001</v>
      </c>
      <c r="N2307" s="110">
        <f t="shared" si="1082"/>
        <v>1.9180402113039525</v>
      </c>
      <c r="O2307" s="103">
        <f t="shared" si="1086"/>
        <v>1.9224272099999999</v>
      </c>
      <c r="P2307" s="103">
        <f t="shared" si="1067"/>
        <v>309.58700438</v>
      </c>
      <c r="Q2307" s="11">
        <f t="shared" si="1081"/>
        <v>0</v>
      </c>
      <c r="R2307" s="30">
        <f t="shared" si="1076"/>
        <v>0</v>
      </c>
      <c r="S2307" s="103">
        <f t="shared" si="1068"/>
        <v>0</v>
      </c>
      <c r="T2307" s="113">
        <f t="shared" si="1077"/>
        <v>8.5000000000000006E-2</v>
      </c>
      <c r="U2307" s="111">
        <f t="shared" si="1083"/>
        <v>9</v>
      </c>
      <c r="V2307" s="111">
        <v>252</v>
      </c>
      <c r="W2307" s="110">
        <f t="shared" si="1069"/>
        <v>1.0029178190000001</v>
      </c>
      <c r="X2307" s="103">
        <f t="shared" si="1070"/>
        <v>0.90331883999999996</v>
      </c>
      <c r="Y2307" s="103">
        <f t="shared" si="1071"/>
        <v>0</v>
      </c>
      <c r="Z2307" s="114" t="str">
        <f t="shared" si="1079"/>
        <v>A+J=</v>
      </c>
      <c r="AA2307" s="108">
        <f t="shared" si="1080"/>
        <v>46349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72"/>
        <v>46330</v>
      </c>
      <c r="B2308" s="103">
        <f t="shared" si="1064"/>
        <v>310.66970665000002</v>
      </c>
      <c r="C2308" s="204">
        <f t="shared" si="1063"/>
        <v>161.0396496530991</v>
      </c>
      <c r="D2308" s="104">
        <f t="shared" si="1073"/>
        <v>7205.03</v>
      </c>
      <c r="E2308" s="105">
        <f t="shared" si="1084"/>
        <v>7245.38</v>
      </c>
      <c r="F2308" s="106">
        <f t="shared" si="1085"/>
        <v>46285</v>
      </c>
      <c r="G2308" s="107">
        <f t="shared" si="1065"/>
        <v>5.6002542668107669E-3</v>
      </c>
      <c r="H2308" s="108">
        <f t="shared" si="1078"/>
        <v>46349</v>
      </c>
      <c r="I2308" s="108">
        <f t="shared" si="1066"/>
        <v>46349</v>
      </c>
      <c r="J2308" s="109">
        <f t="shared" si="1074"/>
        <v>22</v>
      </c>
      <c r="K2308" s="109">
        <f t="shared" si="1088"/>
        <v>10</v>
      </c>
      <c r="L2308" s="8">
        <f t="shared" si="1075"/>
        <v>1.0025416899999999</v>
      </c>
      <c r="M2308" s="110">
        <f t="shared" si="1087"/>
        <v>1.0056002500000001</v>
      </c>
      <c r="N2308" s="110">
        <f t="shared" si="1082"/>
        <v>1.9180402113039525</v>
      </c>
      <c r="O2308" s="103">
        <f t="shared" si="1086"/>
        <v>1.9229152700000001</v>
      </c>
      <c r="P2308" s="103">
        <f t="shared" si="1067"/>
        <v>309.66560139000001</v>
      </c>
      <c r="Q2308" s="11">
        <f t="shared" si="1081"/>
        <v>0</v>
      </c>
      <c r="R2308" s="30">
        <f t="shared" si="1076"/>
        <v>0</v>
      </c>
      <c r="S2308" s="103">
        <f t="shared" si="1068"/>
        <v>0</v>
      </c>
      <c r="T2308" s="113">
        <f t="shared" si="1077"/>
        <v>8.5000000000000006E-2</v>
      </c>
      <c r="U2308" s="111">
        <f t="shared" si="1083"/>
        <v>10</v>
      </c>
      <c r="V2308" s="111">
        <v>252</v>
      </c>
      <c r="W2308" s="110">
        <f t="shared" si="1069"/>
        <v>1.0032425469999999</v>
      </c>
      <c r="X2308" s="103">
        <f t="shared" si="1070"/>
        <v>1.00410526</v>
      </c>
      <c r="Y2308" s="103">
        <f t="shared" si="1071"/>
        <v>0</v>
      </c>
      <c r="Z2308" s="114" t="str">
        <f t="shared" si="1079"/>
        <v>A+J=</v>
      </c>
      <c r="AA2308" s="108">
        <f t="shared" si="1080"/>
        <v>46349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72"/>
        <v>46331</v>
      </c>
      <c r="B2309" s="103">
        <f t="shared" si="1064"/>
        <v>310.84919272999997</v>
      </c>
      <c r="C2309" s="204">
        <f t="shared" si="1063"/>
        <v>161.0396496530991</v>
      </c>
      <c r="D2309" s="104">
        <f t="shared" si="1073"/>
        <v>7205.03</v>
      </c>
      <c r="E2309" s="105">
        <f t="shared" si="1084"/>
        <v>7245.38</v>
      </c>
      <c r="F2309" s="106">
        <f t="shared" si="1085"/>
        <v>46285</v>
      </c>
      <c r="G2309" s="107">
        <f t="shared" si="1065"/>
        <v>5.6002542668107669E-3</v>
      </c>
      <c r="H2309" s="108">
        <f t="shared" si="1078"/>
        <v>46349</v>
      </c>
      <c r="I2309" s="108">
        <f t="shared" si="1066"/>
        <v>46349</v>
      </c>
      <c r="J2309" s="109">
        <f t="shared" si="1074"/>
        <v>22</v>
      </c>
      <c r="K2309" s="109">
        <f t="shared" si="1088"/>
        <v>11</v>
      </c>
      <c r="L2309" s="8">
        <f t="shared" si="1075"/>
        <v>1.0027962100000001</v>
      </c>
      <c r="M2309" s="110">
        <f t="shared" si="1087"/>
        <v>1.0056002500000001</v>
      </c>
      <c r="N2309" s="110">
        <f t="shared" si="1082"/>
        <v>1.9180402113039525</v>
      </c>
      <c r="O2309" s="103">
        <f t="shared" si="1086"/>
        <v>1.9234034499999999</v>
      </c>
      <c r="P2309" s="103">
        <f t="shared" si="1067"/>
        <v>309.74421771999999</v>
      </c>
      <c r="Q2309" s="11">
        <f t="shared" si="1081"/>
        <v>0</v>
      </c>
      <c r="R2309" s="30">
        <f t="shared" si="1076"/>
        <v>0</v>
      </c>
      <c r="S2309" s="103">
        <f t="shared" si="1068"/>
        <v>0</v>
      </c>
      <c r="T2309" s="113">
        <f t="shared" si="1077"/>
        <v>8.5000000000000006E-2</v>
      </c>
      <c r="U2309" s="111">
        <f t="shared" si="1083"/>
        <v>11</v>
      </c>
      <c r="V2309" s="111">
        <v>252</v>
      </c>
      <c r="W2309" s="110">
        <f t="shared" si="1069"/>
        <v>1.0035673789999999</v>
      </c>
      <c r="X2309" s="103">
        <f t="shared" si="1070"/>
        <v>1.10497501</v>
      </c>
      <c r="Y2309" s="103">
        <f t="shared" si="1071"/>
        <v>0</v>
      </c>
      <c r="Z2309" s="114" t="str">
        <f t="shared" si="1079"/>
        <v>A+J=</v>
      </c>
      <c r="AA2309" s="108">
        <f t="shared" si="1080"/>
        <v>46349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72"/>
        <v>46332</v>
      </c>
      <c r="B2310" s="103">
        <f t="shared" si="1064"/>
        <v>311.02878376000001</v>
      </c>
      <c r="C2310" s="204">
        <f t="shared" ref="C2310:C2373" si="1089">(C2309-(S2309/O2309))</f>
        <v>161.0396496530991</v>
      </c>
      <c r="D2310" s="104">
        <f t="shared" si="1073"/>
        <v>7205.03</v>
      </c>
      <c r="E2310" s="105">
        <f t="shared" si="1084"/>
        <v>7245.38</v>
      </c>
      <c r="F2310" s="106">
        <f t="shared" si="1085"/>
        <v>46285</v>
      </c>
      <c r="G2310" s="107">
        <f t="shared" si="1065"/>
        <v>5.6002542668107669E-3</v>
      </c>
      <c r="H2310" s="108">
        <f t="shared" si="1078"/>
        <v>46349</v>
      </c>
      <c r="I2310" s="108">
        <f t="shared" si="1066"/>
        <v>46349</v>
      </c>
      <c r="J2310" s="109">
        <f t="shared" si="1074"/>
        <v>22</v>
      </c>
      <c r="K2310" s="109">
        <f t="shared" si="1088"/>
        <v>12</v>
      </c>
      <c r="L2310" s="8">
        <f t="shared" si="1075"/>
        <v>1.0030508</v>
      </c>
      <c r="M2310" s="110">
        <f t="shared" si="1087"/>
        <v>1.0056002500000001</v>
      </c>
      <c r="N2310" s="110">
        <f t="shared" si="1082"/>
        <v>1.9180402113039525</v>
      </c>
      <c r="O2310" s="103">
        <f t="shared" si="1086"/>
        <v>1.9238917600000001</v>
      </c>
      <c r="P2310" s="103">
        <f t="shared" si="1067"/>
        <v>309.822855</v>
      </c>
      <c r="Q2310" s="11">
        <f t="shared" si="1081"/>
        <v>0</v>
      </c>
      <c r="R2310" s="30">
        <f t="shared" si="1076"/>
        <v>0</v>
      </c>
      <c r="S2310" s="103">
        <f t="shared" si="1068"/>
        <v>0</v>
      </c>
      <c r="T2310" s="113">
        <f t="shared" si="1077"/>
        <v>8.5000000000000006E-2</v>
      </c>
      <c r="U2310" s="111">
        <f t="shared" si="1083"/>
        <v>12</v>
      </c>
      <c r="V2310" s="111">
        <v>252</v>
      </c>
      <c r="W2310" s="110">
        <f t="shared" si="1069"/>
        <v>1.003892317</v>
      </c>
      <c r="X2310" s="103">
        <f t="shared" si="1070"/>
        <v>1.2059287599999999</v>
      </c>
      <c r="Y2310" s="103">
        <f t="shared" si="1071"/>
        <v>0</v>
      </c>
      <c r="Z2310" s="114" t="str">
        <f t="shared" si="1079"/>
        <v>A+J=</v>
      </c>
      <c r="AA2310" s="108">
        <f t="shared" si="1080"/>
        <v>46349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72"/>
        <v>46333</v>
      </c>
      <c r="B2311" s="103">
        <f t="shared" si="1064"/>
        <v>311.20848074999998</v>
      </c>
      <c r="C2311" s="204">
        <f t="shared" si="1089"/>
        <v>161.0396496530991</v>
      </c>
      <c r="D2311" s="104">
        <f t="shared" si="1073"/>
        <v>7205.03</v>
      </c>
      <c r="E2311" s="105">
        <f t="shared" si="1084"/>
        <v>7245.38</v>
      </c>
      <c r="F2311" s="106">
        <f t="shared" si="1085"/>
        <v>46285</v>
      </c>
      <c r="G2311" s="107">
        <f t="shared" si="1065"/>
        <v>5.6002542668107669E-3</v>
      </c>
      <c r="H2311" s="108">
        <f t="shared" si="1078"/>
        <v>46349</v>
      </c>
      <c r="I2311" s="108">
        <f t="shared" si="1066"/>
        <v>46349</v>
      </c>
      <c r="J2311" s="109">
        <f t="shared" si="1074"/>
        <v>22</v>
      </c>
      <c r="K2311" s="109">
        <f t="shared" si="1088"/>
        <v>13</v>
      </c>
      <c r="L2311" s="8">
        <f t="shared" si="1075"/>
        <v>1.00330546</v>
      </c>
      <c r="M2311" s="110">
        <f t="shared" si="1087"/>
        <v>1.0056002500000001</v>
      </c>
      <c r="N2311" s="110">
        <f t="shared" si="1082"/>
        <v>1.9180402113039525</v>
      </c>
      <c r="O2311" s="103">
        <f t="shared" si="1086"/>
        <v>1.92438021</v>
      </c>
      <c r="P2311" s="103">
        <f t="shared" si="1067"/>
        <v>309.90151480999998</v>
      </c>
      <c r="Q2311" s="11">
        <f t="shared" si="1081"/>
        <v>0</v>
      </c>
      <c r="R2311" s="30">
        <f t="shared" si="1076"/>
        <v>0</v>
      </c>
      <c r="S2311" s="103">
        <f t="shared" si="1068"/>
        <v>0</v>
      </c>
      <c r="T2311" s="113">
        <f t="shared" si="1077"/>
        <v>8.5000000000000006E-2</v>
      </c>
      <c r="U2311" s="111">
        <f t="shared" si="1083"/>
        <v>13</v>
      </c>
      <c r="V2311" s="111">
        <v>252</v>
      </c>
      <c r="W2311" s="110">
        <f t="shared" si="1069"/>
        <v>1.0042173590000001</v>
      </c>
      <c r="X2311" s="103">
        <f t="shared" si="1070"/>
        <v>1.30696594</v>
      </c>
      <c r="Y2311" s="103">
        <f t="shared" si="1071"/>
        <v>0</v>
      </c>
      <c r="Z2311" s="114" t="str">
        <f t="shared" si="1079"/>
        <v>A+J=</v>
      </c>
      <c r="AA2311" s="108">
        <f t="shared" si="1080"/>
        <v>46349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72"/>
        <v>46334</v>
      </c>
      <c r="B2312" s="103">
        <f t="shared" si="1064"/>
        <v>311.20848074999998</v>
      </c>
      <c r="C2312" s="204">
        <f t="shared" si="1089"/>
        <v>161.0396496530991</v>
      </c>
      <c r="D2312" s="104">
        <f t="shared" si="1073"/>
        <v>7205.03</v>
      </c>
      <c r="E2312" s="105">
        <f t="shared" si="1084"/>
        <v>7245.38</v>
      </c>
      <c r="F2312" s="106">
        <f t="shared" si="1085"/>
        <v>46285</v>
      </c>
      <c r="G2312" s="107">
        <f t="shared" si="1065"/>
        <v>5.6002542668107669E-3</v>
      </c>
      <c r="H2312" s="108">
        <f t="shared" si="1078"/>
        <v>46349</v>
      </c>
      <c r="I2312" s="108">
        <f t="shared" si="1066"/>
        <v>46349</v>
      </c>
      <c r="J2312" s="109">
        <f t="shared" si="1074"/>
        <v>22</v>
      </c>
      <c r="K2312" s="109">
        <f t="shared" si="1088"/>
        <v>13</v>
      </c>
      <c r="L2312" s="8">
        <f t="shared" si="1075"/>
        <v>1.00330546</v>
      </c>
      <c r="M2312" s="110">
        <f t="shared" si="1087"/>
        <v>1.0056002500000001</v>
      </c>
      <c r="N2312" s="110">
        <f t="shared" si="1082"/>
        <v>1.9180402113039525</v>
      </c>
      <c r="O2312" s="103">
        <f t="shared" si="1086"/>
        <v>1.92438021</v>
      </c>
      <c r="P2312" s="103">
        <f t="shared" si="1067"/>
        <v>309.90151480999998</v>
      </c>
      <c r="Q2312" s="11">
        <f t="shared" si="1081"/>
        <v>0</v>
      </c>
      <c r="R2312" s="30">
        <f t="shared" si="1076"/>
        <v>0</v>
      </c>
      <c r="S2312" s="103">
        <f t="shared" si="1068"/>
        <v>0</v>
      </c>
      <c r="T2312" s="113">
        <f t="shared" si="1077"/>
        <v>8.5000000000000006E-2</v>
      </c>
      <c r="U2312" s="111">
        <f t="shared" si="1083"/>
        <v>13</v>
      </c>
      <c r="V2312" s="111">
        <v>252</v>
      </c>
      <c r="W2312" s="110">
        <f t="shared" si="1069"/>
        <v>1.0042173590000001</v>
      </c>
      <c r="X2312" s="103">
        <f t="shared" si="1070"/>
        <v>1.30696594</v>
      </c>
      <c r="Y2312" s="103">
        <f t="shared" si="1071"/>
        <v>0</v>
      </c>
      <c r="Z2312" s="114" t="str">
        <f t="shared" si="1079"/>
        <v>A+J=</v>
      </c>
      <c r="AA2312" s="108">
        <f t="shared" si="1080"/>
        <v>46349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72"/>
        <v>46335</v>
      </c>
      <c r="B2313" s="103">
        <f t="shared" si="1064"/>
        <v>311.20848074999998</v>
      </c>
      <c r="C2313" s="204">
        <f t="shared" si="1089"/>
        <v>161.0396496530991</v>
      </c>
      <c r="D2313" s="104">
        <f t="shared" si="1073"/>
        <v>7205.03</v>
      </c>
      <c r="E2313" s="105">
        <f t="shared" si="1084"/>
        <v>7245.38</v>
      </c>
      <c r="F2313" s="106">
        <f t="shared" si="1085"/>
        <v>46285</v>
      </c>
      <c r="G2313" s="107">
        <f t="shared" si="1065"/>
        <v>5.6002542668107669E-3</v>
      </c>
      <c r="H2313" s="108">
        <f t="shared" si="1078"/>
        <v>46349</v>
      </c>
      <c r="I2313" s="108">
        <f t="shared" si="1066"/>
        <v>46349</v>
      </c>
      <c r="J2313" s="109">
        <f t="shared" si="1074"/>
        <v>22</v>
      </c>
      <c r="K2313" s="109">
        <f t="shared" si="1088"/>
        <v>13</v>
      </c>
      <c r="L2313" s="8">
        <f t="shared" si="1075"/>
        <v>1.00330546</v>
      </c>
      <c r="M2313" s="110">
        <f t="shared" si="1087"/>
        <v>1.0056002500000001</v>
      </c>
      <c r="N2313" s="110">
        <f t="shared" si="1082"/>
        <v>1.9180402113039525</v>
      </c>
      <c r="O2313" s="103">
        <f t="shared" si="1086"/>
        <v>1.92438021</v>
      </c>
      <c r="P2313" s="103">
        <f t="shared" si="1067"/>
        <v>309.90151480999998</v>
      </c>
      <c r="Q2313" s="11">
        <f t="shared" si="1081"/>
        <v>0</v>
      </c>
      <c r="R2313" s="30">
        <f t="shared" si="1076"/>
        <v>0</v>
      </c>
      <c r="S2313" s="103">
        <f t="shared" si="1068"/>
        <v>0</v>
      </c>
      <c r="T2313" s="113">
        <f t="shared" si="1077"/>
        <v>8.5000000000000006E-2</v>
      </c>
      <c r="U2313" s="111">
        <f t="shared" si="1083"/>
        <v>13</v>
      </c>
      <c r="V2313" s="111">
        <v>252</v>
      </c>
      <c r="W2313" s="110">
        <f t="shared" si="1069"/>
        <v>1.0042173590000001</v>
      </c>
      <c r="X2313" s="103">
        <f t="shared" si="1070"/>
        <v>1.30696594</v>
      </c>
      <c r="Y2313" s="103">
        <f t="shared" si="1071"/>
        <v>0</v>
      </c>
      <c r="Z2313" s="114" t="str">
        <f t="shared" si="1079"/>
        <v>A+J=</v>
      </c>
      <c r="AA2313" s="108">
        <f t="shared" si="1080"/>
        <v>46349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72"/>
        <v>46336</v>
      </c>
      <c r="B2314" s="103">
        <f t="shared" ref="B2314:B2377" si="1090">(P2314+X2314)</f>
        <v>311.38827822000002</v>
      </c>
      <c r="C2314" s="204">
        <f t="shared" si="1089"/>
        <v>161.0396496530991</v>
      </c>
      <c r="D2314" s="104">
        <f t="shared" si="1073"/>
        <v>7205.03</v>
      </c>
      <c r="E2314" s="105">
        <f t="shared" si="1084"/>
        <v>7245.38</v>
      </c>
      <c r="F2314" s="106">
        <f t="shared" si="1085"/>
        <v>46285</v>
      </c>
      <c r="G2314" s="107">
        <f t="shared" ref="G2314:G2377" si="1091">(E2314/D2314)-1</f>
        <v>5.6002542668107669E-3</v>
      </c>
      <c r="H2314" s="108">
        <f t="shared" si="1078"/>
        <v>46349</v>
      </c>
      <c r="I2314" s="108">
        <f t="shared" ref="I2314:I2377" si="1092">IF(A2314&gt;I2313,H2314,I2313)</f>
        <v>46349</v>
      </c>
      <c r="J2314" s="109">
        <f t="shared" si="1074"/>
        <v>22</v>
      </c>
      <c r="K2314" s="109">
        <f t="shared" si="1088"/>
        <v>14</v>
      </c>
      <c r="L2314" s="8">
        <f t="shared" si="1075"/>
        <v>1.0035601700000001</v>
      </c>
      <c r="M2314" s="110">
        <f t="shared" si="1087"/>
        <v>1.0056002500000001</v>
      </c>
      <c r="N2314" s="110">
        <f t="shared" si="1082"/>
        <v>1.9180402113039525</v>
      </c>
      <c r="O2314" s="103">
        <f t="shared" si="1086"/>
        <v>1.9248687600000001</v>
      </c>
      <c r="P2314" s="103">
        <f t="shared" ref="P2314:P2377" si="1093">TRUNC(C2314*O2314,8)</f>
        <v>309.98019073</v>
      </c>
      <c r="Q2314" s="11">
        <f t="shared" si="1081"/>
        <v>0</v>
      </c>
      <c r="R2314" s="30">
        <f t="shared" si="1076"/>
        <v>0</v>
      </c>
      <c r="S2314" s="103">
        <f t="shared" ref="S2314:S2377" si="1094">IF(R2314&gt;0,TRUNC(R2314*P2314,8),0)</f>
        <v>0</v>
      </c>
      <c r="T2314" s="113">
        <f t="shared" si="1077"/>
        <v>8.5000000000000006E-2</v>
      </c>
      <c r="U2314" s="111">
        <f t="shared" si="1083"/>
        <v>14</v>
      </c>
      <c r="V2314" s="111">
        <v>252</v>
      </c>
      <c r="W2314" s="110">
        <f t="shared" ref="W2314:W2377" si="1095">ROUND((1+T2314)^TRUNC((U2314/V2314),9),9)</f>
        <v>1.0045425079999999</v>
      </c>
      <c r="X2314" s="103">
        <f t="shared" ref="X2314:X2377" si="1096">TRUNC((P2314*(W2314-1)),8)</f>
        <v>1.40808749</v>
      </c>
      <c r="Y2314" s="103">
        <f t="shared" ref="Y2314:Y2377" si="1097">IF(Q2314&gt;0,S2314+X2314,0)</f>
        <v>0</v>
      </c>
      <c r="Z2314" s="114" t="str">
        <f t="shared" si="1079"/>
        <v>A+J=</v>
      </c>
      <c r="AA2314" s="108">
        <f t="shared" si="1080"/>
        <v>46349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98">(A2314+1)</f>
        <v>46337</v>
      </c>
      <c r="B2315" s="103">
        <f t="shared" si="1090"/>
        <v>311.56818176000002</v>
      </c>
      <c r="C2315" s="204">
        <f t="shared" si="1089"/>
        <v>161.0396496530991</v>
      </c>
      <c r="D2315" s="104">
        <f t="shared" ref="D2315:D2378" si="1099">IF(E2315=E2314,D2314,E2314)</f>
        <v>7205.03</v>
      </c>
      <c r="E2315" s="105">
        <f t="shared" si="1084"/>
        <v>7245.38</v>
      </c>
      <c r="F2315" s="106">
        <f t="shared" si="1085"/>
        <v>46285</v>
      </c>
      <c r="G2315" s="107">
        <f t="shared" si="1091"/>
        <v>5.6002542668107669E-3</v>
      </c>
      <c r="H2315" s="108">
        <f t="shared" si="1078"/>
        <v>46349</v>
      </c>
      <c r="I2315" s="108">
        <f t="shared" si="1092"/>
        <v>46349</v>
      </c>
      <c r="J2315" s="109">
        <f t="shared" ref="J2315:J2378" si="1100">IF(I2315=I2314,J2314,NETWORKDAYS(I2314,I2315,$AD$171:$AD$502)-1)</f>
        <v>22</v>
      </c>
      <c r="K2315" s="109">
        <f t="shared" si="1088"/>
        <v>15</v>
      </c>
      <c r="L2315" s="8">
        <f t="shared" ref="L2315:L2378" si="1101">IF(E2315&lt;D2315,1,TRUNC((E2315/D2315)^TRUNC((K2315/J2315),9),8))</f>
        <v>1.0038149599999999</v>
      </c>
      <c r="M2315" s="110">
        <f t="shared" si="1087"/>
        <v>1.0056002500000001</v>
      </c>
      <c r="N2315" s="110">
        <f t="shared" si="1082"/>
        <v>1.9180402113039525</v>
      </c>
      <c r="O2315" s="103">
        <f t="shared" si="1086"/>
        <v>1.9253574499999999</v>
      </c>
      <c r="P2315" s="103">
        <f t="shared" si="1093"/>
        <v>310.05888920000001</v>
      </c>
      <c r="Q2315" s="11">
        <f t="shared" si="1081"/>
        <v>0</v>
      </c>
      <c r="R2315" s="30">
        <f t="shared" ref="R2315:R2378" si="1102">IF(Q2315&gt;0,VLOOKUP($A2315,$AD$10:$AI$165,6),0)</f>
        <v>0</v>
      </c>
      <c r="S2315" s="103">
        <f t="shared" si="1094"/>
        <v>0</v>
      </c>
      <c r="T2315" s="113">
        <f t="shared" ref="T2315:T2378" si="1103">(T2314)</f>
        <v>8.5000000000000006E-2</v>
      </c>
      <c r="U2315" s="111">
        <f t="shared" si="1083"/>
        <v>15</v>
      </c>
      <c r="V2315" s="111">
        <v>252</v>
      </c>
      <c r="W2315" s="110">
        <f t="shared" si="1095"/>
        <v>1.0048677610000001</v>
      </c>
      <c r="X2315" s="103">
        <f t="shared" si="1096"/>
        <v>1.50929256</v>
      </c>
      <c r="Y2315" s="103">
        <f t="shared" si="1097"/>
        <v>0</v>
      </c>
      <c r="Z2315" s="114" t="str">
        <f t="shared" si="1079"/>
        <v>A+J=</v>
      </c>
      <c r="AA2315" s="108">
        <f t="shared" si="1080"/>
        <v>46349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98"/>
        <v>46338</v>
      </c>
      <c r="B2316" s="103">
        <f t="shared" si="1090"/>
        <v>311.74818687000004</v>
      </c>
      <c r="C2316" s="204">
        <f t="shared" si="1089"/>
        <v>161.0396496530991</v>
      </c>
      <c r="D2316" s="104">
        <f t="shared" si="1099"/>
        <v>7205.03</v>
      </c>
      <c r="E2316" s="105">
        <f t="shared" si="1084"/>
        <v>7245.38</v>
      </c>
      <c r="F2316" s="106">
        <f t="shared" si="1085"/>
        <v>46285</v>
      </c>
      <c r="G2316" s="107">
        <f t="shared" si="1091"/>
        <v>5.6002542668107669E-3</v>
      </c>
      <c r="H2316" s="108">
        <f t="shared" ref="H2316:H2379" si="1104">IF(DAY(A2316)=H$9,VLOOKUP(A2316,AH$118:AN$450,4),H2315)</f>
        <v>46349</v>
      </c>
      <c r="I2316" s="108">
        <f t="shared" si="1092"/>
        <v>46349</v>
      </c>
      <c r="J2316" s="109">
        <f t="shared" si="1100"/>
        <v>22</v>
      </c>
      <c r="K2316" s="109">
        <f t="shared" si="1088"/>
        <v>16</v>
      </c>
      <c r="L2316" s="8">
        <f t="shared" si="1101"/>
        <v>1.0040697999999999</v>
      </c>
      <c r="M2316" s="110">
        <f t="shared" si="1087"/>
        <v>1.0056002500000001</v>
      </c>
      <c r="N2316" s="110">
        <f t="shared" si="1082"/>
        <v>1.9180402113039525</v>
      </c>
      <c r="O2316" s="103">
        <f t="shared" si="1086"/>
        <v>1.92584625</v>
      </c>
      <c r="P2316" s="103">
        <f t="shared" si="1093"/>
        <v>310.13760538000002</v>
      </c>
      <c r="Q2316" s="11">
        <f t="shared" si="1081"/>
        <v>0</v>
      </c>
      <c r="R2316" s="30">
        <f t="shared" si="1102"/>
        <v>0</v>
      </c>
      <c r="S2316" s="103">
        <f t="shared" si="1094"/>
        <v>0</v>
      </c>
      <c r="T2316" s="113">
        <f t="shared" si="1103"/>
        <v>8.5000000000000006E-2</v>
      </c>
      <c r="U2316" s="111">
        <f t="shared" si="1083"/>
        <v>16</v>
      </c>
      <c r="V2316" s="111">
        <v>252</v>
      </c>
      <c r="W2316" s="110">
        <f t="shared" si="1095"/>
        <v>1.0051931190000001</v>
      </c>
      <c r="X2316" s="103">
        <f t="shared" si="1096"/>
        <v>1.6105814899999999</v>
      </c>
      <c r="Y2316" s="103">
        <f t="shared" si="1097"/>
        <v>0</v>
      </c>
      <c r="Z2316" s="114" t="str">
        <f t="shared" ref="Z2316:Z2379" si="1105">IF($Q2315&gt;0,VLOOKUP($A2315,$AD$10:$AM$165,9),Z2315)</f>
        <v>A+J=</v>
      </c>
      <c r="AA2316" s="108">
        <f t="shared" ref="AA2316:AA2379" si="1106">IF($Q2315&gt;0,VLOOKUP($A2315,$AD$10:$AM$165,10),AA2315)</f>
        <v>46349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98"/>
        <v>46339</v>
      </c>
      <c r="B2317" s="103">
        <f t="shared" si="1090"/>
        <v>311.92829875000001</v>
      </c>
      <c r="C2317" s="204">
        <f t="shared" si="1089"/>
        <v>161.0396496530991</v>
      </c>
      <c r="D2317" s="104">
        <f t="shared" si="1099"/>
        <v>7205.03</v>
      </c>
      <c r="E2317" s="105">
        <f t="shared" si="1084"/>
        <v>7245.38</v>
      </c>
      <c r="F2317" s="106">
        <f t="shared" si="1085"/>
        <v>46285</v>
      </c>
      <c r="G2317" s="107">
        <f t="shared" si="1091"/>
        <v>5.6002542668107669E-3</v>
      </c>
      <c r="H2317" s="108">
        <f t="shared" si="1104"/>
        <v>46349</v>
      </c>
      <c r="I2317" s="108">
        <f t="shared" si="1092"/>
        <v>46349</v>
      </c>
      <c r="J2317" s="109">
        <f t="shared" si="1100"/>
        <v>22</v>
      </c>
      <c r="K2317" s="109">
        <f t="shared" si="1088"/>
        <v>17</v>
      </c>
      <c r="L2317" s="8">
        <f t="shared" si="1101"/>
        <v>1.0043247200000001</v>
      </c>
      <c r="M2317" s="110">
        <f t="shared" si="1087"/>
        <v>1.0056002500000001</v>
      </c>
      <c r="N2317" s="110">
        <f t="shared" si="1082"/>
        <v>1.9180402113039525</v>
      </c>
      <c r="O2317" s="103">
        <f t="shared" si="1086"/>
        <v>1.9263351900000001</v>
      </c>
      <c r="P2317" s="103">
        <f t="shared" si="1093"/>
        <v>310.21634411000002</v>
      </c>
      <c r="Q2317" s="11">
        <f t="shared" ref="Q2317:Q2380" si="1107">IF(VLOOKUP(A2317,AD$10:AK$165,8)=VLOOKUP(A2316,AD$10:AK$165,8),0,VLOOKUP(A2317,AD$10:AK$165,8))</f>
        <v>0</v>
      </c>
      <c r="R2317" s="30">
        <f t="shared" si="1102"/>
        <v>0</v>
      </c>
      <c r="S2317" s="103">
        <f t="shared" si="1094"/>
        <v>0</v>
      </c>
      <c r="T2317" s="113">
        <f t="shared" si="1103"/>
        <v>8.5000000000000006E-2</v>
      </c>
      <c r="U2317" s="111">
        <f t="shared" si="1083"/>
        <v>17</v>
      </c>
      <c r="V2317" s="111">
        <v>252</v>
      </c>
      <c r="W2317" s="110">
        <f t="shared" si="1095"/>
        <v>1.005518583</v>
      </c>
      <c r="X2317" s="103">
        <f t="shared" si="1096"/>
        <v>1.7119546400000001</v>
      </c>
      <c r="Y2317" s="103">
        <f t="shared" si="1097"/>
        <v>0</v>
      </c>
      <c r="Z2317" s="114" t="str">
        <f t="shared" si="1105"/>
        <v>A+J=</v>
      </c>
      <c r="AA2317" s="108">
        <f t="shared" si="1106"/>
        <v>46349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98"/>
        <v>46340</v>
      </c>
      <c r="B2318" s="103">
        <f t="shared" si="1090"/>
        <v>312.10851258999998</v>
      </c>
      <c r="C2318" s="204">
        <f t="shared" si="1089"/>
        <v>161.0396496530991</v>
      </c>
      <c r="D2318" s="104">
        <f t="shared" si="1099"/>
        <v>7205.03</v>
      </c>
      <c r="E2318" s="105">
        <f t="shared" si="1084"/>
        <v>7245.38</v>
      </c>
      <c r="F2318" s="106">
        <f t="shared" si="1085"/>
        <v>46285</v>
      </c>
      <c r="G2318" s="107">
        <f t="shared" si="1091"/>
        <v>5.6002542668107669E-3</v>
      </c>
      <c r="H2318" s="108">
        <f t="shared" si="1104"/>
        <v>46349</v>
      </c>
      <c r="I2318" s="108">
        <f t="shared" si="1092"/>
        <v>46349</v>
      </c>
      <c r="J2318" s="109">
        <f t="shared" si="1100"/>
        <v>22</v>
      </c>
      <c r="K2318" s="109">
        <f t="shared" si="1088"/>
        <v>18</v>
      </c>
      <c r="L2318" s="8">
        <f t="shared" si="1101"/>
        <v>1.0045796899999999</v>
      </c>
      <c r="M2318" s="110">
        <f t="shared" si="1087"/>
        <v>1.0056002500000001</v>
      </c>
      <c r="N2318" s="110">
        <f t="shared" si="1082"/>
        <v>1.9180402113039525</v>
      </c>
      <c r="O2318" s="103">
        <f t="shared" si="1086"/>
        <v>1.92682424</v>
      </c>
      <c r="P2318" s="103">
        <f t="shared" si="1093"/>
        <v>310.29510054999997</v>
      </c>
      <c r="Q2318" s="11">
        <f t="shared" si="1107"/>
        <v>0</v>
      </c>
      <c r="R2318" s="30">
        <f t="shared" si="1102"/>
        <v>0</v>
      </c>
      <c r="S2318" s="103">
        <f t="shared" si="1094"/>
        <v>0</v>
      </c>
      <c r="T2318" s="113">
        <f t="shared" si="1103"/>
        <v>8.5000000000000006E-2</v>
      </c>
      <c r="U2318" s="111">
        <f t="shared" si="1083"/>
        <v>18</v>
      </c>
      <c r="V2318" s="111">
        <v>252</v>
      </c>
      <c r="W2318" s="110">
        <f t="shared" si="1095"/>
        <v>1.005844153</v>
      </c>
      <c r="X2318" s="103">
        <f t="shared" si="1096"/>
        <v>1.81341204</v>
      </c>
      <c r="Y2318" s="103">
        <f t="shared" si="1097"/>
        <v>0</v>
      </c>
      <c r="Z2318" s="114" t="str">
        <f t="shared" si="1105"/>
        <v>A+J=</v>
      </c>
      <c r="AA2318" s="108">
        <f t="shared" si="1106"/>
        <v>46349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98"/>
        <v>46341</v>
      </c>
      <c r="B2319" s="103">
        <f t="shared" si="1090"/>
        <v>312.10851258999998</v>
      </c>
      <c r="C2319" s="204">
        <f t="shared" si="1089"/>
        <v>161.0396496530991</v>
      </c>
      <c r="D2319" s="104">
        <f t="shared" si="1099"/>
        <v>7205.03</v>
      </c>
      <c r="E2319" s="105">
        <f t="shared" si="1084"/>
        <v>7245.38</v>
      </c>
      <c r="F2319" s="106">
        <f t="shared" si="1085"/>
        <v>46285</v>
      </c>
      <c r="G2319" s="107">
        <f t="shared" si="1091"/>
        <v>5.6002542668107669E-3</v>
      </c>
      <c r="H2319" s="108">
        <f t="shared" si="1104"/>
        <v>46349</v>
      </c>
      <c r="I2319" s="108">
        <f t="shared" si="1092"/>
        <v>46349</v>
      </c>
      <c r="J2319" s="109">
        <f t="shared" si="1100"/>
        <v>22</v>
      </c>
      <c r="K2319" s="109">
        <f t="shared" si="1088"/>
        <v>18</v>
      </c>
      <c r="L2319" s="8">
        <f t="shared" si="1101"/>
        <v>1.0045796899999999</v>
      </c>
      <c r="M2319" s="110">
        <f t="shared" si="1087"/>
        <v>1.0056002500000001</v>
      </c>
      <c r="N2319" s="110">
        <f t="shared" si="1082"/>
        <v>1.9180402113039525</v>
      </c>
      <c r="O2319" s="103">
        <f t="shared" si="1086"/>
        <v>1.92682424</v>
      </c>
      <c r="P2319" s="103">
        <f t="shared" si="1093"/>
        <v>310.29510054999997</v>
      </c>
      <c r="Q2319" s="11">
        <f t="shared" si="1107"/>
        <v>0</v>
      </c>
      <c r="R2319" s="30">
        <f t="shared" si="1102"/>
        <v>0</v>
      </c>
      <c r="S2319" s="103">
        <f t="shared" si="1094"/>
        <v>0</v>
      </c>
      <c r="T2319" s="113">
        <f t="shared" si="1103"/>
        <v>8.5000000000000006E-2</v>
      </c>
      <c r="U2319" s="111">
        <f t="shared" si="1083"/>
        <v>18</v>
      </c>
      <c r="V2319" s="111">
        <v>252</v>
      </c>
      <c r="W2319" s="110">
        <f t="shared" si="1095"/>
        <v>1.005844153</v>
      </c>
      <c r="X2319" s="103">
        <f t="shared" si="1096"/>
        <v>1.81341204</v>
      </c>
      <c r="Y2319" s="103">
        <f t="shared" si="1097"/>
        <v>0</v>
      </c>
      <c r="Z2319" s="114" t="str">
        <f t="shared" si="1105"/>
        <v>A+J=</v>
      </c>
      <c r="AA2319" s="108">
        <f t="shared" si="1106"/>
        <v>46349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98"/>
        <v>46342</v>
      </c>
      <c r="B2320" s="103">
        <f t="shared" si="1090"/>
        <v>312.10851258999998</v>
      </c>
      <c r="C2320" s="204">
        <f t="shared" si="1089"/>
        <v>161.0396496530991</v>
      </c>
      <c r="D2320" s="104">
        <f t="shared" si="1099"/>
        <v>7205.03</v>
      </c>
      <c r="E2320" s="105">
        <f t="shared" si="1084"/>
        <v>7245.38</v>
      </c>
      <c r="F2320" s="106">
        <f t="shared" si="1085"/>
        <v>46285</v>
      </c>
      <c r="G2320" s="107">
        <f t="shared" si="1091"/>
        <v>5.6002542668107669E-3</v>
      </c>
      <c r="H2320" s="108">
        <f t="shared" si="1104"/>
        <v>46349</v>
      </c>
      <c r="I2320" s="108">
        <f t="shared" si="1092"/>
        <v>46349</v>
      </c>
      <c r="J2320" s="109">
        <f t="shared" si="1100"/>
        <v>22</v>
      </c>
      <c r="K2320" s="109">
        <f t="shared" si="1088"/>
        <v>18</v>
      </c>
      <c r="L2320" s="8">
        <f t="shared" si="1101"/>
        <v>1.0045796899999999</v>
      </c>
      <c r="M2320" s="110">
        <f t="shared" si="1087"/>
        <v>1.0056002500000001</v>
      </c>
      <c r="N2320" s="110">
        <f t="shared" si="1082"/>
        <v>1.9180402113039525</v>
      </c>
      <c r="O2320" s="103">
        <f t="shared" si="1086"/>
        <v>1.92682424</v>
      </c>
      <c r="P2320" s="103">
        <f t="shared" si="1093"/>
        <v>310.29510054999997</v>
      </c>
      <c r="Q2320" s="11">
        <f t="shared" si="1107"/>
        <v>0</v>
      </c>
      <c r="R2320" s="30">
        <f t="shared" si="1102"/>
        <v>0</v>
      </c>
      <c r="S2320" s="103">
        <f t="shared" si="1094"/>
        <v>0</v>
      </c>
      <c r="T2320" s="113">
        <f t="shared" si="1103"/>
        <v>8.5000000000000006E-2</v>
      </c>
      <c r="U2320" s="111">
        <f t="shared" si="1083"/>
        <v>18</v>
      </c>
      <c r="V2320" s="111">
        <v>252</v>
      </c>
      <c r="W2320" s="110">
        <f t="shared" si="1095"/>
        <v>1.005844153</v>
      </c>
      <c r="X2320" s="103">
        <f t="shared" si="1096"/>
        <v>1.81341204</v>
      </c>
      <c r="Y2320" s="103">
        <f t="shared" si="1097"/>
        <v>0</v>
      </c>
      <c r="Z2320" s="114" t="str">
        <f t="shared" si="1105"/>
        <v>A+J=</v>
      </c>
      <c r="AA2320" s="108">
        <f t="shared" si="1106"/>
        <v>46349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98"/>
        <v>46343</v>
      </c>
      <c r="B2321" s="103">
        <f t="shared" si="1090"/>
        <v>312.28883267000003</v>
      </c>
      <c r="C2321" s="204">
        <f t="shared" si="1089"/>
        <v>161.0396496530991</v>
      </c>
      <c r="D2321" s="104">
        <f t="shared" si="1099"/>
        <v>7205.03</v>
      </c>
      <c r="E2321" s="105">
        <f t="shared" si="1084"/>
        <v>7245.38</v>
      </c>
      <c r="F2321" s="106">
        <f t="shared" si="1085"/>
        <v>46285</v>
      </c>
      <c r="G2321" s="107">
        <f t="shared" si="1091"/>
        <v>5.6002542668107669E-3</v>
      </c>
      <c r="H2321" s="108">
        <f t="shared" si="1104"/>
        <v>46349</v>
      </c>
      <c r="I2321" s="108">
        <f t="shared" si="1092"/>
        <v>46349</v>
      </c>
      <c r="J2321" s="109">
        <f t="shared" si="1100"/>
        <v>22</v>
      </c>
      <c r="K2321" s="109">
        <f t="shared" si="1088"/>
        <v>19</v>
      </c>
      <c r="L2321" s="8">
        <f t="shared" si="1101"/>
        <v>1.0048347399999999</v>
      </c>
      <c r="M2321" s="110">
        <f t="shared" si="1087"/>
        <v>1.0056002500000001</v>
      </c>
      <c r="N2321" s="110">
        <f t="shared" si="1082"/>
        <v>1.9180402113039525</v>
      </c>
      <c r="O2321" s="103">
        <f t="shared" si="1086"/>
        <v>1.9273134300000001</v>
      </c>
      <c r="P2321" s="103">
        <f t="shared" si="1093"/>
        <v>310.37387953000001</v>
      </c>
      <c r="Q2321" s="11">
        <f t="shared" si="1107"/>
        <v>0</v>
      </c>
      <c r="R2321" s="30">
        <f t="shared" si="1102"/>
        <v>0</v>
      </c>
      <c r="S2321" s="103">
        <f t="shared" si="1094"/>
        <v>0</v>
      </c>
      <c r="T2321" s="113">
        <f t="shared" si="1103"/>
        <v>8.5000000000000006E-2</v>
      </c>
      <c r="U2321" s="111">
        <f t="shared" si="1083"/>
        <v>19</v>
      </c>
      <c r="V2321" s="111">
        <v>252</v>
      </c>
      <c r="W2321" s="110">
        <f t="shared" si="1095"/>
        <v>1.0061698269999999</v>
      </c>
      <c r="X2321" s="103">
        <f t="shared" si="1096"/>
        <v>1.9149531399999999</v>
      </c>
      <c r="Y2321" s="103">
        <f t="shared" si="1097"/>
        <v>0</v>
      </c>
      <c r="Z2321" s="114" t="str">
        <f t="shared" si="1105"/>
        <v>A+J=</v>
      </c>
      <c r="AA2321" s="108">
        <f t="shared" si="1106"/>
        <v>46349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98"/>
        <v>46344</v>
      </c>
      <c r="B2322" s="103">
        <f t="shared" si="1090"/>
        <v>312.46925348999997</v>
      </c>
      <c r="C2322" s="204">
        <f t="shared" si="1089"/>
        <v>161.0396496530991</v>
      </c>
      <c r="D2322" s="104">
        <f t="shared" si="1099"/>
        <v>7205.03</v>
      </c>
      <c r="E2322" s="105">
        <f t="shared" si="1084"/>
        <v>7245.38</v>
      </c>
      <c r="F2322" s="106">
        <f t="shared" si="1085"/>
        <v>46285</v>
      </c>
      <c r="G2322" s="107">
        <f t="shared" si="1091"/>
        <v>5.6002542668107669E-3</v>
      </c>
      <c r="H2322" s="108">
        <f t="shared" si="1104"/>
        <v>46349</v>
      </c>
      <c r="I2322" s="108">
        <f t="shared" si="1092"/>
        <v>46349</v>
      </c>
      <c r="J2322" s="109">
        <f t="shared" si="1100"/>
        <v>22</v>
      </c>
      <c r="K2322" s="109">
        <f t="shared" si="1088"/>
        <v>20</v>
      </c>
      <c r="L2322" s="8">
        <f t="shared" si="1101"/>
        <v>1.0050898399999999</v>
      </c>
      <c r="M2322" s="110">
        <f t="shared" si="1087"/>
        <v>1.0056002500000001</v>
      </c>
      <c r="N2322" s="110">
        <f t="shared" si="1082"/>
        <v>1.9180402113039525</v>
      </c>
      <c r="O2322" s="103">
        <f t="shared" si="1086"/>
        <v>1.9278027200000001</v>
      </c>
      <c r="P2322" s="103">
        <f t="shared" si="1093"/>
        <v>310.45267461999998</v>
      </c>
      <c r="Q2322" s="11">
        <f t="shared" si="1107"/>
        <v>0</v>
      </c>
      <c r="R2322" s="30">
        <f t="shared" si="1102"/>
        <v>0</v>
      </c>
      <c r="S2322" s="103">
        <f t="shared" si="1094"/>
        <v>0</v>
      </c>
      <c r="T2322" s="113">
        <f t="shared" si="1103"/>
        <v>8.5000000000000006E-2</v>
      </c>
      <c r="U2322" s="111">
        <f t="shared" si="1083"/>
        <v>20</v>
      </c>
      <c r="V2322" s="111">
        <v>252</v>
      </c>
      <c r="W2322" s="110">
        <f t="shared" si="1095"/>
        <v>1.006495608</v>
      </c>
      <c r="X2322" s="103">
        <f t="shared" si="1096"/>
        <v>2.01657887</v>
      </c>
      <c r="Y2322" s="103">
        <f t="shared" si="1097"/>
        <v>0</v>
      </c>
      <c r="Z2322" s="114" t="str">
        <f t="shared" si="1105"/>
        <v>A+J=</v>
      </c>
      <c r="AA2322" s="108">
        <f t="shared" si="1106"/>
        <v>46349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98"/>
        <v>46345</v>
      </c>
      <c r="B2323" s="103">
        <f t="shared" si="1090"/>
        <v>312.64978065999998</v>
      </c>
      <c r="C2323" s="204">
        <f t="shared" si="1089"/>
        <v>161.0396496530991</v>
      </c>
      <c r="D2323" s="104">
        <f t="shared" si="1099"/>
        <v>7205.03</v>
      </c>
      <c r="E2323" s="105">
        <f t="shared" si="1084"/>
        <v>7245.38</v>
      </c>
      <c r="F2323" s="106">
        <f t="shared" si="1085"/>
        <v>46285</v>
      </c>
      <c r="G2323" s="107">
        <f t="shared" si="1091"/>
        <v>5.6002542668107669E-3</v>
      </c>
      <c r="H2323" s="108">
        <f t="shared" si="1104"/>
        <v>46349</v>
      </c>
      <c r="I2323" s="108">
        <f t="shared" si="1092"/>
        <v>46349</v>
      </c>
      <c r="J2323" s="109">
        <f t="shared" si="1100"/>
        <v>22</v>
      </c>
      <c r="K2323" s="109">
        <f t="shared" si="1088"/>
        <v>21</v>
      </c>
      <c r="L2323" s="8">
        <f t="shared" si="1101"/>
        <v>1.0053450100000001</v>
      </c>
      <c r="M2323" s="110">
        <f t="shared" si="1087"/>
        <v>1.0056002500000001</v>
      </c>
      <c r="N2323" s="110">
        <f t="shared" si="1082"/>
        <v>1.9180402113039525</v>
      </c>
      <c r="O2323" s="103">
        <f t="shared" si="1086"/>
        <v>1.9282921500000001</v>
      </c>
      <c r="P2323" s="103">
        <f t="shared" si="1093"/>
        <v>310.53149225999999</v>
      </c>
      <c r="Q2323" s="11">
        <f t="shared" si="1107"/>
        <v>0</v>
      </c>
      <c r="R2323" s="30">
        <f t="shared" si="1102"/>
        <v>0</v>
      </c>
      <c r="S2323" s="103">
        <f t="shared" si="1094"/>
        <v>0</v>
      </c>
      <c r="T2323" s="113">
        <f t="shared" si="1103"/>
        <v>8.5000000000000006E-2</v>
      </c>
      <c r="U2323" s="111">
        <f t="shared" si="1083"/>
        <v>21</v>
      </c>
      <c r="V2323" s="111">
        <v>252</v>
      </c>
      <c r="W2323" s="110">
        <f t="shared" si="1095"/>
        <v>1.0068214929999999</v>
      </c>
      <c r="X2323" s="103">
        <f t="shared" si="1096"/>
        <v>2.1182884</v>
      </c>
      <c r="Y2323" s="103">
        <f t="shared" si="1097"/>
        <v>0</v>
      </c>
      <c r="Z2323" s="114" t="str">
        <f t="shared" si="1105"/>
        <v>A+J=</v>
      </c>
      <c r="AA2323" s="108">
        <f t="shared" si="1106"/>
        <v>46349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98"/>
        <v>46346</v>
      </c>
      <c r="B2324" s="103">
        <f t="shared" si="1090"/>
        <v>312.83041351000003</v>
      </c>
      <c r="C2324" s="204">
        <f t="shared" si="1089"/>
        <v>161.0396496530991</v>
      </c>
      <c r="D2324" s="104">
        <f t="shared" si="1099"/>
        <v>7205.03</v>
      </c>
      <c r="E2324" s="105">
        <f t="shared" si="1084"/>
        <v>7245.38</v>
      </c>
      <c r="F2324" s="106">
        <f t="shared" si="1085"/>
        <v>46285</v>
      </c>
      <c r="G2324" s="107">
        <f t="shared" si="1091"/>
        <v>5.6002542668107669E-3</v>
      </c>
      <c r="H2324" s="108">
        <f t="shared" si="1104"/>
        <v>46377</v>
      </c>
      <c r="I2324" s="108">
        <f t="shared" si="1092"/>
        <v>46349</v>
      </c>
      <c r="J2324" s="109">
        <f t="shared" si="1100"/>
        <v>22</v>
      </c>
      <c r="K2324" s="109">
        <f t="shared" si="1088"/>
        <v>22</v>
      </c>
      <c r="L2324" s="8">
        <f t="shared" si="1101"/>
        <v>1.0056002500000001</v>
      </c>
      <c r="M2324" s="110">
        <f t="shared" si="1087"/>
        <v>1.0056002500000001</v>
      </c>
      <c r="N2324" s="110">
        <f t="shared" si="1082"/>
        <v>1.9180402113039525</v>
      </c>
      <c r="O2324" s="103">
        <f t="shared" si="1086"/>
        <v>1.92878171</v>
      </c>
      <c r="P2324" s="103">
        <f t="shared" si="1093"/>
        <v>310.61033083000001</v>
      </c>
      <c r="Q2324" s="11">
        <f t="shared" si="1107"/>
        <v>0</v>
      </c>
      <c r="R2324" s="30">
        <f t="shared" si="1102"/>
        <v>0</v>
      </c>
      <c r="S2324" s="103">
        <f t="shared" si="1094"/>
        <v>0</v>
      </c>
      <c r="T2324" s="113">
        <f t="shared" si="1103"/>
        <v>8.5000000000000006E-2</v>
      </c>
      <c r="U2324" s="111">
        <f t="shared" si="1083"/>
        <v>22</v>
      </c>
      <c r="V2324" s="111">
        <v>252</v>
      </c>
      <c r="W2324" s="110">
        <f t="shared" si="1095"/>
        <v>1.007147485</v>
      </c>
      <c r="X2324" s="103">
        <f t="shared" si="1096"/>
        <v>2.22008268</v>
      </c>
      <c r="Y2324" s="103">
        <f t="shared" si="1097"/>
        <v>0</v>
      </c>
      <c r="Z2324" s="114" t="str">
        <f t="shared" si="1105"/>
        <v>A+J=</v>
      </c>
      <c r="AA2324" s="108">
        <f t="shared" si="1106"/>
        <v>46349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98"/>
        <v>46347</v>
      </c>
      <c r="B2325" s="103">
        <f t="shared" si="1090"/>
        <v>312.83041351000003</v>
      </c>
      <c r="C2325" s="204">
        <f t="shared" si="1089"/>
        <v>161.0396496530991</v>
      </c>
      <c r="D2325" s="104">
        <f t="shared" si="1099"/>
        <v>7205.03</v>
      </c>
      <c r="E2325" s="105">
        <f t="shared" si="1084"/>
        <v>7245.38</v>
      </c>
      <c r="F2325" s="106">
        <f t="shared" si="1085"/>
        <v>46285</v>
      </c>
      <c r="G2325" s="107">
        <f t="shared" si="1091"/>
        <v>5.6002542668107669E-3</v>
      </c>
      <c r="H2325" s="108">
        <f t="shared" si="1104"/>
        <v>46377</v>
      </c>
      <c r="I2325" s="108">
        <f t="shared" si="1092"/>
        <v>46349</v>
      </c>
      <c r="J2325" s="109">
        <f t="shared" si="1100"/>
        <v>22</v>
      </c>
      <c r="K2325" s="109">
        <f t="shared" si="1088"/>
        <v>22</v>
      </c>
      <c r="L2325" s="8">
        <f t="shared" si="1101"/>
        <v>1.0056002500000001</v>
      </c>
      <c r="M2325" s="110">
        <f t="shared" si="1087"/>
        <v>1.0056002500000001</v>
      </c>
      <c r="N2325" s="110">
        <f t="shared" si="1082"/>
        <v>1.9180402113039525</v>
      </c>
      <c r="O2325" s="103">
        <f t="shared" si="1086"/>
        <v>1.92878171</v>
      </c>
      <c r="P2325" s="103">
        <f t="shared" si="1093"/>
        <v>310.61033083000001</v>
      </c>
      <c r="Q2325" s="11">
        <f t="shared" si="1107"/>
        <v>0</v>
      </c>
      <c r="R2325" s="30">
        <f t="shared" si="1102"/>
        <v>0</v>
      </c>
      <c r="S2325" s="103">
        <f t="shared" si="1094"/>
        <v>0</v>
      </c>
      <c r="T2325" s="113">
        <f t="shared" si="1103"/>
        <v>8.5000000000000006E-2</v>
      </c>
      <c r="U2325" s="111">
        <f t="shared" si="1083"/>
        <v>22</v>
      </c>
      <c r="V2325" s="111">
        <v>252</v>
      </c>
      <c r="W2325" s="110">
        <f t="shared" si="1095"/>
        <v>1.007147485</v>
      </c>
      <c r="X2325" s="103">
        <f t="shared" si="1096"/>
        <v>2.22008268</v>
      </c>
      <c r="Y2325" s="103">
        <f t="shared" si="1097"/>
        <v>0</v>
      </c>
      <c r="Z2325" s="114" t="str">
        <f t="shared" si="1105"/>
        <v>A+J=</v>
      </c>
      <c r="AA2325" s="108">
        <f t="shared" si="1106"/>
        <v>46349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98"/>
        <v>46348</v>
      </c>
      <c r="B2326" s="103">
        <f t="shared" si="1090"/>
        <v>312.83041351000003</v>
      </c>
      <c r="C2326" s="204">
        <f t="shared" si="1089"/>
        <v>161.0396496530991</v>
      </c>
      <c r="D2326" s="104">
        <f t="shared" si="1099"/>
        <v>7205.03</v>
      </c>
      <c r="E2326" s="105">
        <f t="shared" si="1084"/>
        <v>7245.38</v>
      </c>
      <c r="F2326" s="106">
        <f t="shared" si="1085"/>
        <v>46285</v>
      </c>
      <c r="G2326" s="107">
        <f t="shared" si="1091"/>
        <v>5.6002542668107669E-3</v>
      </c>
      <c r="H2326" s="108">
        <f t="shared" si="1104"/>
        <v>46377</v>
      </c>
      <c r="I2326" s="108">
        <f t="shared" si="1092"/>
        <v>46349</v>
      </c>
      <c r="J2326" s="109">
        <f t="shared" si="1100"/>
        <v>22</v>
      </c>
      <c r="K2326" s="109">
        <f t="shared" si="1088"/>
        <v>22</v>
      </c>
      <c r="L2326" s="8">
        <f t="shared" si="1101"/>
        <v>1.0056002500000001</v>
      </c>
      <c r="M2326" s="110">
        <f t="shared" si="1087"/>
        <v>1.0056002500000001</v>
      </c>
      <c r="N2326" s="110">
        <f t="shared" si="1082"/>
        <v>1.9180402113039525</v>
      </c>
      <c r="O2326" s="103">
        <f t="shared" si="1086"/>
        <v>1.92878171</v>
      </c>
      <c r="P2326" s="103">
        <f t="shared" si="1093"/>
        <v>310.61033083000001</v>
      </c>
      <c r="Q2326" s="11">
        <f t="shared" si="1107"/>
        <v>0</v>
      </c>
      <c r="R2326" s="30">
        <f t="shared" si="1102"/>
        <v>0</v>
      </c>
      <c r="S2326" s="103">
        <f t="shared" si="1094"/>
        <v>0</v>
      </c>
      <c r="T2326" s="113">
        <f t="shared" si="1103"/>
        <v>8.5000000000000006E-2</v>
      </c>
      <c r="U2326" s="111">
        <f t="shared" si="1083"/>
        <v>22</v>
      </c>
      <c r="V2326" s="111">
        <v>252</v>
      </c>
      <c r="W2326" s="110">
        <f t="shared" si="1095"/>
        <v>1.007147485</v>
      </c>
      <c r="X2326" s="103">
        <f t="shared" si="1096"/>
        <v>2.22008268</v>
      </c>
      <c r="Y2326" s="103">
        <f t="shared" si="1097"/>
        <v>0</v>
      </c>
      <c r="Z2326" s="114" t="str">
        <f t="shared" si="1105"/>
        <v>A+J=</v>
      </c>
      <c r="AA2326" s="108">
        <f t="shared" si="1106"/>
        <v>46349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98"/>
        <v>46349</v>
      </c>
      <c r="B2327" s="103">
        <f t="shared" si="1090"/>
        <v>312.83041351000003</v>
      </c>
      <c r="C2327" s="204">
        <f t="shared" si="1089"/>
        <v>161.0396496530991</v>
      </c>
      <c r="D2327" s="104">
        <f t="shared" si="1099"/>
        <v>7205.03</v>
      </c>
      <c r="E2327" s="105">
        <f t="shared" si="1084"/>
        <v>7245.38</v>
      </c>
      <c r="F2327" s="106">
        <f t="shared" si="1085"/>
        <v>46285</v>
      </c>
      <c r="G2327" s="107">
        <f t="shared" si="1091"/>
        <v>5.6002542668107669E-3</v>
      </c>
      <c r="H2327" s="108">
        <f t="shared" si="1104"/>
        <v>46377</v>
      </c>
      <c r="I2327" s="108">
        <f t="shared" si="1092"/>
        <v>46349</v>
      </c>
      <c r="J2327" s="109">
        <f t="shared" si="1100"/>
        <v>22</v>
      </c>
      <c r="K2327" s="109">
        <f t="shared" si="1088"/>
        <v>22</v>
      </c>
      <c r="L2327" s="8">
        <f t="shared" si="1101"/>
        <v>1.0056002500000001</v>
      </c>
      <c r="M2327" s="110">
        <f t="shared" si="1087"/>
        <v>1.0056002500000001</v>
      </c>
      <c r="N2327" s="110">
        <f t="shared" si="1082"/>
        <v>1.9180402113039525</v>
      </c>
      <c r="O2327" s="103">
        <f t="shared" si="1086"/>
        <v>1.92878171</v>
      </c>
      <c r="P2327" s="103">
        <f t="shared" si="1093"/>
        <v>310.61033083000001</v>
      </c>
      <c r="Q2327" s="11">
        <f t="shared" si="1107"/>
        <v>76</v>
      </c>
      <c r="R2327" s="30">
        <f t="shared" si="1102"/>
        <v>2.6505999999999998E-2</v>
      </c>
      <c r="S2327" s="103">
        <f t="shared" si="1094"/>
        <v>8.2330374200000005</v>
      </c>
      <c r="T2327" s="113">
        <f t="shared" si="1103"/>
        <v>8.5000000000000006E-2</v>
      </c>
      <c r="U2327" s="111">
        <f t="shared" si="1083"/>
        <v>22</v>
      </c>
      <c r="V2327" s="111">
        <v>252</v>
      </c>
      <c r="W2327" s="110">
        <f t="shared" si="1095"/>
        <v>1.007147485</v>
      </c>
      <c r="X2327" s="103">
        <f t="shared" si="1096"/>
        <v>2.22008268</v>
      </c>
      <c r="Y2327" s="103">
        <f t="shared" si="1097"/>
        <v>10.4531201</v>
      </c>
      <c r="Z2327" s="114" t="str">
        <f t="shared" si="1105"/>
        <v>A+J=</v>
      </c>
      <c r="AA2327" s="108">
        <f t="shared" si="1106"/>
        <v>46349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98"/>
        <v>46350</v>
      </c>
      <c r="B2328" s="103">
        <f t="shared" si="1090"/>
        <v>302.55966983999997</v>
      </c>
      <c r="C2328" s="204">
        <f t="shared" si="1089"/>
        <v>156.77113270412823</v>
      </c>
      <c r="D2328" s="104">
        <f t="shared" si="1099"/>
        <v>7205.03</v>
      </c>
      <c r="E2328" s="105">
        <f t="shared" si="1084"/>
        <v>7245.38</v>
      </c>
      <c r="F2328" s="106">
        <f t="shared" si="1085"/>
        <v>46318</v>
      </c>
      <c r="G2328" s="107">
        <f t="shared" si="1091"/>
        <v>5.6002542668107669E-3</v>
      </c>
      <c r="H2328" s="108">
        <f t="shared" si="1104"/>
        <v>46377</v>
      </c>
      <c r="I2328" s="108">
        <f t="shared" si="1092"/>
        <v>46377</v>
      </c>
      <c r="J2328" s="109">
        <f t="shared" si="1100"/>
        <v>20</v>
      </c>
      <c r="K2328" s="109">
        <f t="shared" si="1088"/>
        <v>1</v>
      </c>
      <c r="L2328" s="8">
        <f t="shared" si="1101"/>
        <v>1.0002792700000001</v>
      </c>
      <c r="M2328" s="110">
        <f t="shared" si="1087"/>
        <v>1.0056002500000001</v>
      </c>
      <c r="N2328" s="110">
        <f t="shared" si="1082"/>
        <v>1.9287817159973077</v>
      </c>
      <c r="O2328" s="103">
        <f t="shared" si="1086"/>
        <v>1.92932036</v>
      </c>
      <c r="P2328" s="103">
        <f t="shared" si="1093"/>
        <v>302.46173818</v>
      </c>
      <c r="Q2328" s="11">
        <f t="shared" si="1107"/>
        <v>0</v>
      </c>
      <c r="R2328" s="30">
        <f t="shared" si="1102"/>
        <v>0</v>
      </c>
      <c r="S2328" s="103">
        <f t="shared" si="1094"/>
        <v>0</v>
      </c>
      <c r="T2328" s="113">
        <f t="shared" si="1103"/>
        <v>8.5000000000000006E-2</v>
      </c>
      <c r="U2328" s="111">
        <f t="shared" si="1083"/>
        <v>1</v>
      </c>
      <c r="V2328" s="111">
        <v>252</v>
      </c>
      <c r="W2328" s="110">
        <f t="shared" si="1095"/>
        <v>1.0003237819999999</v>
      </c>
      <c r="X2328" s="103">
        <f t="shared" si="1096"/>
        <v>9.7931660000000004E-2</v>
      </c>
      <c r="Y2328" s="103">
        <f t="shared" si="1097"/>
        <v>0</v>
      </c>
      <c r="Z2328" s="114" t="str">
        <f t="shared" si="1105"/>
        <v>A+J=</v>
      </c>
      <c r="AA2328" s="108">
        <f t="shared" si="1106"/>
        <v>46377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98"/>
        <v>46351</v>
      </c>
      <c r="B2329" s="103">
        <f t="shared" si="1090"/>
        <v>302.74215500000003</v>
      </c>
      <c r="C2329" s="204">
        <f t="shared" si="1089"/>
        <v>156.77113270412823</v>
      </c>
      <c r="D2329" s="104">
        <f t="shared" si="1099"/>
        <v>7205.03</v>
      </c>
      <c r="E2329" s="105">
        <f t="shared" si="1084"/>
        <v>7245.38</v>
      </c>
      <c r="F2329" s="106">
        <f t="shared" si="1085"/>
        <v>46318</v>
      </c>
      <c r="G2329" s="107">
        <f t="shared" si="1091"/>
        <v>5.6002542668107669E-3</v>
      </c>
      <c r="H2329" s="108">
        <f t="shared" si="1104"/>
        <v>46377</v>
      </c>
      <c r="I2329" s="108">
        <f t="shared" si="1092"/>
        <v>46377</v>
      </c>
      <c r="J2329" s="109">
        <f t="shared" si="1100"/>
        <v>20</v>
      </c>
      <c r="K2329" s="109">
        <f t="shared" si="1088"/>
        <v>2</v>
      </c>
      <c r="L2329" s="8">
        <f t="shared" si="1101"/>
        <v>1.0005586099999999</v>
      </c>
      <c r="M2329" s="110">
        <f t="shared" si="1087"/>
        <v>1.0056002500000001</v>
      </c>
      <c r="N2329" s="110">
        <f t="shared" si="1082"/>
        <v>1.9287817159973077</v>
      </c>
      <c r="O2329" s="103">
        <f t="shared" si="1086"/>
        <v>1.92985915</v>
      </c>
      <c r="P2329" s="103">
        <f t="shared" si="1093"/>
        <v>302.54620490000002</v>
      </c>
      <c r="Q2329" s="11">
        <f t="shared" si="1107"/>
        <v>0</v>
      </c>
      <c r="R2329" s="30">
        <f t="shared" si="1102"/>
        <v>0</v>
      </c>
      <c r="S2329" s="103">
        <f t="shared" si="1094"/>
        <v>0</v>
      </c>
      <c r="T2329" s="113">
        <f t="shared" si="1103"/>
        <v>8.5000000000000006E-2</v>
      </c>
      <c r="U2329" s="111">
        <f t="shared" si="1083"/>
        <v>2</v>
      </c>
      <c r="V2329" s="111">
        <v>252</v>
      </c>
      <c r="W2329" s="110">
        <f t="shared" si="1095"/>
        <v>1.00064767</v>
      </c>
      <c r="X2329" s="103">
        <f t="shared" si="1096"/>
        <v>0.19595009999999999</v>
      </c>
      <c r="Y2329" s="103">
        <f t="shared" si="1097"/>
        <v>0</v>
      </c>
      <c r="Z2329" s="114" t="str">
        <f t="shared" si="1105"/>
        <v>A+J=</v>
      </c>
      <c r="AA2329" s="108">
        <f t="shared" si="1106"/>
        <v>46377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98"/>
        <v>46352</v>
      </c>
      <c r="B2330" s="103">
        <f t="shared" si="1090"/>
        <v>302.92475300999996</v>
      </c>
      <c r="C2330" s="204">
        <f t="shared" si="1089"/>
        <v>156.77113270412823</v>
      </c>
      <c r="D2330" s="104">
        <f t="shared" si="1099"/>
        <v>7205.03</v>
      </c>
      <c r="E2330" s="105">
        <f t="shared" si="1084"/>
        <v>7245.38</v>
      </c>
      <c r="F2330" s="106">
        <f t="shared" si="1085"/>
        <v>46318</v>
      </c>
      <c r="G2330" s="107">
        <f t="shared" si="1091"/>
        <v>5.6002542668107669E-3</v>
      </c>
      <c r="H2330" s="108">
        <f t="shared" si="1104"/>
        <v>46377</v>
      </c>
      <c r="I2330" s="108">
        <f t="shared" si="1092"/>
        <v>46377</v>
      </c>
      <c r="J2330" s="109">
        <f t="shared" si="1100"/>
        <v>20</v>
      </c>
      <c r="K2330" s="109">
        <f t="shared" si="1088"/>
        <v>3</v>
      </c>
      <c r="L2330" s="8">
        <f t="shared" si="1101"/>
        <v>1.0008380400000001</v>
      </c>
      <c r="M2330" s="110">
        <f t="shared" si="1087"/>
        <v>1.0056002500000001</v>
      </c>
      <c r="N2330" s="110">
        <f t="shared" si="1082"/>
        <v>1.9287817159973077</v>
      </c>
      <c r="O2330" s="103">
        <f t="shared" si="1086"/>
        <v>1.9303981100000001</v>
      </c>
      <c r="P2330" s="103">
        <f t="shared" si="1093"/>
        <v>302.63069826999998</v>
      </c>
      <c r="Q2330" s="11">
        <f t="shared" si="1107"/>
        <v>0</v>
      </c>
      <c r="R2330" s="30">
        <f t="shared" si="1102"/>
        <v>0</v>
      </c>
      <c r="S2330" s="103">
        <f t="shared" si="1094"/>
        <v>0</v>
      </c>
      <c r="T2330" s="113">
        <f t="shared" si="1103"/>
        <v>8.5000000000000006E-2</v>
      </c>
      <c r="U2330" s="111">
        <f t="shared" si="1083"/>
        <v>3</v>
      </c>
      <c r="V2330" s="111">
        <v>252</v>
      </c>
      <c r="W2330" s="110">
        <f t="shared" si="1095"/>
        <v>1.000971662</v>
      </c>
      <c r="X2330" s="103">
        <f t="shared" si="1096"/>
        <v>0.29405473999999998</v>
      </c>
      <c r="Y2330" s="103">
        <f t="shared" si="1097"/>
        <v>0</v>
      </c>
      <c r="Z2330" s="114" t="str">
        <f t="shared" si="1105"/>
        <v>A+J=</v>
      </c>
      <c r="AA2330" s="108">
        <f t="shared" si="1106"/>
        <v>46377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98"/>
        <v>46353</v>
      </c>
      <c r="B2331" s="103">
        <f t="shared" si="1090"/>
        <v>303.10746111000003</v>
      </c>
      <c r="C2331" s="204">
        <f t="shared" si="1089"/>
        <v>156.77113270412823</v>
      </c>
      <c r="D2331" s="104">
        <f t="shared" si="1099"/>
        <v>7205.03</v>
      </c>
      <c r="E2331" s="105">
        <f t="shared" si="1084"/>
        <v>7245.38</v>
      </c>
      <c r="F2331" s="106">
        <f t="shared" si="1085"/>
        <v>46318</v>
      </c>
      <c r="G2331" s="107">
        <f t="shared" si="1091"/>
        <v>5.6002542668107669E-3</v>
      </c>
      <c r="H2331" s="108">
        <f t="shared" si="1104"/>
        <v>46377</v>
      </c>
      <c r="I2331" s="108">
        <f t="shared" si="1092"/>
        <v>46377</v>
      </c>
      <c r="J2331" s="109">
        <f t="shared" si="1100"/>
        <v>20</v>
      </c>
      <c r="K2331" s="109">
        <f t="shared" si="1088"/>
        <v>4</v>
      </c>
      <c r="L2331" s="8">
        <f t="shared" si="1101"/>
        <v>1.00111755</v>
      </c>
      <c r="M2331" s="110">
        <f t="shared" si="1087"/>
        <v>1.0056002500000001</v>
      </c>
      <c r="N2331" s="110">
        <f t="shared" si="1082"/>
        <v>1.9287817159973077</v>
      </c>
      <c r="O2331" s="103">
        <f t="shared" si="1086"/>
        <v>1.9309372199999999</v>
      </c>
      <c r="P2331" s="103">
        <f t="shared" si="1093"/>
        <v>302.71521515000001</v>
      </c>
      <c r="Q2331" s="11">
        <f t="shared" si="1107"/>
        <v>0</v>
      </c>
      <c r="R2331" s="30">
        <f t="shared" si="1102"/>
        <v>0</v>
      </c>
      <c r="S2331" s="103">
        <f t="shared" si="1094"/>
        <v>0</v>
      </c>
      <c r="T2331" s="113">
        <f t="shared" si="1103"/>
        <v>8.5000000000000006E-2</v>
      </c>
      <c r="U2331" s="111">
        <f t="shared" si="1083"/>
        <v>4</v>
      </c>
      <c r="V2331" s="111">
        <v>252</v>
      </c>
      <c r="W2331" s="110">
        <f t="shared" si="1095"/>
        <v>1.001295759</v>
      </c>
      <c r="X2331" s="103">
        <f t="shared" si="1096"/>
        <v>0.39224596</v>
      </c>
      <c r="Y2331" s="103">
        <f t="shared" si="1097"/>
        <v>0</v>
      </c>
      <c r="Z2331" s="114" t="str">
        <f t="shared" si="1105"/>
        <v>A+J=</v>
      </c>
      <c r="AA2331" s="108">
        <f t="shared" si="1106"/>
        <v>46377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98"/>
        <v>46354</v>
      </c>
      <c r="B2332" s="103">
        <f t="shared" si="1090"/>
        <v>303.29027778</v>
      </c>
      <c r="C2332" s="204">
        <f t="shared" si="1089"/>
        <v>156.77113270412823</v>
      </c>
      <c r="D2332" s="104">
        <f t="shared" si="1099"/>
        <v>7205.03</v>
      </c>
      <c r="E2332" s="105">
        <f t="shared" si="1084"/>
        <v>7245.38</v>
      </c>
      <c r="F2332" s="106">
        <f t="shared" si="1085"/>
        <v>46318</v>
      </c>
      <c r="G2332" s="107">
        <f t="shared" si="1091"/>
        <v>5.6002542668107669E-3</v>
      </c>
      <c r="H2332" s="108">
        <f t="shared" si="1104"/>
        <v>46377</v>
      </c>
      <c r="I2332" s="108">
        <f t="shared" si="1092"/>
        <v>46377</v>
      </c>
      <c r="J2332" s="109">
        <f t="shared" si="1100"/>
        <v>20</v>
      </c>
      <c r="K2332" s="109">
        <f t="shared" si="1088"/>
        <v>5</v>
      </c>
      <c r="L2332" s="8">
        <f t="shared" si="1101"/>
        <v>1.00139713</v>
      </c>
      <c r="M2332" s="110">
        <f t="shared" si="1087"/>
        <v>1.0056002500000001</v>
      </c>
      <c r="N2332" s="110">
        <f t="shared" si="1082"/>
        <v>1.9287817159973077</v>
      </c>
      <c r="O2332" s="103">
        <f t="shared" si="1086"/>
        <v>1.93147647</v>
      </c>
      <c r="P2332" s="103">
        <f t="shared" si="1093"/>
        <v>302.79975399</v>
      </c>
      <c r="Q2332" s="11">
        <f t="shared" si="1107"/>
        <v>0</v>
      </c>
      <c r="R2332" s="30">
        <f t="shared" si="1102"/>
        <v>0</v>
      </c>
      <c r="S2332" s="103">
        <f t="shared" si="1094"/>
        <v>0</v>
      </c>
      <c r="T2332" s="113">
        <f t="shared" si="1103"/>
        <v>8.5000000000000006E-2</v>
      </c>
      <c r="U2332" s="111">
        <f t="shared" si="1083"/>
        <v>5</v>
      </c>
      <c r="V2332" s="111">
        <v>252</v>
      </c>
      <c r="W2332" s="110">
        <f t="shared" si="1095"/>
        <v>1.0016199610000001</v>
      </c>
      <c r="X2332" s="103">
        <f t="shared" si="1096"/>
        <v>0.49052379000000002</v>
      </c>
      <c r="Y2332" s="103">
        <f t="shared" si="1097"/>
        <v>0</v>
      </c>
      <c r="Z2332" s="114" t="str">
        <f t="shared" si="1105"/>
        <v>A+J=</v>
      </c>
      <c r="AA2332" s="108">
        <f t="shared" si="1106"/>
        <v>46377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98"/>
        <v>46355</v>
      </c>
      <c r="B2333" s="103">
        <f t="shared" si="1090"/>
        <v>303.29027778</v>
      </c>
      <c r="C2333" s="204">
        <f t="shared" si="1089"/>
        <v>156.77113270412823</v>
      </c>
      <c r="D2333" s="104">
        <f t="shared" si="1099"/>
        <v>7205.03</v>
      </c>
      <c r="E2333" s="105">
        <f t="shared" si="1084"/>
        <v>7245.38</v>
      </c>
      <c r="F2333" s="106">
        <f t="shared" si="1085"/>
        <v>46318</v>
      </c>
      <c r="G2333" s="107">
        <f t="shared" si="1091"/>
        <v>5.6002542668107669E-3</v>
      </c>
      <c r="H2333" s="108">
        <f t="shared" si="1104"/>
        <v>46377</v>
      </c>
      <c r="I2333" s="108">
        <f t="shared" si="1092"/>
        <v>46377</v>
      </c>
      <c r="J2333" s="109">
        <f t="shared" si="1100"/>
        <v>20</v>
      </c>
      <c r="K2333" s="109">
        <f t="shared" si="1088"/>
        <v>5</v>
      </c>
      <c r="L2333" s="8">
        <f t="shared" si="1101"/>
        <v>1.00139713</v>
      </c>
      <c r="M2333" s="110">
        <f t="shared" si="1087"/>
        <v>1.0056002500000001</v>
      </c>
      <c r="N2333" s="110">
        <f t="shared" si="1082"/>
        <v>1.9287817159973077</v>
      </c>
      <c r="O2333" s="103">
        <f t="shared" si="1086"/>
        <v>1.93147647</v>
      </c>
      <c r="P2333" s="103">
        <f t="shared" si="1093"/>
        <v>302.79975399</v>
      </c>
      <c r="Q2333" s="11">
        <f t="shared" si="1107"/>
        <v>0</v>
      </c>
      <c r="R2333" s="30">
        <f t="shared" si="1102"/>
        <v>0</v>
      </c>
      <c r="S2333" s="103">
        <f t="shared" si="1094"/>
        <v>0</v>
      </c>
      <c r="T2333" s="113">
        <f t="shared" si="1103"/>
        <v>8.5000000000000006E-2</v>
      </c>
      <c r="U2333" s="111">
        <f t="shared" si="1083"/>
        <v>5</v>
      </c>
      <c r="V2333" s="111">
        <v>252</v>
      </c>
      <c r="W2333" s="110">
        <f t="shared" si="1095"/>
        <v>1.0016199610000001</v>
      </c>
      <c r="X2333" s="103">
        <f t="shared" si="1096"/>
        <v>0.49052379000000002</v>
      </c>
      <c r="Y2333" s="103">
        <f t="shared" si="1097"/>
        <v>0</v>
      </c>
      <c r="Z2333" s="114" t="str">
        <f t="shared" si="1105"/>
        <v>A+J=</v>
      </c>
      <c r="AA2333" s="108">
        <f t="shared" si="1106"/>
        <v>46377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98"/>
        <v>46356</v>
      </c>
      <c r="B2334" s="103">
        <f t="shared" si="1090"/>
        <v>303.29027778</v>
      </c>
      <c r="C2334" s="204">
        <f t="shared" si="1089"/>
        <v>156.77113270412823</v>
      </c>
      <c r="D2334" s="104">
        <f t="shared" si="1099"/>
        <v>7205.03</v>
      </c>
      <c r="E2334" s="105">
        <f t="shared" si="1084"/>
        <v>7245.38</v>
      </c>
      <c r="F2334" s="106">
        <f t="shared" si="1085"/>
        <v>46318</v>
      </c>
      <c r="G2334" s="107">
        <f t="shared" si="1091"/>
        <v>5.6002542668107669E-3</v>
      </c>
      <c r="H2334" s="108">
        <f t="shared" si="1104"/>
        <v>46377</v>
      </c>
      <c r="I2334" s="108">
        <f t="shared" si="1092"/>
        <v>46377</v>
      </c>
      <c r="J2334" s="109">
        <f t="shared" si="1100"/>
        <v>20</v>
      </c>
      <c r="K2334" s="109">
        <f t="shared" si="1088"/>
        <v>5</v>
      </c>
      <c r="L2334" s="8">
        <f t="shared" si="1101"/>
        <v>1.00139713</v>
      </c>
      <c r="M2334" s="110">
        <f t="shared" si="1087"/>
        <v>1.0056002500000001</v>
      </c>
      <c r="N2334" s="110">
        <f t="shared" si="1082"/>
        <v>1.9287817159973077</v>
      </c>
      <c r="O2334" s="103">
        <f t="shared" si="1086"/>
        <v>1.93147647</v>
      </c>
      <c r="P2334" s="103">
        <f t="shared" si="1093"/>
        <v>302.79975399</v>
      </c>
      <c r="Q2334" s="11">
        <f t="shared" si="1107"/>
        <v>0</v>
      </c>
      <c r="R2334" s="30">
        <f t="shared" si="1102"/>
        <v>0</v>
      </c>
      <c r="S2334" s="103">
        <f t="shared" si="1094"/>
        <v>0</v>
      </c>
      <c r="T2334" s="113">
        <f t="shared" si="1103"/>
        <v>8.5000000000000006E-2</v>
      </c>
      <c r="U2334" s="111">
        <f t="shared" si="1083"/>
        <v>5</v>
      </c>
      <c r="V2334" s="111">
        <v>252</v>
      </c>
      <c r="W2334" s="110">
        <f t="shared" si="1095"/>
        <v>1.0016199610000001</v>
      </c>
      <c r="X2334" s="103">
        <f t="shared" si="1096"/>
        <v>0.49052379000000002</v>
      </c>
      <c r="Y2334" s="103">
        <f t="shared" si="1097"/>
        <v>0</v>
      </c>
      <c r="Z2334" s="114" t="str">
        <f t="shared" si="1105"/>
        <v>A+J=</v>
      </c>
      <c r="AA2334" s="108">
        <f t="shared" si="1106"/>
        <v>46377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98"/>
        <v>46357</v>
      </c>
      <c r="B2335" s="103">
        <f t="shared" si="1090"/>
        <v>303.47320461999999</v>
      </c>
      <c r="C2335" s="204">
        <f t="shared" si="1089"/>
        <v>156.77113270412823</v>
      </c>
      <c r="D2335" s="104">
        <f t="shared" si="1099"/>
        <v>7205.03</v>
      </c>
      <c r="E2335" s="105">
        <f t="shared" si="1084"/>
        <v>7245.38</v>
      </c>
      <c r="F2335" s="106">
        <f t="shared" si="1085"/>
        <v>46318</v>
      </c>
      <c r="G2335" s="107">
        <f t="shared" si="1091"/>
        <v>5.6002542668107669E-3</v>
      </c>
      <c r="H2335" s="108">
        <f t="shared" si="1104"/>
        <v>46377</v>
      </c>
      <c r="I2335" s="108">
        <f t="shared" si="1092"/>
        <v>46377</v>
      </c>
      <c r="J2335" s="109">
        <f t="shared" si="1100"/>
        <v>20</v>
      </c>
      <c r="K2335" s="109">
        <f t="shared" si="1088"/>
        <v>6</v>
      </c>
      <c r="L2335" s="8">
        <f t="shared" si="1101"/>
        <v>1.0016767900000001</v>
      </c>
      <c r="M2335" s="110">
        <f t="shared" si="1087"/>
        <v>1.0056002500000001</v>
      </c>
      <c r="N2335" s="110">
        <f t="shared" ref="N2335:N2398" si="1108">IF(I2335&gt;I2334,N2334*M2335,N2334)</f>
        <v>1.9287817159973077</v>
      </c>
      <c r="O2335" s="103">
        <f t="shared" si="1086"/>
        <v>1.9320158700000001</v>
      </c>
      <c r="P2335" s="103">
        <f t="shared" si="1093"/>
        <v>302.88431634</v>
      </c>
      <c r="Q2335" s="11">
        <f t="shared" si="1107"/>
        <v>0</v>
      </c>
      <c r="R2335" s="30">
        <f t="shared" si="1102"/>
        <v>0</v>
      </c>
      <c r="S2335" s="103">
        <f t="shared" si="1094"/>
        <v>0</v>
      </c>
      <c r="T2335" s="113">
        <f t="shared" si="1103"/>
        <v>8.5000000000000006E-2</v>
      </c>
      <c r="U2335" s="111">
        <f t="shared" si="1083"/>
        <v>6</v>
      </c>
      <c r="V2335" s="111">
        <v>252</v>
      </c>
      <c r="W2335" s="110">
        <f t="shared" si="1095"/>
        <v>1.0019442679999999</v>
      </c>
      <c r="X2335" s="103">
        <f t="shared" si="1096"/>
        <v>0.58888828000000004</v>
      </c>
      <c r="Y2335" s="103">
        <f t="shared" si="1097"/>
        <v>0</v>
      </c>
      <c r="Z2335" s="114" t="str">
        <f t="shared" si="1105"/>
        <v>A+J=</v>
      </c>
      <c r="AA2335" s="108">
        <f t="shared" si="1106"/>
        <v>46377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98"/>
        <v>46358</v>
      </c>
      <c r="B2336" s="103">
        <f t="shared" si="1090"/>
        <v>303.65624326</v>
      </c>
      <c r="C2336" s="204">
        <f t="shared" si="1089"/>
        <v>156.77113270412823</v>
      </c>
      <c r="D2336" s="104">
        <f t="shared" si="1099"/>
        <v>7205.03</v>
      </c>
      <c r="E2336" s="105">
        <f t="shared" si="1084"/>
        <v>7245.38</v>
      </c>
      <c r="F2336" s="106">
        <f t="shared" si="1085"/>
        <v>46318</v>
      </c>
      <c r="G2336" s="107">
        <f t="shared" si="1091"/>
        <v>5.6002542668107669E-3</v>
      </c>
      <c r="H2336" s="108">
        <f t="shared" si="1104"/>
        <v>46377</v>
      </c>
      <c r="I2336" s="108">
        <f t="shared" si="1092"/>
        <v>46377</v>
      </c>
      <c r="J2336" s="109">
        <f t="shared" si="1100"/>
        <v>20</v>
      </c>
      <c r="K2336" s="109">
        <f t="shared" si="1088"/>
        <v>7</v>
      </c>
      <c r="L2336" s="8">
        <f t="shared" si="1101"/>
        <v>1.00195653</v>
      </c>
      <c r="M2336" s="110">
        <f t="shared" si="1087"/>
        <v>1.0056002500000001</v>
      </c>
      <c r="N2336" s="110">
        <f t="shared" si="1108"/>
        <v>1.9287817159973077</v>
      </c>
      <c r="O2336" s="103">
        <f t="shared" si="1086"/>
        <v>1.9325554300000001</v>
      </c>
      <c r="P2336" s="103">
        <f t="shared" si="1093"/>
        <v>302.96890377</v>
      </c>
      <c r="Q2336" s="11">
        <f t="shared" si="1107"/>
        <v>0</v>
      </c>
      <c r="R2336" s="30">
        <f t="shared" si="1102"/>
        <v>0</v>
      </c>
      <c r="S2336" s="103">
        <f t="shared" si="1094"/>
        <v>0</v>
      </c>
      <c r="T2336" s="113">
        <f t="shared" si="1103"/>
        <v>8.5000000000000006E-2</v>
      </c>
      <c r="U2336" s="111">
        <f t="shared" si="1083"/>
        <v>7</v>
      </c>
      <c r="V2336" s="111">
        <v>252</v>
      </c>
      <c r="W2336" s="110">
        <f t="shared" si="1095"/>
        <v>1.00226868</v>
      </c>
      <c r="X2336" s="103">
        <f t="shared" si="1096"/>
        <v>0.68733949000000005</v>
      </c>
      <c r="Y2336" s="103">
        <f t="shared" si="1097"/>
        <v>0</v>
      </c>
      <c r="Z2336" s="114" t="str">
        <f t="shared" si="1105"/>
        <v>A+J=</v>
      </c>
      <c r="AA2336" s="108">
        <f t="shared" si="1106"/>
        <v>46377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98"/>
        <v>46359</v>
      </c>
      <c r="B2337" s="103">
        <f t="shared" si="1090"/>
        <v>303.83938903000001</v>
      </c>
      <c r="C2337" s="204">
        <f t="shared" si="1089"/>
        <v>156.77113270412823</v>
      </c>
      <c r="D2337" s="104">
        <f t="shared" si="1099"/>
        <v>7205.03</v>
      </c>
      <c r="E2337" s="105">
        <f t="shared" si="1084"/>
        <v>7245.38</v>
      </c>
      <c r="F2337" s="106">
        <f t="shared" si="1085"/>
        <v>46318</v>
      </c>
      <c r="G2337" s="107">
        <f t="shared" si="1091"/>
        <v>5.6002542668107669E-3</v>
      </c>
      <c r="H2337" s="108">
        <f t="shared" si="1104"/>
        <v>46377</v>
      </c>
      <c r="I2337" s="108">
        <f t="shared" si="1092"/>
        <v>46377</v>
      </c>
      <c r="J2337" s="109">
        <f t="shared" si="1100"/>
        <v>20</v>
      </c>
      <c r="K2337" s="109">
        <f t="shared" si="1088"/>
        <v>8</v>
      </c>
      <c r="L2337" s="8">
        <f t="shared" si="1101"/>
        <v>1.0022363400000001</v>
      </c>
      <c r="M2337" s="110">
        <f t="shared" si="1087"/>
        <v>1.0056002500000001</v>
      </c>
      <c r="N2337" s="110">
        <f t="shared" si="1108"/>
        <v>1.9287817159973077</v>
      </c>
      <c r="O2337" s="103">
        <f t="shared" si="1086"/>
        <v>1.9330951199999999</v>
      </c>
      <c r="P2337" s="103">
        <f t="shared" si="1093"/>
        <v>303.05351158000002</v>
      </c>
      <c r="Q2337" s="11">
        <f t="shared" si="1107"/>
        <v>0</v>
      </c>
      <c r="R2337" s="30">
        <f t="shared" si="1102"/>
        <v>0</v>
      </c>
      <c r="S2337" s="103">
        <f t="shared" si="1094"/>
        <v>0</v>
      </c>
      <c r="T2337" s="113">
        <f t="shared" si="1103"/>
        <v>8.5000000000000006E-2</v>
      </c>
      <c r="U2337" s="111">
        <f t="shared" si="1083"/>
        <v>8</v>
      </c>
      <c r="V2337" s="111">
        <v>252</v>
      </c>
      <c r="W2337" s="110">
        <f t="shared" si="1095"/>
        <v>1.0025931969999999</v>
      </c>
      <c r="X2337" s="103">
        <f t="shared" si="1096"/>
        <v>0.78587744999999998</v>
      </c>
      <c r="Y2337" s="103">
        <f t="shared" si="1097"/>
        <v>0</v>
      </c>
      <c r="Z2337" s="114" t="str">
        <f t="shared" si="1105"/>
        <v>A+J=</v>
      </c>
      <c r="AA2337" s="108">
        <f t="shared" si="1106"/>
        <v>46377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98"/>
        <v>46360</v>
      </c>
      <c r="B2338" s="103">
        <f t="shared" si="1090"/>
        <v>304.02264984999999</v>
      </c>
      <c r="C2338" s="204">
        <f t="shared" si="1089"/>
        <v>156.77113270412823</v>
      </c>
      <c r="D2338" s="104">
        <f t="shared" si="1099"/>
        <v>7205.03</v>
      </c>
      <c r="E2338" s="105">
        <f t="shared" si="1084"/>
        <v>7245.38</v>
      </c>
      <c r="F2338" s="106">
        <f t="shared" si="1085"/>
        <v>46318</v>
      </c>
      <c r="G2338" s="107">
        <f t="shared" si="1091"/>
        <v>5.6002542668107669E-3</v>
      </c>
      <c r="H2338" s="108">
        <f t="shared" si="1104"/>
        <v>46377</v>
      </c>
      <c r="I2338" s="108">
        <f t="shared" si="1092"/>
        <v>46377</v>
      </c>
      <c r="J2338" s="109">
        <f t="shared" si="1100"/>
        <v>20</v>
      </c>
      <c r="K2338" s="109">
        <f t="shared" si="1088"/>
        <v>9</v>
      </c>
      <c r="L2338" s="8">
        <f t="shared" si="1101"/>
        <v>1.0025162400000001</v>
      </c>
      <c r="M2338" s="110">
        <f t="shared" si="1087"/>
        <v>1.0056002500000001</v>
      </c>
      <c r="N2338" s="110">
        <f t="shared" si="1108"/>
        <v>1.9287817159973077</v>
      </c>
      <c r="O2338" s="103">
        <f t="shared" si="1086"/>
        <v>1.9336349900000001</v>
      </c>
      <c r="P2338" s="103">
        <f t="shared" si="1093"/>
        <v>303.13814760999998</v>
      </c>
      <c r="Q2338" s="11">
        <f t="shared" si="1107"/>
        <v>0</v>
      </c>
      <c r="R2338" s="30">
        <f t="shared" si="1102"/>
        <v>0</v>
      </c>
      <c r="S2338" s="103">
        <f t="shared" si="1094"/>
        <v>0</v>
      </c>
      <c r="T2338" s="113">
        <f t="shared" si="1103"/>
        <v>8.5000000000000006E-2</v>
      </c>
      <c r="U2338" s="111">
        <f t="shared" si="1083"/>
        <v>9</v>
      </c>
      <c r="V2338" s="111">
        <v>252</v>
      </c>
      <c r="W2338" s="110">
        <f t="shared" si="1095"/>
        <v>1.0029178190000001</v>
      </c>
      <c r="X2338" s="103">
        <f t="shared" si="1096"/>
        <v>0.88450224</v>
      </c>
      <c r="Y2338" s="103">
        <f t="shared" si="1097"/>
        <v>0</v>
      </c>
      <c r="Z2338" s="114" t="str">
        <f t="shared" si="1105"/>
        <v>A+J=</v>
      </c>
      <c r="AA2338" s="108">
        <f t="shared" si="1106"/>
        <v>46377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98"/>
        <v>46361</v>
      </c>
      <c r="B2339" s="103">
        <f t="shared" si="1090"/>
        <v>304.20601822000003</v>
      </c>
      <c r="C2339" s="204">
        <f t="shared" si="1089"/>
        <v>156.77113270412823</v>
      </c>
      <c r="D2339" s="104">
        <f t="shared" si="1099"/>
        <v>7205.03</v>
      </c>
      <c r="E2339" s="105">
        <f t="shared" si="1084"/>
        <v>7245.38</v>
      </c>
      <c r="F2339" s="106">
        <f t="shared" si="1085"/>
        <v>46318</v>
      </c>
      <c r="G2339" s="107">
        <f t="shared" si="1091"/>
        <v>5.6002542668107669E-3</v>
      </c>
      <c r="H2339" s="108">
        <f t="shared" si="1104"/>
        <v>46377</v>
      </c>
      <c r="I2339" s="108">
        <f t="shared" si="1092"/>
        <v>46377</v>
      </c>
      <c r="J2339" s="109">
        <f t="shared" si="1100"/>
        <v>20</v>
      </c>
      <c r="K2339" s="109">
        <f t="shared" si="1088"/>
        <v>10</v>
      </c>
      <c r="L2339" s="8">
        <f t="shared" si="1101"/>
        <v>1.0027962100000001</v>
      </c>
      <c r="M2339" s="110">
        <f t="shared" si="1087"/>
        <v>1.0056002500000001</v>
      </c>
      <c r="N2339" s="110">
        <f t="shared" si="1108"/>
        <v>1.9287817159973077</v>
      </c>
      <c r="O2339" s="103">
        <f t="shared" si="1086"/>
        <v>1.93417499</v>
      </c>
      <c r="P2339" s="103">
        <f t="shared" si="1093"/>
        <v>303.22280403000002</v>
      </c>
      <c r="Q2339" s="11">
        <f t="shared" si="1107"/>
        <v>0</v>
      </c>
      <c r="R2339" s="30">
        <f t="shared" si="1102"/>
        <v>0</v>
      </c>
      <c r="S2339" s="103">
        <f t="shared" si="1094"/>
        <v>0</v>
      </c>
      <c r="T2339" s="113">
        <f t="shared" si="1103"/>
        <v>8.5000000000000006E-2</v>
      </c>
      <c r="U2339" s="111">
        <f t="shared" si="1083"/>
        <v>10</v>
      </c>
      <c r="V2339" s="111">
        <v>252</v>
      </c>
      <c r="W2339" s="110">
        <f t="shared" si="1095"/>
        <v>1.0032425469999999</v>
      </c>
      <c r="X2339" s="103">
        <f t="shared" si="1096"/>
        <v>0.98321418999999999</v>
      </c>
      <c r="Y2339" s="103">
        <f t="shared" si="1097"/>
        <v>0</v>
      </c>
      <c r="Z2339" s="114" t="str">
        <f t="shared" si="1105"/>
        <v>A+J=</v>
      </c>
      <c r="AA2339" s="108">
        <f t="shared" si="1106"/>
        <v>46377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98"/>
        <v>46362</v>
      </c>
      <c r="B2340" s="103">
        <f t="shared" si="1090"/>
        <v>304.20601822000003</v>
      </c>
      <c r="C2340" s="204">
        <f t="shared" si="1089"/>
        <v>156.77113270412823</v>
      </c>
      <c r="D2340" s="104">
        <f t="shared" si="1099"/>
        <v>7205.03</v>
      </c>
      <c r="E2340" s="105">
        <f t="shared" si="1084"/>
        <v>7245.38</v>
      </c>
      <c r="F2340" s="106">
        <f t="shared" si="1085"/>
        <v>46318</v>
      </c>
      <c r="G2340" s="107">
        <f t="shared" si="1091"/>
        <v>5.6002542668107669E-3</v>
      </c>
      <c r="H2340" s="108">
        <f t="shared" si="1104"/>
        <v>46377</v>
      </c>
      <c r="I2340" s="108">
        <f t="shared" si="1092"/>
        <v>46377</v>
      </c>
      <c r="J2340" s="109">
        <f t="shared" si="1100"/>
        <v>20</v>
      </c>
      <c r="K2340" s="109">
        <f t="shared" si="1088"/>
        <v>10</v>
      </c>
      <c r="L2340" s="8">
        <f t="shared" si="1101"/>
        <v>1.0027962100000001</v>
      </c>
      <c r="M2340" s="110">
        <f t="shared" si="1087"/>
        <v>1.0056002500000001</v>
      </c>
      <c r="N2340" s="110">
        <f t="shared" si="1108"/>
        <v>1.9287817159973077</v>
      </c>
      <c r="O2340" s="103">
        <f t="shared" si="1086"/>
        <v>1.93417499</v>
      </c>
      <c r="P2340" s="103">
        <f t="shared" si="1093"/>
        <v>303.22280403000002</v>
      </c>
      <c r="Q2340" s="11">
        <f t="shared" si="1107"/>
        <v>0</v>
      </c>
      <c r="R2340" s="30">
        <f t="shared" si="1102"/>
        <v>0</v>
      </c>
      <c r="S2340" s="103">
        <f t="shared" si="1094"/>
        <v>0</v>
      </c>
      <c r="T2340" s="113">
        <f t="shared" si="1103"/>
        <v>8.5000000000000006E-2</v>
      </c>
      <c r="U2340" s="111">
        <f t="shared" si="1083"/>
        <v>10</v>
      </c>
      <c r="V2340" s="111">
        <v>252</v>
      </c>
      <c r="W2340" s="110">
        <f t="shared" si="1095"/>
        <v>1.0032425469999999</v>
      </c>
      <c r="X2340" s="103">
        <f t="shared" si="1096"/>
        <v>0.98321418999999999</v>
      </c>
      <c r="Y2340" s="103">
        <f t="shared" si="1097"/>
        <v>0</v>
      </c>
      <c r="Z2340" s="114" t="str">
        <f t="shared" si="1105"/>
        <v>A+J=</v>
      </c>
      <c r="AA2340" s="108">
        <f t="shared" si="1106"/>
        <v>46377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98"/>
        <v>46363</v>
      </c>
      <c r="B2341" s="103">
        <f t="shared" si="1090"/>
        <v>304.20601822000003</v>
      </c>
      <c r="C2341" s="204">
        <f t="shared" si="1089"/>
        <v>156.77113270412823</v>
      </c>
      <c r="D2341" s="104">
        <f t="shared" si="1099"/>
        <v>7205.03</v>
      </c>
      <c r="E2341" s="105">
        <f t="shared" si="1084"/>
        <v>7245.38</v>
      </c>
      <c r="F2341" s="106">
        <f t="shared" si="1085"/>
        <v>46318</v>
      </c>
      <c r="G2341" s="107">
        <f t="shared" si="1091"/>
        <v>5.6002542668107669E-3</v>
      </c>
      <c r="H2341" s="108">
        <f t="shared" si="1104"/>
        <v>46377</v>
      </c>
      <c r="I2341" s="108">
        <f t="shared" si="1092"/>
        <v>46377</v>
      </c>
      <c r="J2341" s="109">
        <f t="shared" si="1100"/>
        <v>20</v>
      </c>
      <c r="K2341" s="109">
        <f t="shared" si="1088"/>
        <v>10</v>
      </c>
      <c r="L2341" s="8">
        <f t="shared" si="1101"/>
        <v>1.0027962100000001</v>
      </c>
      <c r="M2341" s="110">
        <f t="shared" si="1087"/>
        <v>1.0056002500000001</v>
      </c>
      <c r="N2341" s="110">
        <f t="shared" si="1108"/>
        <v>1.9287817159973077</v>
      </c>
      <c r="O2341" s="103">
        <f t="shared" si="1086"/>
        <v>1.93417499</v>
      </c>
      <c r="P2341" s="103">
        <f t="shared" si="1093"/>
        <v>303.22280403000002</v>
      </c>
      <c r="Q2341" s="11">
        <f t="shared" si="1107"/>
        <v>0</v>
      </c>
      <c r="R2341" s="30">
        <f t="shared" si="1102"/>
        <v>0</v>
      </c>
      <c r="S2341" s="103">
        <f t="shared" si="1094"/>
        <v>0</v>
      </c>
      <c r="T2341" s="113">
        <f t="shared" si="1103"/>
        <v>8.5000000000000006E-2</v>
      </c>
      <c r="U2341" s="111">
        <f t="shared" ref="U2341:U2404" si="1109">IF(Q2340&gt;0,1,IF(K2341=K2340,U2340,U2340+1))</f>
        <v>10</v>
      </c>
      <c r="V2341" s="111">
        <v>252</v>
      </c>
      <c r="W2341" s="110">
        <f t="shared" si="1095"/>
        <v>1.0032425469999999</v>
      </c>
      <c r="X2341" s="103">
        <f t="shared" si="1096"/>
        <v>0.98321418999999999</v>
      </c>
      <c r="Y2341" s="103">
        <f t="shared" si="1097"/>
        <v>0</v>
      </c>
      <c r="Z2341" s="114" t="str">
        <f t="shared" si="1105"/>
        <v>A+J=</v>
      </c>
      <c r="AA2341" s="108">
        <f t="shared" si="1106"/>
        <v>46377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98"/>
        <v>46364</v>
      </c>
      <c r="B2342" s="103">
        <f t="shared" si="1090"/>
        <v>304.38949826999999</v>
      </c>
      <c r="C2342" s="204">
        <f t="shared" si="1089"/>
        <v>156.77113270412823</v>
      </c>
      <c r="D2342" s="104">
        <f t="shared" si="1099"/>
        <v>7205.03</v>
      </c>
      <c r="E2342" s="105">
        <f t="shared" si="1084"/>
        <v>7245.38</v>
      </c>
      <c r="F2342" s="106">
        <f t="shared" si="1085"/>
        <v>46318</v>
      </c>
      <c r="G2342" s="107">
        <f t="shared" si="1091"/>
        <v>5.6002542668107669E-3</v>
      </c>
      <c r="H2342" s="108">
        <f t="shared" si="1104"/>
        <v>46377</v>
      </c>
      <c r="I2342" s="108">
        <f t="shared" si="1092"/>
        <v>46377</v>
      </c>
      <c r="J2342" s="109">
        <f t="shared" si="1100"/>
        <v>20</v>
      </c>
      <c r="K2342" s="109">
        <f t="shared" si="1088"/>
        <v>11</v>
      </c>
      <c r="L2342" s="8">
        <f t="shared" si="1101"/>
        <v>1.0030762600000001</v>
      </c>
      <c r="M2342" s="110">
        <f t="shared" si="1087"/>
        <v>1.0056002500000001</v>
      </c>
      <c r="N2342" s="110">
        <f t="shared" si="1108"/>
        <v>1.9287817159973077</v>
      </c>
      <c r="O2342" s="103">
        <f t="shared" si="1086"/>
        <v>1.9347151499999999</v>
      </c>
      <c r="P2342" s="103">
        <f t="shared" si="1093"/>
        <v>303.30748552</v>
      </c>
      <c r="Q2342" s="11">
        <f t="shared" si="1107"/>
        <v>0</v>
      </c>
      <c r="R2342" s="30">
        <f t="shared" si="1102"/>
        <v>0</v>
      </c>
      <c r="S2342" s="103">
        <f t="shared" si="1094"/>
        <v>0</v>
      </c>
      <c r="T2342" s="113">
        <f t="shared" si="1103"/>
        <v>8.5000000000000006E-2</v>
      </c>
      <c r="U2342" s="111">
        <f t="shared" si="1109"/>
        <v>11</v>
      </c>
      <c r="V2342" s="111">
        <v>252</v>
      </c>
      <c r="W2342" s="110">
        <f t="shared" si="1095"/>
        <v>1.0035673789999999</v>
      </c>
      <c r="X2342" s="103">
        <f t="shared" si="1096"/>
        <v>1.0820127500000001</v>
      </c>
      <c r="Y2342" s="103">
        <f t="shared" si="1097"/>
        <v>0</v>
      </c>
      <c r="Z2342" s="114" t="str">
        <f t="shared" si="1105"/>
        <v>A+J=</v>
      </c>
      <c r="AA2342" s="108">
        <f t="shared" si="1106"/>
        <v>46377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98"/>
        <v>46365</v>
      </c>
      <c r="B2343" s="103">
        <f t="shared" si="1090"/>
        <v>304.57308753000001</v>
      </c>
      <c r="C2343" s="204">
        <f t="shared" si="1089"/>
        <v>156.77113270412823</v>
      </c>
      <c r="D2343" s="104">
        <f t="shared" si="1099"/>
        <v>7205.03</v>
      </c>
      <c r="E2343" s="105">
        <f t="shared" si="1084"/>
        <v>7245.38</v>
      </c>
      <c r="F2343" s="106">
        <f t="shared" si="1085"/>
        <v>46318</v>
      </c>
      <c r="G2343" s="107">
        <f t="shared" si="1091"/>
        <v>5.6002542668107669E-3</v>
      </c>
      <c r="H2343" s="108">
        <f t="shared" si="1104"/>
        <v>46377</v>
      </c>
      <c r="I2343" s="108">
        <f t="shared" si="1092"/>
        <v>46377</v>
      </c>
      <c r="J2343" s="109">
        <f t="shared" si="1100"/>
        <v>20</v>
      </c>
      <c r="K2343" s="109">
        <f t="shared" si="1088"/>
        <v>12</v>
      </c>
      <c r="L2343" s="8">
        <f t="shared" si="1101"/>
        <v>1.00335639</v>
      </c>
      <c r="M2343" s="110">
        <f t="shared" si="1087"/>
        <v>1.0056002500000001</v>
      </c>
      <c r="N2343" s="110">
        <f t="shared" si="1108"/>
        <v>1.9287817159973077</v>
      </c>
      <c r="O2343" s="103">
        <f t="shared" si="1086"/>
        <v>1.9352554500000001</v>
      </c>
      <c r="P2343" s="103">
        <f t="shared" si="1093"/>
        <v>303.39218896</v>
      </c>
      <c r="Q2343" s="11">
        <f t="shared" si="1107"/>
        <v>0</v>
      </c>
      <c r="R2343" s="30">
        <f t="shared" si="1102"/>
        <v>0</v>
      </c>
      <c r="S2343" s="103">
        <f t="shared" si="1094"/>
        <v>0</v>
      </c>
      <c r="T2343" s="113">
        <f t="shared" si="1103"/>
        <v>8.5000000000000006E-2</v>
      </c>
      <c r="U2343" s="111">
        <f t="shared" si="1109"/>
        <v>12</v>
      </c>
      <c r="V2343" s="111">
        <v>252</v>
      </c>
      <c r="W2343" s="110">
        <f t="shared" si="1095"/>
        <v>1.003892317</v>
      </c>
      <c r="X2343" s="103">
        <f t="shared" si="1096"/>
        <v>1.1808985700000001</v>
      </c>
      <c r="Y2343" s="103">
        <f t="shared" si="1097"/>
        <v>0</v>
      </c>
      <c r="Z2343" s="114" t="str">
        <f t="shared" si="1105"/>
        <v>A+J=</v>
      </c>
      <c r="AA2343" s="108">
        <f t="shared" si="1106"/>
        <v>46377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98"/>
        <v>46366</v>
      </c>
      <c r="B2344" s="103">
        <f t="shared" si="1090"/>
        <v>304.75679016999999</v>
      </c>
      <c r="C2344" s="204">
        <f t="shared" si="1089"/>
        <v>156.77113270412823</v>
      </c>
      <c r="D2344" s="104">
        <f t="shared" si="1099"/>
        <v>7205.03</v>
      </c>
      <c r="E2344" s="105">
        <f t="shared" ref="E2344:E2407" si="1110">IF($K2344=1,VLOOKUP($A2343,$AO$10:$AS$165,4),E2343)</f>
        <v>7245.38</v>
      </c>
      <c r="F2344" s="106">
        <f t="shared" ref="F2344:F2407" si="1111">IF($K2344=1,VLOOKUP($A2343,$AO$10:$AS$165,5),F2343)</f>
        <v>46318</v>
      </c>
      <c r="G2344" s="107">
        <f t="shared" si="1091"/>
        <v>5.6002542668107669E-3</v>
      </c>
      <c r="H2344" s="108">
        <f t="shared" si="1104"/>
        <v>46377</v>
      </c>
      <c r="I2344" s="108">
        <f t="shared" si="1092"/>
        <v>46377</v>
      </c>
      <c r="J2344" s="109">
        <f t="shared" si="1100"/>
        <v>20</v>
      </c>
      <c r="K2344" s="109">
        <f t="shared" si="1088"/>
        <v>13</v>
      </c>
      <c r="L2344" s="8">
        <f t="shared" si="1101"/>
        <v>1.0036366000000001</v>
      </c>
      <c r="M2344" s="110">
        <f t="shared" si="1087"/>
        <v>1.0056002500000001</v>
      </c>
      <c r="N2344" s="110">
        <f t="shared" si="1108"/>
        <v>1.9287817159973077</v>
      </c>
      <c r="O2344" s="103">
        <f t="shared" si="1086"/>
        <v>1.9357959199999999</v>
      </c>
      <c r="P2344" s="103">
        <f t="shared" si="1093"/>
        <v>303.47691906</v>
      </c>
      <c r="Q2344" s="11">
        <f t="shared" si="1107"/>
        <v>0</v>
      </c>
      <c r="R2344" s="30">
        <f t="shared" si="1102"/>
        <v>0</v>
      </c>
      <c r="S2344" s="103">
        <f t="shared" si="1094"/>
        <v>0</v>
      </c>
      <c r="T2344" s="113">
        <f t="shared" si="1103"/>
        <v>8.5000000000000006E-2</v>
      </c>
      <c r="U2344" s="111">
        <f t="shared" si="1109"/>
        <v>13</v>
      </c>
      <c r="V2344" s="111">
        <v>252</v>
      </c>
      <c r="W2344" s="110">
        <f t="shared" si="1095"/>
        <v>1.0042173590000001</v>
      </c>
      <c r="X2344" s="103">
        <f t="shared" si="1096"/>
        <v>1.27987111</v>
      </c>
      <c r="Y2344" s="103">
        <f t="shared" si="1097"/>
        <v>0</v>
      </c>
      <c r="Z2344" s="114" t="str">
        <f t="shared" si="1105"/>
        <v>A+J=</v>
      </c>
      <c r="AA2344" s="108">
        <f t="shared" si="1106"/>
        <v>46377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98"/>
        <v>46367</v>
      </c>
      <c r="B2345" s="103">
        <f t="shared" si="1090"/>
        <v>304.94060399</v>
      </c>
      <c r="C2345" s="204">
        <f t="shared" si="1089"/>
        <v>156.77113270412823</v>
      </c>
      <c r="D2345" s="104">
        <f t="shared" si="1099"/>
        <v>7205.03</v>
      </c>
      <c r="E2345" s="105">
        <f t="shared" si="1110"/>
        <v>7245.38</v>
      </c>
      <c r="F2345" s="106">
        <f t="shared" si="1111"/>
        <v>46318</v>
      </c>
      <c r="G2345" s="107">
        <f t="shared" si="1091"/>
        <v>5.6002542668107669E-3</v>
      </c>
      <c r="H2345" s="108">
        <f t="shared" si="1104"/>
        <v>46377</v>
      </c>
      <c r="I2345" s="108">
        <f t="shared" si="1092"/>
        <v>46377</v>
      </c>
      <c r="J2345" s="109">
        <f t="shared" si="1100"/>
        <v>20</v>
      </c>
      <c r="K2345" s="109">
        <f t="shared" si="1088"/>
        <v>14</v>
      </c>
      <c r="L2345" s="8">
        <f t="shared" si="1101"/>
        <v>1.00391689</v>
      </c>
      <c r="M2345" s="110">
        <f t="shared" si="1087"/>
        <v>1.0056002500000001</v>
      </c>
      <c r="N2345" s="110">
        <f t="shared" si="1108"/>
        <v>1.9287817159973077</v>
      </c>
      <c r="O2345" s="103">
        <f t="shared" ref="O2345:O2408" si="1112">TRUNC(TRUNC((L2345*N2345),15),8)</f>
        <v>1.9363365400000001</v>
      </c>
      <c r="P2345" s="103">
        <f t="shared" si="1093"/>
        <v>303.56167267000001</v>
      </c>
      <c r="Q2345" s="11">
        <f t="shared" si="1107"/>
        <v>0</v>
      </c>
      <c r="R2345" s="30">
        <f t="shared" si="1102"/>
        <v>0</v>
      </c>
      <c r="S2345" s="103">
        <f t="shared" si="1094"/>
        <v>0</v>
      </c>
      <c r="T2345" s="113">
        <f t="shared" si="1103"/>
        <v>8.5000000000000006E-2</v>
      </c>
      <c r="U2345" s="111">
        <f t="shared" si="1109"/>
        <v>14</v>
      </c>
      <c r="V2345" s="111">
        <v>252</v>
      </c>
      <c r="W2345" s="110">
        <f t="shared" si="1095"/>
        <v>1.0045425079999999</v>
      </c>
      <c r="X2345" s="103">
        <f t="shared" si="1096"/>
        <v>1.37893132</v>
      </c>
      <c r="Y2345" s="103">
        <f t="shared" si="1097"/>
        <v>0</v>
      </c>
      <c r="Z2345" s="114" t="str">
        <f t="shared" si="1105"/>
        <v>A+J=</v>
      </c>
      <c r="AA2345" s="108">
        <f t="shared" si="1106"/>
        <v>46377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98"/>
        <v>46368</v>
      </c>
      <c r="B2346" s="103">
        <f t="shared" si="1090"/>
        <v>305.12452499</v>
      </c>
      <c r="C2346" s="204">
        <f t="shared" si="1089"/>
        <v>156.77113270412823</v>
      </c>
      <c r="D2346" s="104">
        <f t="shared" si="1099"/>
        <v>7205.03</v>
      </c>
      <c r="E2346" s="105">
        <f t="shared" si="1110"/>
        <v>7245.38</v>
      </c>
      <c r="F2346" s="106">
        <f t="shared" si="1111"/>
        <v>46318</v>
      </c>
      <c r="G2346" s="107">
        <f t="shared" si="1091"/>
        <v>5.6002542668107669E-3</v>
      </c>
      <c r="H2346" s="108">
        <f t="shared" si="1104"/>
        <v>46377</v>
      </c>
      <c r="I2346" s="108">
        <f t="shared" si="1092"/>
        <v>46377</v>
      </c>
      <c r="J2346" s="109">
        <f t="shared" si="1100"/>
        <v>20</v>
      </c>
      <c r="K2346" s="109">
        <f t="shared" si="1088"/>
        <v>15</v>
      </c>
      <c r="L2346" s="8">
        <f t="shared" si="1101"/>
        <v>1.00419725</v>
      </c>
      <c r="M2346" s="110">
        <f t="shared" ref="M2346:M2409" si="1113">IF(I2346&gt;I2345,L2345,M2345)</f>
        <v>1.0056002500000001</v>
      </c>
      <c r="N2346" s="110">
        <f t="shared" si="1108"/>
        <v>1.9287817159973077</v>
      </c>
      <c r="O2346" s="103">
        <f t="shared" si="1112"/>
        <v>1.93687729</v>
      </c>
      <c r="P2346" s="103">
        <f t="shared" si="1093"/>
        <v>303.64644665999998</v>
      </c>
      <c r="Q2346" s="11">
        <f t="shared" si="1107"/>
        <v>0</v>
      </c>
      <c r="R2346" s="30">
        <f t="shared" si="1102"/>
        <v>0</v>
      </c>
      <c r="S2346" s="103">
        <f t="shared" si="1094"/>
        <v>0</v>
      </c>
      <c r="T2346" s="113">
        <f t="shared" si="1103"/>
        <v>8.5000000000000006E-2</v>
      </c>
      <c r="U2346" s="111">
        <f t="shared" si="1109"/>
        <v>15</v>
      </c>
      <c r="V2346" s="111">
        <v>252</v>
      </c>
      <c r="W2346" s="110">
        <f t="shared" si="1095"/>
        <v>1.0048677610000001</v>
      </c>
      <c r="X2346" s="103">
        <f t="shared" si="1096"/>
        <v>1.47807833</v>
      </c>
      <c r="Y2346" s="103">
        <f t="shared" si="1097"/>
        <v>0</v>
      </c>
      <c r="Z2346" s="114" t="str">
        <f t="shared" si="1105"/>
        <v>A+J=</v>
      </c>
      <c r="AA2346" s="108">
        <f t="shared" si="1106"/>
        <v>46377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98"/>
        <v>46369</v>
      </c>
      <c r="B2347" s="103">
        <f t="shared" si="1090"/>
        <v>305.12452499</v>
      </c>
      <c r="C2347" s="204">
        <f t="shared" si="1089"/>
        <v>156.77113270412823</v>
      </c>
      <c r="D2347" s="104">
        <f t="shared" si="1099"/>
        <v>7205.03</v>
      </c>
      <c r="E2347" s="105">
        <f t="shared" si="1110"/>
        <v>7245.38</v>
      </c>
      <c r="F2347" s="106">
        <f t="shared" si="1111"/>
        <v>46318</v>
      </c>
      <c r="G2347" s="107">
        <f t="shared" si="1091"/>
        <v>5.6002542668107669E-3</v>
      </c>
      <c r="H2347" s="108">
        <f t="shared" si="1104"/>
        <v>46377</v>
      </c>
      <c r="I2347" s="108">
        <f t="shared" si="1092"/>
        <v>46377</v>
      </c>
      <c r="J2347" s="109">
        <f t="shared" si="1100"/>
        <v>20</v>
      </c>
      <c r="K2347" s="109">
        <f t="shared" si="1088"/>
        <v>15</v>
      </c>
      <c r="L2347" s="8">
        <f t="shared" si="1101"/>
        <v>1.00419725</v>
      </c>
      <c r="M2347" s="110">
        <f t="shared" si="1113"/>
        <v>1.0056002500000001</v>
      </c>
      <c r="N2347" s="110">
        <f t="shared" si="1108"/>
        <v>1.9287817159973077</v>
      </c>
      <c r="O2347" s="103">
        <f t="shared" si="1112"/>
        <v>1.93687729</v>
      </c>
      <c r="P2347" s="103">
        <f t="shared" si="1093"/>
        <v>303.64644665999998</v>
      </c>
      <c r="Q2347" s="11">
        <f t="shared" si="1107"/>
        <v>0</v>
      </c>
      <c r="R2347" s="30">
        <f t="shared" si="1102"/>
        <v>0</v>
      </c>
      <c r="S2347" s="103">
        <f t="shared" si="1094"/>
        <v>0</v>
      </c>
      <c r="T2347" s="113">
        <f t="shared" si="1103"/>
        <v>8.5000000000000006E-2</v>
      </c>
      <c r="U2347" s="111">
        <f t="shared" si="1109"/>
        <v>15</v>
      </c>
      <c r="V2347" s="111">
        <v>252</v>
      </c>
      <c r="W2347" s="110">
        <f t="shared" si="1095"/>
        <v>1.0048677610000001</v>
      </c>
      <c r="X2347" s="103">
        <f t="shared" si="1096"/>
        <v>1.47807833</v>
      </c>
      <c r="Y2347" s="103">
        <f t="shared" si="1097"/>
        <v>0</v>
      </c>
      <c r="Z2347" s="114" t="str">
        <f t="shared" si="1105"/>
        <v>A+J=</v>
      </c>
      <c r="AA2347" s="108">
        <f t="shared" si="1106"/>
        <v>46377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98"/>
        <v>46370</v>
      </c>
      <c r="B2348" s="103">
        <f t="shared" si="1090"/>
        <v>305.12452499</v>
      </c>
      <c r="C2348" s="204">
        <f t="shared" si="1089"/>
        <v>156.77113270412823</v>
      </c>
      <c r="D2348" s="104">
        <f t="shared" si="1099"/>
        <v>7205.03</v>
      </c>
      <c r="E2348" s="105">
        <f t="shared" si="1110"/>
        <v>7245.38</v>
      </c>
      <c r="F2348" s="106">
        <f t="shared" si="1111"/>
        <v>46318</v>
      </c>
      <c r="G2348" s="107">
        <f t="shared" si="1091"/>
        <v>5.6002542668107669E-3</v>
      </c>
      <c r="H2348" s="108">
        <f t="shared" si="1104"/>
        <v>46377</v>
      </c>
      <c r="I2348" s="108">
        <f t="shared" si="1092"/>
        <v>46377</v>
      </c>
      <c r="J2348" s="109">
        <f t="shared" si="1100"/>
        <v>20</v>
      </c>
      <c r="K2348" s="109">
        <f t="shared" ref="K2348:K2411" si="1114">(J2348-(NETWORKDAYS(A2348,I2348,AD$171:AD$502)-1))</f>
        <v>15</v>
      </c>
      <c r="L2348" s="8">
        <f t="shared" si="1101"/>
        <v>1.00419725</v>
      </c>
      <c r="M2348" s="110">
        <f t="shared" si="1113"/>
        <v>1.0056002500000001</v>
      </c>
      <c r="N2348" s="110">
        <f t="shared" si="1108"/>
        <v>1.9287817159973077</v>
      </c>
      <c r="O2348" s="103">
        <f t="shared" si="1112"/>
        <v>1.93687729</v>
      </c>
      <c r="P2348" s="103">
        <f t="shared" si="1093"/>
        <v>303.64644665999998</v>
      </c>
      <c r="Q2348" s="11">
        <f t="shared" si="1107"/>
        <v>0</v>
      </c>
      <c r="R2348" s="30">
        <f t="shared" si="1102"/>
        <v>0</v>
      </c>
      <c r="S2348" s="103">
        <f t="shared" si="1094"/>
        <v>0</v>
      </c>
      <c r="T2348" s="113">
        <f t="shared" si="1103"/>
        <v>8.5000000000000006E-2</v>
      </c>
      <c r="U2348" s="111">
        <f t="shared" si="1109"/>
        <v>15</v>
      </c>
      <c r="V2348" s="111">
        <v>252</v>
      </c>
      <c r="W2348" s="110">
        <f t="shared" si="1095"/>
        <v>1.0048677610000001</v>
      </c>
      <c r="X2348" s="103">
        <f t="shared" si="1096"/>
        <v>1.47807833</v>
      </c>
      <c r="Y2348" s="103">
        <f t="shared" si="1097"/>
        <v>0</v>
      </c>
      <c r="Z2348" s="114" t="str">
        <f t="shared" si="1105"/>
        <v>A+J=</v>
      </c>
      <c r="AA2348" s="108">
        <f t="shared" si="1106"/>
        <v>46377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98"/>
        <v>46371</v>
      </c>
      <c r="B2349" s="103">
        <f t="shared" si="1090"/>
        <v>305.30855823000002</v>
      </c>
      <c r="C2349" s="204">
        <f t="shared" si="1089"/>
        <v>156.77113270412823</v>
      </c>
      <c r="D2349" s="104">
        <f t="shared" si="1099"/>
        <v>7205.03</v>
      </c>
      <c r="E2349" s="105">
        <f t="shared" si="1110"/>
        <v>7245.38</v>
      </c>
      <c r="F2349" s="106">
        <f t="shared" si="1111"/>
        <v>46318</v>
      </c>
      <c r="G2349" s="107">
        <f t="shared" si="1091"/>
        <v>5.6002542668107669E-3</v>
      </c>
      <c r="H2349" s="108">
        <f t="shared" si="1104"/>
        <v>46377</v>
      </c>
      <c r="I2349" s="108">
        <f t="shared" si="1092"/>
        <v>46377</v>
      </c>
      <c r="J2349" s="109">
        <f t="shared" si="1100"/>
        <v>20</v>
      </c>
      <c r="K2349" s="109">
        <f t="shared" si="1114"/>
        <v>16</v>
      </c>
      <c r="L2349" s="8">
        <f t="shared" si="1101"/>
        <v>1.0044776900000001</v>
      </c>
      <c r="M2349" s="110">
        <f t="shared" si="1113"/>
        <v>1.0056002500000001</v>
      </c>
      <c r="N2349" s="110">
        <f t="shared" si="1108"/>
        <v>1.9287817159973077</v>
      </c>
      <c r="O2349" s="103">
        <f t="shared" si="1112"/>
        <v>1.9374182</v>
      </c>
      <c r="P2349" s="103">
        <f t="shared" si="1093"/>
        <v>303.73124573000001</v>
      </c>
      <c r="Q2349" s="11">
        <f t="shared" si="1107"/>
        <v>0</v>
      </c>
      <c r="R2349" s="30">
        <f t="shared" si="1102"/>
        <v>0</v>
      </c>
      <c r="S2349" s="103">
        <f t="shared" si="1094"/>
        <v>0</v>
      </c>
      <c r="T2349" s="113">
        <f t="shared" si="1103"/>
        <v>8.5000000000000006E-2</v>
      </c>
      <c r="U2349" s="111">
        <f t="shared" si="1109"/>
        <v>16</v>
      </c>
      <c r="V2349" s="111">
        <v>252</v>
      </c>
      <c r="W2349" s="110">
        <f t="shared" si="1095"/>
        <v>1.0051931190000001</v>
      </c>
      <c r="X2349" s="103">
        <f t="shared" si="1096"/>
        <v>1.5773124999999999</v>
      </c>
      <c r="Y2349" s="103">
        <f t="shared" si="1097"/>
        <v>0</v>
      </c>
      <c r="Z2349" s="114" t="str">
        <f t="shared" si="1105"/>
        <v>A+J=</v>
      </c>
      <c r="AA2349" s="108">
        <f t="shared" si="1106"/>
        <v>46377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98"/>
        <v>46372</v>
      </c>
      <c r="B2350" s="103">
        <f t="shared" si="1090"/>
        <v>305.49270566000001</v>
      </c>
      <c r="C2350" s="204">
        <f t="shared" si="1089"/>
        <v>156.77113270412823</v>
      </c>
      <c r="D2350" s="104">
        <f t="shared" si="1099"/>
        <v>7205.03</v>
      </c>
      <c r="E2350" s="105">
        <f t="shared" si="1110"/>
        <v>7245.38</v>
      </c>
      <c r="F2350" s="106">
        <f t="shared" si="1111"/>
        <v>46318</v>
      </c>
      <c r="G2350" s="107">
        <f t="shared" si="1091"/>
        <v>5.6002542668107669E-3</v>
      </c>
      <c r="H2350" s="108">
        <f t="shared" si="1104"/>
        <v>46377</v>
      </c>
      <c r="I2350" s="108">
        <f t="shared" si="1092"/>
        <v>46377</v>
      </c>
      <c r="J2350" s="109">
        <f t="shared" si="1100"/>
        <v>20</v>
      </c>
      <c r="K2350" s="109">
        <f t="shared" si="1114"/>
        <v>17</v>
      </c>
      <c r="L2350" s="8">
        <f t="shared" si="1101"/>
        <v>1.00475822</v>
      </c>
      <c r="M2350" s="110">
        <f t="shared" si="1113"/>
        <v>1.0056002500000001</v>
      </c>
      <c r="N2350" s="110">
        <f t="shared" si="1108"/>
        <v>1.9287817159973077</v>
      </c>
      <c r="O2350" s="103">
        <f t="shared" si="1112"/>
        <v>1.9379592800000001</v>
      </c>
      <c r="P2350" s="103">
        <f t="shared" si="1093"/>
        <v>303.81607145999999</v>
      </c>
      <c r="Q2350" s="11">
        <f t="shared" si="1107"/>
        <v>0</v>
      </c>
      <c r="R2350" s="30">
        <f t="shared" si="1102"/>
        <v>0</v>
      </c>
      <c r="S2350" s="103">
        <f t="shared" si="1094"/>
        <v>0</v>
      </c>
      <c r="T2350" s="113">
        <f t="shared" si="1103"/>
        <v>8.5000000000000006E-2</v>
      </c>
      <c r="U2350" s="111">
        <f t="shared" si="1109"/>
        <v>17</v>
      </c>
      <c r="V2350" s="111">
        <v>252</v>
      </c>
      <c r="W2350" s="110">
        <f t="shared" si="1095"/>
        <v>1.005518583</v>
      </c>
      <c r="X2350" s="103">
        <f t="shared" si="1096"/>
        <v>1.6766342000000001</v>
      </c>
      <c r="Y2350" s="103">
        <f t="shared" si="1097"/>
        <v>0</v>
      </c>
      <c r="Z2350" s="114" t="str">
        <f t="shared" si="1105"/>
        <v>A+J=</v>
      </c>
      <c r="AA2350" s="108">
        <f t="shared" si="1106"/>
        <v>46377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98"/>
        <v>46373</v>
      </c>
      <c r="B2351" s="103">
        <f t="shared" si="1090"/>
        <v>305.67696100999996</v>
      </c>
      <c r="C2351" s="204">
        <f t="shared" si="1089"/>
        <v>156.77113270412823</v>
      </c>
      <c r="D2351" s="104">
        <f t="shared" si="1099"/>
        <v>7205.03</v>
      </c>
      <c r="E2351" s="105">
        <f t="shared" si="1110"/>
        <v>7245.38</v>
      </c>
      <c r="F2351" s="106">
        <f t="shared" si="1111"/>
        <v>46318</v>
      </c>
      <c r="G2351" s="107">
        <f t="shared" si="1091"/>
        <v>5.6002542668107669E-3</v>
      </c>
      <c r="H2351" s="108">
        <f t="shared" si="1104"/>
        <v>46377</v>
      </c>
      <c r="I2351" s="108">
        <f t="shared" si="1092"/>
        <v>46377</v>
      </c>
      <c r="J2351" s="109">
        <f t="shared" si="1100"/>
        <v>20</v>
      </c>
      <c r="K2351" s="109">
        <f t="shared" si="1114"/>
        <v>18</v>
      </c>
      <c r="L2351" s="8">
        <f t="shared" si="1101"/>
        <v>1.00503882</v>
      </c>
      <c r="M2351" s="110">
        <f t="shared" si="1113"/>
        <v>1.0056002500000001</v>
      </c>
      <c r="N2351" s="110">
        <f t="shared" si="1108"/>
        <v>1.9287817159973077</v>
      </c>
      <c r="O2351" s="103">
        <f t="shared" si="1112"/>
        <v>1.93850049</v>
      </c>
      <c r="P2351" s="103">
        <f t="shared" si="1093"/>
        <v>303.90091755999998</v>
      </c>
      <c r="Q2351" s="11">
        <f t="shared" si="1107"/>
        <v>0</v>
      </c>
      <c r="R2351" s="30">
        <f t="shared" si="1102"/>
        <v>0</v>
      </c>
      <c r="S2351" s="103">
        <f t="shared" si="1094"/>
        <v>0</v>
      </c>
      <c r="T2351" s="113">
        <f t="shared" si="1103"/>
        <v>8.5000000000000006E-2</v>
      </c>
      <c r="U2351" s="111">
        <f t="shared" si="1109"/>
        <v>18</v>
      </c>
      <c r="V2351" s="111">
        <v>252</v>
      </c>
      <c r="W2351" s="110">
        <f t="shared" si="1095"/>
        <v>1.005844153</v>
      </c>
      <c r="X2351" s="103">
        <f t="shared" si="1096"/>
        <v>1.77604345</v>
      </c>
      <c r="Y2351" s="103">
        <f t="shared" si="1097"/>
        <v>0</v>
      </c>
      <c r="Z2351" s="114" t="str">
        <f t="shared" si="1105"/>
        <v>A+J=</v>
      </c>
      <c r="AA2351" s="108">
        <f t="shared" si="1106"/>
        <v>46377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98"/>
        <v>46374</v>
      </c>
      <c r="B2352" s="103">
        <f t="shared" si="1090"/>
        <v>305.86132688999999</v>
      </c>
      <c r="C2352" s="204">
        <f t="shared" si="1089"/>
        <v>156.77113270412823</v>
      </c>
      <c r="D2352" s="104">
        <f t="shared" si="1099"/>
        <v>7205.03</v>
      </c>
      <c r="E2352" s="105">
        <f t="shared" si="1110"/>
        <v>7245.38</v>
      </c>
      <c r="F2352" s="106">
        <f t="shared" si="1111"/>
        <v>46318</v>
      </c>
      <c r="G2352" s="107">
        <f t="shared" si="1091"/>
        <v>5.6002542668107669E-3</v>
      </c>
      <c r="H2352" s="108">
        <f t="shared" si="1104"/>
        <v>46377</v>
      </c>
      <c r="I2352" s="108">
        <f t="shared" si="1092"/>
        <v>46377</v>
      </c>
      <c r="J2352" s="109">
        <f t="shared" si="1100"/>
        <v>20</v>
      </c>
      <c r="K2352" s="109">
        <f t="shared" si="1114"/>
        <v>19</v>
      </c>
      <c r="L2352" s="8">
        <f t="shared" si="1101"/>
        <v>1.00531949</v>
      </c>
      <c r="M2352" s="110">
        <f t="shared" si="1113"/>
        <v>1.0056002500000001</v>
      </c>
      <c r="N2352" s="110">
        <f t="shared" si="1108"/>
        <v>1.9287817159973077</v>
      </c>
      <c r="O2352" s="103">
        <f t="shared" si="1112"/>
        <v>1.93904185</v>
      </c>
      <c r="P2352" s="103">
        <f t="shared" si="1093"/>
        <v>303.98578717999999</v>
      </c>
      <c r="Q2352" s="11">
        <f t="shared" si="1107"/>
        <v>0</v>
      </c>
      <c r="R2352" s="30">
        <f t="shared" si="1102"/>
        <v>0</v>
      </c>
      <c r="S2352" s="103">
        <f t="shared" si="1094"/>
        <v>0</v>
      </c>
      <c r="T2352" s="113">
        <f t="shared" si="1103"/>
        <v>8.5000000000000006E-2</v>
      </c>
      <c r="U2352" s="111">
        <f t="shared" si="1109"/>
        <v>19</v>
      </c>
      <c r="V2352" s="111">
        <v>252</v>
      </c>
      <c r="W2352" s="110">
        <f t="shared" si="1095"/>
        <v>1.0061698269999999</v>
      </c>
      <c r="X2352" s="103">
        <f t="shared" si="1096"/>
        <v>1.87553971</v>
      </c>
      <c r="Y2352" s="103">
        <f t="shared" si="1097"/>
        <v>0</v>
      </c>
      <c r="Z2352" s="114" t="str">
        <f t="shared" si="1105"/>
        <v>A+J=</v>
      </c>
      <c r="AA2352" s="108">
        <f t="shared" si="1106"/>
        <v>46377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98"/>
        <v>46375</v>
      </c>
      <c r="B2353" s="103">
        <f t="shared" si="1090"/>
        <v>306.04580583000001</v>
      </c>
      <c r="C2353" s="204">
        <f t="shared" si="1089"/>
        <v>156.77113270412823</v>
      </c>
      <c r="D2353" s="104">
        <f t="shared" si="1099"/>
        <v>7205.03</v>
      </c>
      <c r="E2353" s="105">
        <f t="shared" si="1110"/>
        <v>7245.38</v>
      </c>
      <c r="F2353" s="106">
        <f t="shared" si="1111"/>
        <v>46318</v>
      </c>
      <c r="G2353" s="107">
        <f t="shared" si="1091"/>
        <v>5.6002542668107669E-3</v>
      </c>
      <c r="H2353" s="108">
        <f t="shared" si="1104"/>
        <v>46377</v>
      </c>
      <c r="I2353" s="108">
        <f t="shared" si="1092"/>
        <v>46377</v>
      </c>
      <c r="J2353" s="109">
        <f t="shared" si="1100"/>
        <v>20</v>
      </c>
      <c r="K2353" s="109">
        <f t="shared" si="1114"/>
        <v>20</v>
      </c>
      <c r="L2353" s="8">
        <f t="shared" si="1101"/>
        <v>1.0056002500000001</v>
      </c>
      <c r="M2353" s="110">
        <f t="shared" si="1113"/>
        <v>1.0056002500000001</v>
      </c>
      <c r="N2353" s="110">
        <f t="shared" si="1108"/>
        <v>1.9287817159973077</v>
      </c>
      <c r="O2353" s="103">
        <f t="shared" si="1112"/>
        <v>1.93958337</v>
      </c>
      <c r="P2353" s="103">
        <f t="shared" si="1093"/>
        <v>304.07068188</v>
      </c>
      <c r="Q2353" s="11">
        <f t="shared" si="1107"/>
        <v>0</v>
      </c>
      <c r="R2353" s="30">
        <f t="shared" si="1102"/>
        <v>0</v>
      </c>
      <c r="S2353" s="103">
        <f t="shared" si="1094"/>
        <v>0</v>
      </c>
      <c r="T2353" s="113">
        <f t="shared" si="1103"/>
        <v>8.5000000000000006E-2</v>
      </c>
      <c r="U2353" s="111">
        <f t="shared" si="1109"/>
        <v>20</v>
      </c>
      <c r="V2353" s="111">
        <v>252</v>
      </c>
      <c r="W2353" s="110">
        <f t="shared" si="1095"/>
        <v>1.006495608</v>
      </c>
      <c r="X2353" s="103">
        <f t="shared" si="1096"/>
        <v>1.97512395</v>
      </c>
      <c r="Y2353" s="103">
        <f t="shared" si="1097"/>
        <v>0</v>
      </c>
      <c r="Z2353" s="114" t="str">
        <f t="shared" si="1105"/>
        <v>A+J=</v>
      </c>
      <c r="AA2353" s="108">
        <f t="shared" si="1106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98"/>
        <v>46376</v>
      </c>
      <c r="B2354" s="103">
        <f t="shared" si="1090"/>
        <v>306.04580583000001</v>
      </c>
      <c r="C2354" s="204">
        <f t="shared" si="1089"/>
        <v>156.77113270412823</v>
      </c>
      <c r="D2354" s="104">
        <f t="shared" si="1099"/>
        <v>7205.03</v>
      </c>
      <c r="E2354" s="105">
        <f t="shared" si="1110"/>
        <v>7245.38</v>
      </c>
      <c r="F2354" s="106">
        <f t="shared" si="1111"/>
        <v>46318</v>
      </c>
      <c r="G2354" s="107">
        <f t="shared" si="1091"/>
        <v>5.6002542668107669E-3</v>
      </c>
      <c r="H2354" s="108">
        <f t="shared" si="1104"/>
        <v>46407</v>
      </c>
      <c r="I2354" s="108">
        <f t="shared" si="1092"/>
        <v>46377</v>
      </c>
      <c r="J2354" s="109">
        <f t="shared" si="1100"/>
        <v>20</v>
      </c>
      <c r="K2354" s="109">
        <f t="shared" si="1114"/>
        <v>20</v>
      </c>
      <c r="L2354" s="8">
        <f t="shared" si="1101"/>
        <v>1.0056002500000001</v>
      </c>
      <c r="M2354" s="110">
        <f t="shared" si="1113"/>
        <v>1.0056002500000001</v>
      </c>
      <c r="N2354" s="110">
        <f t="shared" si="1108"/>
        <v>1.9287817159973077</v>
      </c>
      <c r="O2354" s="103">
        <f t="shared" si="1112"/>
        <v>1.93958337</v>
      </c>
      <c r="P2354" s="103">
        <f t="shared" si="1093"/>
        <v>304.07068188</v>
      </c>
      <c r="Q2354" s="11">
        <f t="shared" si="1107"/>
        <v>0</v>
      </c>
      <c r="R2354" s="30">
        <f t="shared" si="1102"/>
        <v>0</v>
      </c>
      <c r="S2354" s="103">
        <f t="shared" si="1094"/>
        <v>0</v>
      </c>
      <c r="T2354" s="113">
        <f t="shared" si="1103"/>
        <v>8.5000000000000006E-2</v>
      </c>
      <c r="U2354" s="111">
        <f t="shared" si="1109"/>
        <v>20</v>
      </c>
      <c r="V2354" s="111">
        <v>252</v>
      </c>
      <c r="W2354" s="110">
        <f t="shared" si="1095"/>
        <v>1.006495608</v>
      </c>
      <c r="X2354" s="103">
        <f t="shared" si="1096"/>
        <v>1.97512395</v>
      </c>
      <c r="Y2354" s="103">
        <f t="shared" si="1097"/>
        <v>0</v>
      </c>
      <c r="Z2354" s="114" t="str">
        <f t="shared" si="1105"/>
        <v>A+J=</v>
      </c>
      <c r="AA2354" s="108">
        <f t="shared" si="1106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98"/>
        <v>46377</v>
      </c>
      <c r="B2355" s="103">
        <f t="shared" si="1090"/>
        <v>306.04580583000001</v>
      </c>
      <c r="C2355" s="204">
        <f t="shared" si="1089"/>
        <v>156.77113270412823</v>
      </c>
      <c r="D2355" s="104">
        <f t="shared" si="1099"/>
        <v>7205.03</v>
      </c>
      <c r="E2355" s="105">
        <f t="shared" si="1110"/>
        <v>7245.38</v>
      </c>
      <c r="F2355" s="106">
        <f t="shared" si="1111"/>
        <v>46318</v>
      </c>
      <c r="G2355" s="107">
        <f t="shared" si="1091"/>
        <v>5.6002542668107669E-3</v>
      </c>
      <c r="H2355" s="108">
        <f t="shared" si="1104"/>
        <v>46407</v>
      </c>
      <c r="I2355" s="108">
        <f t="shared" si="1092"/>
        <v>46377</v>
      </c>
      <c r="J2355" s="109">
        <f t="shared" si="1100"/>
        <v>20</v>
      </c>
      <c r="K2355" s="109">
        <f t="shared" si="1114"/>
        <v>20</v>
      </c>
      <c r="L2355" s="8">
        <f t="shared" si="1101"/>
        <v>1.0056002500000001</v>
      </c>
      <c r="M2355" s="110">
        <f t="shared" si="1113"/>
        <v>1.0056002500000001</v>
      </c>
      <c r="N2355" s="110">
        <f t="shared" si="1108"/>
        <v>1.9287817159973077</v>
      </c>
      <c r="O2355" s="103">
        <f t="shared" si="1112"/>
        <v>1.93958337</v>
      </c>
      <c r="P2355" s="103">
        <f t="shared" si="1093"/>
        <v>304.07068188</v>
      </c>
      <c r="Q2355" s="11">
        <f t="shared" si="1107"/>
        <v>77</v>
      </c>
      <c r="R2355" s="30">
        <f t="shared" si="1102"/>
        <v>2.7279000000000001E-2</v>
      </c>
      <c r="S2355" s="103">
        <f t="shared" si="1094"/>
        <v>8.2947441299999998</v>
      </c>
      <c r="T2355" s="113">
        <f t="shared" si="1103"/>
        <v>8.5000000000000006E-2</v>
      </c>
      <c r="U2355" s="111">
        <f t="shared" si="1109"/>
        <v>20</v>
      </c>
      <c r="V2355" s="111">
        <v>252</v>
      </c>
      <c r="W2355" s="110">
        <f t="shared" si="1095"/>
        <v>1.006495608</v>
      </c>
      <c r="X2355" s="103">
        <f t="shared" si="1096"/>
        <v>1.97512395</v>
      </c>
      <c r="Y2355" s="103">
        <f t="shared" si="1097"/>
        <v>10.26986808</v>
      </c>
      <c r="Z2355" s="114" t="str">
        <f t="shared" si="1105"/>
        <v>A+J=</v>
      </c>
      <c r="AA2355" s="108">
        <f t="shared" si="1106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98"/>
        <v>46378</v>
      </c>
      <c r="B2356" s="103">
        <f t="shared" si="1090"/>
        <v>295.95433315000002</v>
      </c>
      <c r="C2356" s="204">
        <f t="shared" si="1089"/>
        <v>152.49457297573667</v>
      </c>
      <c r="D2356" s="104">
        <f t="shared" si="1099"/>
        <v>7205.03</v>
      </c>
      <c r="E2356" s="105">
        <f t="shared" si="1110"/>
        <v>7245.38</v>
      </c>
      <c r="F2356" s="106">
        <f t="shared" si="1111"/>
        <v>46347</v>
      </c>
      <c r="G2356" s="107">
        <f t="shared" si="1091"/>
        <v>5.6002542668107669E-3</v>
      </c>
      <c r="H2356" s="108">
        <f t="shared" si="1104"/>
        <v>46407</v>
      </c>
      <c r="I2356" s="108">
        <f t="shared" si="1092"/>
        <v>46407</v>
      </c>
      <c r="J2356" s="109">
        <f t="shared" si="1100"/>
        <v>20</v>
      </c>
      <c r="K2356" s="109">
        <f t="shared" si="1114"/>
        <v>1</v>
      </c>
      <c r="L2356" s="8">
        <f t="shared" si="1101"/>
        <v>1.0002792700000001</v>
      </c>
      <c r="M2356" s="110">
        <f t="shared" si="1113"/>
        <v>1.0056002500000001</v>
      </c>
      <c r="N2356" s="110">
        <f t="shared" si="1108"/>
        <v>1.9395833758023218</v>
      </c>
      <c r="O2356" s="103">
        <f t="shared" si="1112"/>
        <v>1.9401250400000001</v>
      </c>
      <c r="P2356" s="103">
        <f t="shared" si="1093"/>
        <v>295.85853949</v>
      </c>
      <c r="Q2356" s="11">
        <f t="shared" si="1107"/>
        <v>0</v>
      </c>
      <c r="R2356" s="30">
        <f t="shared" si="1102"/>
        <v>0</v>
      </c>
      <c r="S2356" s="103">
        <f t="shared" si="1094"/>
        <v>0</v>
      </c>
      <c r="T2356" s="113">
        <f t="shared" si="1103"/>
        <v>8.5000000000000006E-2</v>
      </c>
      <c r="U2356" s="111">
        <f t="shared" si="1109"/>
        <v>1</v>
      </c>
      <c r="V2356" s="111">
        <v>252</v>
      </c>
      <c r="W2356" s="110">
        <f t="shared" si="1095"/>
        <v>1.0003237819999999</v>
      </c>
      <c r="X2356" s="103">
        <f t="shared" si="1096"/>
        <v>9.5793660000000003E-2</v>
      </c>
      <c r="Y2356" s="103">
        <f t="shared" si="1097"/>
        <v>0</v>
      </c>
      <c r="Z2356" s="114" t="str">
        <f t="shared" si="1105"/>
        <v>A+J=</v>
      </c>
      <c r="AA2356" s="108">
        <f t="shared" si="1106"/>
        <v>46407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98"/>
        <v>46379</v>
      </c>
      <c r="B2357" s="103">
        <f t="shared" si="1090"/>
        <v>296.13283325999998</v>
      </c>
      <c r="C2357" s="204">
        <f t="shared" si="1089"/>
        <v>152.49457297573667</v>
      </c>
      <c r="D2357" s="104">
        <f t="shared" si="1099"/>
        <v>7205.03</v>
      </c>
      <c r="E2357" s="105">
        <f t="shared" si="1110"/>
        <v>7245.38</v>
      </c>
      <c r="F2357" s="106">
        <f t="shared" si="1111"/>
        <v>46347</v>
      </c>
      <c r="G2357" s="107">
        <f t="shared" si="1091"/>
        <v>5.6002542668107669E-3</v>
      </c>
      <c r="H2357" s="108">
        <f t="shared" si="1104"/>
        <v>46407</v>
      </c>
      <c r="I2357" s="108">
        <f t="shared" si="1092"/>
        <v>46407</v>
      </c>
      <c r="J2357" s="109">
        <f t="shared" si="1100"/>
        <v>20</v>
      </c>
      <c r="K2357" s="109">
        <f t="shared" si="1114"/>
        <v>2</v>
      </c>
      <c r="L2357" s="8">
        <f t="shared" si="1101"/>
        <v>1.0005586099999999</v>
      </c>
      <c r="M2357" s="110">
        <f t="shared" si="1113"/>
        <v>1.0056002500000001</v>
      </c>
      <c r="N2357" s="110">
        <f t="shared" si="1108"/>
        <v>1.9395833758023218</v>
      </c>
      <c r="O2357" s="103">
        <f t="shared" si="1112"/>
        <v>1.94066684</v>
      </c>
      <c r="P2357" s="103">
        <f t="shared" si="1093"/>
        <v>295.94116105000001</v>
      </c>
      <c r="Q2357" s="11">
        <f t="shared" si="1107"/>
        <v>0</v>
      </c>
      <c r="R2357" s="30">
        <f t="shared" si="1102"/>
        <v>0</v>
      </c>
      <c r="S2357" s="103">
        <f t="shared" si="1094"/>
        <v>0</v>
      </c>
      <c r="T2357" s="113">
        <f t="shared" si="1103"/>
        <v>8.5000000000000006E-2</v>
      </c>
      <c r="U2357" s="111">
        <f t="shared" si="1109"/>
        <v>2</v>
      </c>
      <c r="V2357" s="111">
        <v>252</v>
      </c>
      <c r="W2357" s="110">
        <f t="shared" si="1095"/>
        <v>1.00064767</v>
      </c>
      <c r="X2357" s="103">
        <f t="shared" si="1096"/>
        <v>0.19167221000000001</v>
      </c>
      <c r="Y2357" s="103">
        <f t="shared" si="1097"/>
        <v>0</v>
      </c>
      <c r="Z2357" s="114" t="str">
        <f t="shared" si="1105"/>
        <v>A+J=</v>
      </c>
      <c r="AA2357" s="108">
        <f t="shared" si="1106"/>
        <v>46407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98"/>
        <v>46380</v>
      </c>
      <c r="B2358" s="103">
        <f t="shared" si="1090"/>
        <v>296.31144513999999</v>
      </c>
      <c r="C2358" s="204">
        <f t="shared" si="1089"/>
        <v>152.49457297573667</v>
      </c>
      <c r="D2358" s="104">
        <f t="shared" si="1099"/>
        <v>7205.03</v>
      </c>
      <c r="E2358" s="105">
        <f t="shared" si="1110"/>
        <v>7245.38</v>
      </c>
      <c r="F2358" s="106">
        <f t="shared" si="1111"/>
        <v>46347</v>
      </c>
      <c r="G2358" s="107">
        <f t="shared" si="1091"/>
        <v>5.6002542668107669E-3</v>
      </c>
      <c r="H2358" s="108">
        <f t="shared" si="1104"/>
        <v>46407</v>
      </c>
      <c r="I2358" s="108">
        <f t="shared" si="1092"/>
        <v>46407</v>
      </c>
      <c r="J2358" s="109">
        <f t="shared" si="1100"/>
        <v>20</v>
      </c>
      <c r="K2358" s="109">
        <f t="shared" si="1114"/>
        <v>3</v>
      </c>
      <c r="L2358" s="8">
        <f t="shared" si="1101"/>
        <v>1.0008380400000001</v>
      </c>
      <c r="M2358" s="110">
        <f t="shared" si="1113"/>
        <v>1.0056002500000001</v>
      </c>
      <c r="N2358" s="110">
        <f t="shared" si="1108"/>
        <v>1.9395833758023218</v>
      </c>
      <c r="O2358" s="103">
        <f t="shared" si="1112"/>
        <v>1.9412088199999999</v>
      </c>
      <c r="P2358" s="103">
        <f t="shared" si="1093"/>
        <v>296.02381006000002</v>
      </c>
      <c r="Q2358" s="11">
        <f t="shared" si="1107"/>
        <v>0</v>
      </c>
      <c r="R2358" s="30">
        <f t="shared" si="1102"/>
        <v>0</v>
      </c>
      <c r="S2358" s="103">
        <f t="shared" si="1094"/>
        <v>0</v>
      </c>
      <c r="T2358" s="113">
        <f t="shared" si="1103"/>
        <v>8.5000000000000006E-2</v>
      </c>
      <c r="U2358" s="111">
        <f t="shared" si="1109"/>
        <v>3</v>
      </c>
      <c r="V2358" s="111">
        <v>252</v>
      </c>
      <c r="W2358" s="110">
        <f t="shared" si="1095"/>
        <v>1.000971662</v>
      </c>
      <c r="X2358" s="103">
        <f t="shared" si="1096"/>
        <v>0.28763507999999999</v>
      </c>
      <c r="Y2358" s="103">
        <f t="shared" si="1097"/>
        <v>0</v>
      </c>
      <c r="Z2358" s="114" t="str">
        <f t="shared" si="1105"/>
        <v>A+J=</v>
      </c>
      <c r="AA2358" s="108">
        <f t="shared" si="1106"/>
        <v>46407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98"/>
        <v>46381</v>
      </c>
      <c r="B2359" s="103">
        <f t="shared" si="1090"/>
        <v>296.49016456999999</v>
      </c>
      <c r="C2359" s="204">
        <f t="shared" si="1089"/>
        <v>152.49457297573667</v>
      </c>
      <c r="D2359" s="104">
        <f t="shared" si="1099"/>
        <v>7205.03</v>
      </c>
      <c r="E2359" s="105">
        <f t="shared" si="1110"/>
        <v>7245.38</v>
      </c>
      <c r="F2359" s="106">
        <f t="shared" si="1111"/>
        <v>46347</v>
      </c>
      <c r="G2359" s="107">
        <f t="shared" si="1091"/>
        <v>5.6002542668107669E-3</v>
      </c>
      <c r="H2359" s="108">
        <f t="shared" si="1104"/>
        <v>46407</v>
      </c>
      <c r="I2359" s="108">
        <f t="shared" si="1092"/>
        <v>46407</v>
      </c>
      <c r="J2359" s="109">
        <f t="shared" si="1100"/>
        <v>20</v>
      </c>
      <c r="K2359" s="109">
        <f t="shared" si="1114"/>
        <v>4</v>
      </c>
      <c r="L2359" s="8">
        <f t="shared" si="1101"/>
        <v>1.00111755</v>
      </c>
      <c r="M2359" s="110">
        <f t="shared" si="1113"/>
        <v>1.0056002500000001</v>
      </c>
      <c r="N2359" s="110">
        <f t="shared" si="1108"/>
        <v>1.9395833758023218</v>
      </c>
      <c r="O2359" s="103">
        <f t="shared" si="1112"/>
        <v>1.9417509500000001</v>
      </c>
      <c r="P2359" s="103">
        <f t="shared" si="1093"/>
        <v>296.10648193999998</v>
      </c>
      <c r="Q2359" s="11">
        <f t="shared" si="1107"/>
        <v>0</v>
      </c>
      <c r="R2359" s="30">
        <f t="shared" si="1102"/>
        <v>0</v>
      </c>
      <c r="S2359" s="103">
        <f t="shared" si="1094"/>
        <v>0</v>
      </c>
      <c r="T2359" s="113">
        <f t="shared" si="1103"/>
        <v>8.5000000000000006E-2</v>
      </c>
      <c r="U2359" s="111">
        <f t="shared" si="1109"/>
        <v>4</v>
      </c>
      <c r="V2359" s="111">
        <v>252</v>
      </c>
      <c r="W2359" s="110">
        <f t="shared" si="1095"/>
        <v>1.001295759</v>
      </c>
      <c r="X2359" s="103">
        <f t="shared" si="1096"/>
        <v>0.38368263000000002</v>
      </c>
      <c r="Y2359" s="103">
        <f t="shared" si="1097"/>
        <v>0</v>
      </c>
      <c r="Z2359" s="114" t="str">
        <f t="shared" si="1105"/>
        <v>A+J=</v>
      </c>
      <c r="AA2359" s="108">
        <f t="shared" si="1106"/>
        <v>46407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98"/>
        <v>46382</v>
      </c>
      <c r="B2360" s="103">
        <f t="shared" si="1090"/>
        <v>296.49016456999999</v>
      </c>
      <c r="C2360" s="204">
        <f t="shared" si="1089"/>
        <v>152.49457297573667</v>
      </c>
      <c r="D2360" s="104">
        <f t="shared" si="1099"/>
        <v>7205.03</v>
      </c>
      <c r="E2360" s="105">
        <f t="shared" si="1110"/>
        <v>7245.38</v>
      </c>
      <c r="F2360" s="106">
        <f t="shared" si="1111"/>
        <v>46347</v>
      </c>
      <c r="G2360" s="107">
        <f t="shared" si="1091"/>
        <v>5.6002542668107669E-3</v>
      </c>
      <c r="H2360" s="108">
        <f t="shared" si="1104"/>
        <v>46407</v>
      </c>
      <c r="I2360" s="108">
        <f t="shared" si="1092"/>
        <v>46407</v>
      </c>
      <c r="J2360" s="109">
        <f t="shared" si="1100"/>
        <v>20</v>
      </c>
      <c r="K2360" s="109">
        <f t="shared" si="1114"/>
        <v>4</v>
      </c>
      <c r="L2360" s="8">
        <f t="shared" si="1101"/>
        <v>1.00111755</v>
      </c>
      <c r="M2360" s="110">
        <f t="shared" si="1113"/>
        <v>1.0056002500000001</v>
      </c>
      <c r="N2360" s="110">
        <f t="shared" si="1108"/>
        <v>1.9395833758023218</v>
      </c>
      <c r="O2360" s="103">
        <f t="shared" si="1112"/>
        <v>1.9417509500000001</v>
      </c>
      <c r="P2360" s="103">
        <f t="shared" si="1093"/>
        <v>296.10648193999998</v>
      </c>
      <c r="Q2360" s="11">
        <f t="shared" si="1107"/>
        <v>0</v>
      </c>
      <c r="R2360" s="30">
        <f t="shared" si="1102"/>
        <v>0</v>
      </c>
      <c r="S2360" s="103">
        <f t="shared" si="1094"/>
        <v>0</v>
      </c>
      <c r="T2360" s="113">
        <f t="shared" si="1103"/>
        <v>8.5000000000000006E-2</v>
      </c>
      <c r="U2360" s="111">
        <f t="shared" si="1109"/>
        <v>4</v>
      </c>
      <c r="V2360" s="111">
        <v>252</v>
      </c>
      <c r="W2360" s="110">
        <f t="shared" si="1095"/>
        <v>1.001295759</v>
      </c>
      <c r="X2360" s="103">
        <f t="shared" si="1096"/>
        <v>0.38368263000000002</v>
      </c>
      <c r="Y2360" s="103">
        <f t="shared" si="1097"/>
        <v>0</v>
      </c>
      <c r="Z2360" s="114" t="str">
        <f t="shared" si="1105"/>
        <v>A+J=</v>
      </c>
      <c r="AA2360" s="108">
        <f t="shared" si="1106"/>
        <v>46407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98"/>
        <v>46383</v>
      </c>
      <c r="B2361" s="103">
        <f t="shared" si="1090"/>
        <v>296.49016456999999</v>
      </c>
      <c r="C2361" s="204">
        <f t="shared" si="1089"/>
        <v>152.49457297573667</v>
      </c>
      <c r="D2361" s="104">
        <f t="shared" si="1099"/>
        <v>7205.03</v>
      </c>
      <c r="E2361" s="105">
        <f t="shared" si="1110"/>
        <v>7245.38</v>
      </c>
      <c r="F2361" s="106">
        <f t="shared" si="1111"/>
        <v>46347</v>
      </c>
      <c r="G2361" s="107">
        <f t="shared" si="1091"/>
        <v>5.6002542668107669E-3</v>
      </c>
      <c r="H2361" s="108">
        <f t="shared" si="1104"/>
        <v>46407</v>
      </c>
      <c r="I2361" s="108">
        <f t="shared" si="1092"/>
        <v>46407</v>
      </c>
      <c r="J2361" s="109">
        <f t="shared" si="1100"/>
        <v>20</v>
      </c>
      <c r="K2361" s="109">
        <f t="shared" si="1114"/>
        <v>4</v>
      </c>
      <c r="L2361" s="8">
        <f t="shared" si="1101"/>
        <v>1.00111755</v>
      </c>
      <c r="M2361" s="110">
        <f t="shared" si="1113"/>
        <v>1.0056002500000001</v>
      </c>
      <c r="N2361" s="110">
        <f t="shared" si="1108"/>
        <v>1.9395833758023218</v>
      </c>
      <c r="O2361" s="103">
        <f t="shared" si="1112"/>
        <v>1.9417509500000001</v>
      </c>
      <c r="P2361" s="103">
        <f t="shared" si="1093"/>
        <v>296.10648193999998</v>
      </c>
      <c r="Q2361" s="11">
        <f t="shared" si="1107"/>
        <v>0</v>
      </c>
      <c r="R2361" s="30">
        <f t="shared" si="1102"/>
        <v>0</v>
      </c>
      <c r="S2361" s="103">
        <f t="shared" si="1094"/>
        <v>0</v>
      </c>
      <c r="T2361" s="113">
        <f t="shared" si="1103"/>
        <v>8.5000000000000006E-2</v>
      </c>
      <c r="U2361" s="111">
        <f t="shared" si="1109"/>
        <v>4</v>
      </c>
      <c r="V2361" s="111">
        <v>252</v>
      </c>
      <c r="W2361" s="110">
        <f t="shared" si="1095"/>
        <v>1.001295759</v>
      </c>
      <c r="X2361" s="103">
        <f t="shared" si="1096"/>
        <v>0.38368263000000002</v>
      </c>
      <c r="Y2361" s="103">
        <f t="shared" si="1097"/>
        <v>0</v>
      </c>
      <c r="Z2361" s="114" t="str">
        <f t="shared" si="1105"/>
        <v>A+J=</v>
      </c>
      <c r="AA2361" s="108">
        <f t="shared" si="1106"/>
        <v>46407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98"/>
        <v>46384</v>
      </c>
      <c r="B2362" s="103">
        <f t="shared" si="1090"/>
        <v>296.49016456999999</v>
      </c>
      <c r="C2362" s="204">
        <f t="shared" si="1089"/>
        <v>152.49457297573667</v>
      </c>
      <c r="D2362" s="104">
        <f t="shared" si="1099"/>
        <v>7205.03</v>
      </c>
      <c r="E2362" s="105">
        <f t="shared" si="1110"/>
        <v>7245.38</v>
      </c>
      <c r="F2362" s="106">
        <f t="shared" si="1111"/>
        <v>46347</v>
      </c>
      <c r="G2362" s="107">
        <f t="shared" si="1091"/>
        <v>5.6002542668107669E-3</v>
      </c>
      <c r="H2362" s="108">
        <f t="shared" si="1104"/>
        <v>46407</v>
      </c>
      <c r="I2362" s="108">
        <f t="shared" si="1092"/>
        <v>46407</v>
      </c>
      <c r="J2362" s="109">
        <f t="shared" si="1100"/>
        <v>20</v>
      </c>
      <c r="K2362" s="109">
        <f t="shared" si="1114"/>
        <v>4</v>
      </c>
      <c r="L2362" s="8">
        <f t="shared" si="1101"/>
        <v>1.00111755</v>
      </c>
      <c r="M2362" s="110">
        <f t="shared" si="1113"/>
        <v>1.0056002500000001</v>
      </c>
      <c r="N2362" s="110">
        <f t="shared" si="1108"/>
        <v>1.9395833758023218</v>
      </c>
      <c r="O2362" s="103">
        <f t="shared" si="1112"/>
        <v>1.9417509500000001</v>
      </c>
      <c r="P2362" s="103">
        <f t="shared" si="1093"/>
        <v>296.10648193999998</v>
      </c>
      <c r="Q2362" s="11">
        <f t="shared" si="1107"/>
        <v>0</v>
      </c>
      <c r="R2362" s="30">
        <f t="shared" si="1102"/>
        <v>0</v>
      </c>
      <c r="S2362" s="103">
        <f t="shared" si="1094"/>
        <v>0</v>
      </c>
      <c r="T2362" s="113">
        <f t="shared" si="1103"/>
        <v>8.5000000000000006E-2</v>
      </c>
      <c r="U2362" s="111">
        <f t="shared" si="1109"/>
        <v>4</v>
      </c>
      <c r="V2362" s="111">
        <v>252</v>
      </c>
      <c r="W2362" s="110">
        <f t="shared" si="1095"/>
        <v>1.001295759</v>
      </c>
      <c r="X2362" s="103">
        <f t="shared" si="1096"/>
        <v>0.38368263000000002</v>
      </c>
      <c r="Y2362" s="103">
        <f t="shared" si="1097"/>
        <v>0</v>
      </c>
      <c r="Z2362" s="114" t="str">
        <f t="shared" si="1105"/>
        <v>A+J=</v>
      </c>
      <c r="AA2362" s="108">
        <f t="shared" si="1106"/>
        <v>46407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98"/>
        <v>46385</v>
      </c>
      <c r="B2363" s="103">
        <f t="shared" si="1090"/>
        <v>296.66899008000001</v>
      </c>
      <c r="C2363" s="204">
        <f t="shared" si="1089"/>
        <v>152.49457297573667</v>
      </c>
      <c r="D2363" s="104">
        <f t="shared" si="1099"/>
        <v>7205.03</v>
      </c>
      <c r="E2363" s="105">
        <f t="shared" si="1110"/>
        <v>7245.38</v>
      </c>
      <c r="F2363" s="106">
        <f t="shared" si="1111"/>
        <v>46347</v>
      </c>
      <c r="G2363" s="107">
        <f t="shared" si="1091"/>
        <v>5.6002542668107669E-3</v>
      </c>
      <c r="H2363" s="108">
        <f t="shared" si="1104"/>
        <v>46407</v>
      </c>
      <c r="I2363" s="108">
        <f t="shared" si="1092"/>
        <v>46407</v>
      </c>
      <c r="J2363" s="109">
        <f t="shared" si="1100"/>
        <v>20</v>
      </c>
      <c r="K2363" s="109">
        <f t="shared" si="1114"/>
        <v>5</v>
      </c>
      <c r="L2363" s="8">
        <f t="shared" si="1101"/>
        <v>1.00139713</v>
      </c>
      <c r="M2363" s="110">
        <f t="shared" si="1113"/>
        <v>1.0056002500000001</v>
      </c>
      <c r="N2363" s="110">
        <f t="shared" si="1108"/>
        <v>1.9395833758023218</v>
      </c>
      <c r="O2363" s="103">
        <f t="shared" si="1112"/>
        <v>1.94229322</v>
      </c>
      <c r="P2363" s="103">
        <f t="shared" si="1093"/>
        <v>296.18917517</v>
      </c>
      <c r="Q2363" s="11">
        <f t="shared" si="1107"/>
        <v>0</v>
      </c>
      <c r="R2363" s="30">
        <f t="shared" si="1102"/>
        <v>0</v>
      </c>
      <c r="S2363" s="103">
        <f t="shared" si="1094"/>
        <v>0</v>
      </c>
      <c r="T2363" s="113">
        <f t="shared" si="1103"/>
        <v>8.5000000000000006E-2</v>
      </c>
      <c r="U2363" s="111">
        <f t="shared" si="1109"/>
        <v>5</v>
      </c>
      <c r="V2363" s="111">
        <v>252</v>
      </c>
      <c r="W2363" s="110">
        <f t="shared" si="1095"/>
        <v>1.0016199610000001</v>
      </c>
      <c r="X2363" s="103">
        <f t="shared" si="1096"/>
        <v>0.47981490999999998</v>
      </c>
      <c r="Y2363" s="103">
        <f t="shared" si="1097"/>
        <v>0</v>
      </c>
      <c r="Z2363" s="114" t="str">
        <f t="shared" si="1105"/>
        <v>A+J=</v>
      </c>
      <c r="AA2363" s="108">
        <f t="shared" si="1106"/>
        <v>46407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98"/>
        <v>46386</v>
      </c>
      <c r="B2364" s="103">
        <f t="shared" si="1090"/>
        <v>296.84792322999999</v>
      </c>
      <c r="C2364" s="204">
        <f t="shared" si="1089"/>
        <v>152.49457297573667</v>
      </c>
      <c r="D2364" s="104">
        <f t="shared" si="1099"/>
        <v>7205.03</v>
      </c>
      <c r="E2364" s="105">
        <f t="shared" si="1110"/>
        <v>7245.38</v>
      </c>
      <c r="F2364" s="106">
        <f t="shared" si="1111"/>
        <v>46347</v>
      </c>
      <c r="G2364" s="107">
        <f t="shared" si="1091"/>
        <v>5.6002542668107669E-3</v>
      </c>
      <c r="H2364" s="108">
        <f t="shared" si="1104"/>
        <v>46407</v>
      </c>
      <c r="I2364" s="108">
        <f t="shared" si="1092"/>
        <v>46407</v>
      </c>
      <c r="J2364" s="109">
        <f t="shared" si="1100"/>
        <v>20</v>
      </c>
      <c r="K2364" s="109">
        <f t="shared" si="1114"/>
        <v>6</v>
      </c>
      <c r="L2364" s="8">
        <f t="shared" si="1101"/>
        <v>1.0016767900000001</v>
      </c>
      <c r="M2364" s="110">
        <f t="shared" si="1113"/>
        <v>1.0056002500000001</v>
      </c>
      <c r="N2364" s="110">
        <f t="shared" si="1108"/>
        <v>1.9395833758023218</v>
      </c>
      <c r="O2364" s="103">
        <f t="shared" si="1112"/>
        <v>1.94283564</v>
      </c>
      <c r="P2364" s="103">
        <f t="shared" si="1093"/>
        <v>296.27189127999998</v>
      </c>
      <c r="Q2364" s="11">
        <f t="shared" si="1107"/>
        <v>0</v>
      </c>
      <c r="R2364" s="30">
        <f t="shared" si="1102"/>
        <v>0</v>
      </c>
      <c r="S2364" s="103">
        <f t="shared" si="1094"/>
        <v>0</v>
      </c>
      <c r="T2364" s="113">
        <f t="shared" si="1103"/>
        <v>8.5000000000000006E-2</v>
      </c>
      <c r="U2364" s="111">
        <f t="shared" si="1109"/>
        <v>6</v>
      </c>
      <c r="V2364" s="111">
        <v>252</v>
      </c>
      <c r="W2364" s="110">
        <f t="shared" si="1095"/>
        <v>1.0019442679999999</v>
      </c>
      <c r="X2364" s="103">
        <f t="shared" si="1096"/>
        <v>0.57603194999999996</v>
      </c>
      <c r="Y2364" s="103">
        <f t="shared" si="1097"/>
        <v>0</v>
      </c>
      <c r="Z2364" s="114" t="str">
        <f t="shared" si="1105"/>
        <v>A+J=</v>
      </c>
      <c r="AA2364" s="108">
        <f t="shared" si="1106"/>
        <v>46407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98"/>
        <v>46387</v>
      </c>
      <c r="B2365" s="103">
        <f t="shared" si="1090"/>
        <v>297.02696559999998</v>
      </c>
      <c r="C2365" s="204">
        <f t="shared" si="1089"/>
        <v>152.49457297573667</v>
      </c>
      <c r="D2365" s="104">
        <f t="shared" si="1099"/>
        <v>7205.03</v>
      </c>
      <c r="E2365" s="105">
        <f t="shared" si="1110"/>
        <v>7245.38</v>
      </c>
      <c r="F2365" s="106">
        <f t="shared" si="1111"/>
        <v>46347</v>
      </c>
      <c r="G2365" s="107">
        <f t="shared" si="1091"/>
        <v>5.6002542668107669E-3</v>
      </c>
      <c r="H2365" s="108">
        <f t="shared" si="1104"/>
        <v>46407</v>
      </c>
      <c r="I2365" s="108">
        <f t="shared" si="1092"/>
        <v>46407</v>
      </c>
      <c r="J2365" s="109">
        <f t="shared" si="1100"/>
        <v>20</v>
      </c>
      <c r="K2365" s="109">
        <f t="shared" si="1114"/>
        <v>7</v>
      </c>
      <c r="L2365" s="8">
        <f t="shared" si="1101"/>
        <v>1.00195653</v>
      </c>
      <c r="M2365" s="110">
        <f t="shared" si="1113"/>
        <v>1.0056002500000001</v>
      </c>
      <c r="N2365" s="110">
        <f t="shared" si="1108"/>
        <v>1.9395833758023218</v>
      </c>
      <c r="O2365" s="103">
        <f t="shared" si="1112"/>
        <v>1.94337822</v>
      </c>
      <c r="P2365" s="103">
        <f t="shared" si="1093"/>
        <v>296.35463177999998</v>
      </c>
      <c r="Q2365" s="11">
        <f t="shared" si="1107"/>
        <v>0</v>
      </c>
      <c r="R2365" s="30">
        <f t="shared" si="1102"/>
        <v>0</v>
      </c>
      <c r="S2365" s="103">
        <f t="shared" si="1094"/>
        <v>0</v>
      </c>
      <c r="T2365" s="113">
        <f t="shared" si="1103"/>
        <v>8.5000000000000006E-2</v>
      </c>
      <c r="U2365" s="111">
        <f t="shared" si="1109"/>
        <v>7</v>
      </c>
      <c r="V2365" s="111">
        <v>252</v>
      </c>
      <c r="W2365" s="110">
        <f t="shared" si="1095"/>
        <v>1.00226868</v>
      </c>
      <c r="X2365" s="103">
        <f t="shared" si="1096"/>
        <v>0.67233381999999997</v>
      </c>
      <c r="Y2365" s="103">
        <f t="shared" si="1097"/>
        <v>0</v>
      </c>
      <c r="Z2365" s="114" t="str">
        <f t="shared" si="1105"/>
        <v>A+J=</v>
      </c>
      <c r="AA2365" s="108">
        <f t="shared" si="1106"/>
        <v>46407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98"/>
        <v>46388</v>
      </c>
      <c r="B2366" s="103">
        <f t="shared" si="1090"/>
        <v>297.20611418999999</v>
      </c>
      <c r="C2366" s="204">
        <f t="shared" si="1089"/>
        <v>152.49457297573667</v>
      </c>
      <c r="D2366" s="104">
        <f t="shared" si="1099"/>
        <v>7205.03</v>
      </c>
      <c r="E2366" s="105">
        <f t="shared" si="1110"/>
        <v>7245.38</v>
      </c>
      <c r="F2366" s="106">
        <f t="shared" si="1111"/>
        <v>46347</v>
      </c>
      <c r="G2366" s="107">
        <f t="shared" si="1091"/>
        <v>5.6002542668107669E-3</v>
      </c>
      <c r="H2366" s="108">
        <f t="shared" si="1104"/>
        <v>46407</v>
      </c>
      <c r="I2366" s="108">
        <f t="shared" si="1092"/>
        <v>46407</v>
      </c>
      <c r="J2366" s="109">
        <f t="shared" si="1100"/>
        <v>20</v>
      </c>
      <c r="K2366" s="109">
        <f t="shared" si="1114"/>
        <v>8</v>
      </c>
      <c r="L2366" s="8">
        <f t="shared" si="1101"/>
        <v>1.0022363400000001</v>
      </c>
      <c r="M2366" s="110">
        <f t="shared" si="1113"/>
        <v>1.0056002500000001</v>
      </c>
      <c r="N2366" s="110">
        <f t="shared" si="1108"/>
        <v>1.9395833758023218</v>
      </c>
      <c r="O2366" s="103">
        <f t="shared" si="1112"/>
        <v>1.9439209399999999</v>
      </c>
      <c r="P2366" s="103">
        <f t="shared" si="1093"/>
        <v>296.43739363999998</v>
      </c>
      <c r="Q2366" s="11">
        <f t="shared" si="1107"/>
        <v>0</v>
      </c>
      <c r="R2366" s="30">
        <f t="shared" si="1102"/>
        <v>0</v>
      </c>
      <c r="S2366" s="103">
        <f t="shared" si="1094"/>
        <v>0</v>
      </c>
      <c r="T2366" s="113">
        <f t="shared" si="1103"/>
        <v>8.5000000000000006E-2</v>
      </c>
      <c r="U2366" s="111">
        <f t="shared" si="1109"/>
        <v>8</v>
      </c>
      <c r="V2366" s="111">
        <v>252</v>
      </c>
      <c r="W2366" s="110">
        <f t="shared" si="1095"/>
        <v>1.0025931969999999</v>
      </c>
      <c r="X2366" s="103">
        <f t="shared" si="1096"/>
        <v>0.76872054999999995</v>
      </c>
      <c r="Y2366" s="103">
        <f t="shared" si="1097"/>
        <v>0</v>
      </c>
      <c r="Z2366" s="114" t="str">
        <f t="shared" si="1105"/>
        <v>A+J=</v>
      </c>
      <c r="AA2366" s="108">
        <f t="shared" si="1106"/>
        <v>46407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98"/>
        <v>46389</v>
      </c>
      <c r="B2367" s="103">
        <f t="shared" si="1090"/>
        <v>297.20611418999999</v>
      </c>
      <c r="C2367" s="204">
        <f t="shared" si="1089"/>
        <v>152.49457297573667</v>
      </c>
      <c r="D2367" s="104">
        <f t="shared" si="1099"/>
        <v>7205.03</v>
      </c>
      <c r="E2367" s="105">
        <f t="shared" si="1110"/>
        <v>7245.38</v>
      </c>
      <c r="F2367" s="106">
        <f t="shared" si="1111"/>
        <v>46347</v>
      </c>
      <c r="G2367" s="107">
        <f t="shared" si="1091"/>
        <v>5.6002542668107669E-3</v>
      </c>
      <c r="H2367" s="108">
        <f t="shared" si="1104"/>
        <v>46407</v>
      </c>
      <c r="I2367" s="108">
        <f t="shared" si="1092"/>
        <v>46407</v>
      </c>
      <c r="J2367" s="109">
        <f t="shared" si="1100"/>
        <v>20</v>
      </c>
      <c r="K2367" s="109">
        <f t="shared" si="1114"/>
        <v>8</v>
      </c>
      <c r="L2367" s="8">
        <f t="shared" si="1101"/>
        <v>1.0022363400000001</v>
      </c>
      <c r="M2367" s="110">
        <f t="shared" si="1113"/>
        <v>1.0056002500000001</v>
      </c>
      <c r="N2367" s="110">
        <f t="shared" si="1108"/>
        <v>1.9395833758023218</v>
      </c>
      <c r="O2367" s="103">
        <f t="shared" si="1112"/>
        <v>1.9439209399999999</v>
      </c>
      <c r="P2367" s="103">
        <f t="shared" si="1093"/>
        <v>296.43739363999998</v>
      </c>
      <c r="Q2367" s="11">
        <f t="shared" si="1107"/>
        <v>0</v>
      </c>
      <c r="R2367" s="30">
        <f t="shared" si="1102"/>
        <v>0</v>
      </c>
      <c r="S2367" s="103">
        <f t="shared" si="1094"/>
        <v>0</v>
      </c>
      <c r="T2367" s="113">
        <f t="shared" si="1103"/>
        <v>8.5000000000000006E-2</v>
      </c>
      <c r="U2367" s="111">
        <f t="shared" si="1109"/>
        <v>8</v>
      </c>
      <c r="V2367" s="111">
        <v>252</v>
      </c>
      <c r="W2367" s="110">
        <f t="shared" si="1095"/>
        <v>1.0025931969999999</v>
      </c>
      <c r="X2367" s="103">
        <f t="shared" si="1096"/>
        <v>0.76872054999999995</v>
      </c>
      <c r="Y2367" s="103">
        <f t="shared" si="1097"/>
        <v>0</v>
      </c>
      <c r="Z2367" s="114" t="str">
        <f t="shared" si="1105"/>
        <v>A+J=</v>
      </c>
      <c r="AA2367" s="108">
        <f t="shared" si="1106"/>
        <v>46407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98"/>
        <v>46390</v>
      </c>
      <c r="B2368" s="103">
        <f t="shared" si="1090"/>
        <v>297.20611418999999</v>
      </c>
      <c r="C2368" s="204">
        <f t="shared" si="1089"/>
        <v>152.49457297573667</v>
      </c>
      <c r="D2368" s="104">
        <f t="shared" si="1099"/>
        <v>7205.03</v>
      </c>
      <c r="E2368" s="105">
        <f t="shared" si="1110"/>
        <v>7245.38</v>
      </c>
      <c r="F2368" s="106">
        <f t="shared" si="1111"/>
        <v>46347</v>
      </c>
      <c r="G2368" s="107">
        <f t="shared" si="1091"/>
        <v>5.6002542668107669E-3</v>
      </c>
      <c r="H2368" s="108">
        <f t="shared" si="1104"/>
        <v>46407</v>
      </c>
      <c r="I2368" s="108">
        <f t="shared" si="1092"/>
        <v>46407</v>
      </c>
      <c r="J2368" s="109">
        <f t="shared" si="1100"/>
        <v>20</v>
      </c>
      <c r="K2368" s="109">
        <f t="shared" si="1114"/>
        <v>8</v>
      </c>
      <c r="L2368" s="8">
        <f t="shared" si="1101"/>
        <v>1.0022363400000001</v>
      </c>
      <c r="M2368" s="110">
        <f t="shared" si="1113"/>
        <v>1.0056002500000001</v>
      </c>
      <c r="N2368" s="110">
        <f t="shared" si="1108"/>
        <v>1.9395833758023218</v>
      </c>
      <c r="O2368" s="103">
        <f t="shared" si="1112"/>
        <v>1.9439209399999999</v>
      </c>
      <c r="P2368" s="103">
        <f t="shared" si="1093"/>
        <v>296.43739363999998</v>
      </c>
      <c r="Q2368" s="11">
        <f t="shared" si="1107"/>
        <v>0</v>
      </c>
      <c r="R2368" s="30">
        <f t="shared" si="1102"/>
        <v>0</v>
      </c>
      <c r="S2368" s="103">
        <f t="shared" si="1094"/>
        <v>0</v>
      </c>
      <c r="T2368" s="113">
        <f t="shared" si="1103"/>
        <v>8.5000000000000006E-2</v>
      </c>
      <c r="U2368" s="111">
        <f t="shared" si="1109"/>
        <v>8</v>
      </c>
      <c r="V2368" s="111">
        <v>252</v>
      </c>
      <c r="W2368" s="110">
        <f t="shared" si="1095"/>
        <v>1.0025931969999999</v>
      </c>
      <c r="X2368" s="103">
        <f t="shared" si="1096"/>
        <v>0.76872054999999995</v>
      </c>
      <c r="Y2368" s="103">
        <f t="shared" si="1097"/>
        <v>0</v>
      </c>
      <c r="Z2368" s="114" t="str">
        <f t="shared" si="1105"/>
        <v>A+J=</v>
      </c>
      <c r="AA2368" s="108">
        <f t="shared" si="1106"/>
        <v>46407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98"/>
        <v>46391</v>
      </c>
      <c r="B2369" s="103">
        <f t="shared" si="1090"/>
        <v>297.20611418999999</v>
      </c>
      <c r="C2369" s="204">
        <f t="shared" si="1089"/>
        <v>152.49457297573667</v>
      </c>
      <c r="D2369" s="104">
        <f t="shared" si="1099"/>
        <v>7205.03</v>
      </c>
      <c r="E2369" s="105">
        <f t="shared" si="1110"/>
        <v>7245.38</v>
      </c>
      <c r="F2369" s="106">
        <f t="shared" si="1111"/>
        <v>46347</v>
      </c>
      <c r="G2369" s="107">
        <f t="shared" si="1091"/>
        <v>5.6002542668107669E-3</v>
      </c>
      <c r="H2369" s="108">
        <f t="shared" si="1104"/>
        <v>46407</v>
      </c>
      <c r="I2369" s="108">
        <f t="shared" si="1092"/>
        <v>46407</v>
      </c>
      <c r="J2369" s="109">
        <f t="shared" si="1100"/>
        <v>20</v>
      </c>
      <c r="K2369" s="109">
        <f t="shared" si="1114"/>
        <v>8</v>
      </c>
      <c r="L2369" s="8">
        <f t="shared" si="1101"/>
        <v>1.0022363400000001</v>
      </c>
      <c r="M2369" s="110">
        <f t="shared" si="1113"/>
        <v>1.0056002500000001</v>
      </c>
      <c r="N2369" s="110">
        <f t="shared" si="1108"/>
        <v>1.9395833758023218</v>
      </c>
      <c r="O2369" s="103">
        <f t="shared" si="1112"/>
        <v>1.9439209399999999</v>
      </c>
      <c r="P2369" s="103">
        <f t="shared" si="1093"/>
        <v>296.43739363999998</v>
      </c>
      <c r="Q2369" s="11">
        <f t="shared" si="1107"/>
        <v>0</v>
      </c>
      <c r="R2369" s="30">
        <f t="shared" si="1102"/>
        <v>0</v>
      </c>
      <c r="S2369" s="103">
        <f t="shared" si="1094"/>
        <v>0</v>
      </c>
      <c r="T2369" s="113">
        <f t="shared" si="1103"/>
        <v>8.5000000000000006E-2</v>
      </c>
      <c r="U2369" s="111">
        <f t="shared" si="1109"/>
        <v>8</v>
      </c>
      <c r="V2369" s="111">
        <v>252</v>
      </c>
      <c r="W2369" s="110">
        <f t="shared" si="1095"/>
        <v>1.0025931969999999</v>
      </c>
      <c r="X2369" s="103">
        <f t="shared" si="1096"/>
        <v>0.76872054999999995</v>
      </c>
      <c r="Y2369" s="103">
        <f t="shared" si="1097"/>
        <v>0</v>
      </c>
      <c r="Z2369" s="114" t="str">
        <f t="shared" si="1105"/>
        <v>A+J=</v>
      </c>
      <c r="AA2369" s="108">
        <f t="shared" si="1106"/>
        <v>46407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98"/>
        <v>46392</v>
      </c>
      <c r="B2370" s="103">
        <f t="shared" si="1090"/>
        <v>297.38537362999995</v>
      </c>
      <c r="C2370" s="204">
        <f t="shared" si="1089"/>
        <v>152.49457297573667</v>
      </c>
      <c r="D2370" s="104">
        <f t="shared" si="1099"/>
        <v>7205.03</v>
      </c>
      <c r="E2370" s="105">
        <f t="shared" si="1110"/>
        <v>7245.38</v>
      </c>
      <c r="F2370" s="106">
        <f t="shared" si="1111"/>
        <v>46347</v>
      </c>
      <c r="G2370" s="107">
        <f t="shared" si="1091"/>
        <v>5.6002542668107669E-3</v>
      </c>
      <c r="H2370" s="108">
        <f t="shared" si="1104"/>
        <v>46407</v>
      </c>
      <c r="I2370" s="108">
        <f t="shared" si="1092"/>
        <v>46407</v>
      </c>
      <c r="J2370" s="109">
        <f t="shared" si="1100"/>
        <v>20</v>
      </c>
      <c r="K2370" s="109">
        <f t="shared" si="1114"/>
        <v>9</v>
      </c>
      <c r="L2370" s="8">
        <f t="shared" si="1101"/>
        <v>1.0025162400000001</v>
      </c>
      <c r="M2370" s="110">
        <f t="shared" si="1113"/>
        <v>1.0056002500000001</v>
      </c>
      <c r="N2370" s="110">
        <f t="shared" si="1108"/>
        <v>1.9395833758023218</v>
      </c>
      <c r="O2370" s="103">
        <f t="shared" si="1112"/>
        <v>1.9444638299999999</v>
      </c>
      <c r="P2370" s="103">
        <f t="shared" si="1093"/>
        <v>296.52018141999997</v>
      </c>
      <c r="Q2370" s="11">
        <f t="shared" si="1107"/>
        <v>0</v>
      </c>
      <c r="R2370" s="30">
        <f t="shared" si="1102"/>
        <v>0</v>
      </c>
      <c r="S2370" s="103">
        <f t="shared" si="1094"/>
        <v>0</v>
      </c>
      <c r="T2370" s="113">
        <f t="shared" si="1103"/>
        <v>8.5000000000000006E-2</v>
      </c>
      <c r="U2370" s="111">
        <f t="shared" si="1109"/>
        <v>9</v>
      </c>
      <c r="V2370" s="111">
        <v>252</v>
      </c>
      <c r="W2370" s="110">
        <f t="shared" si="1095"/>
        <v>1.0029178190000001</v>
      </c>
      <c r="X2370" s="103">
        <f t="shared" si="1096"/>
        <v>0.86519221000000002</v>
      </c>
      <c r="Y2370" s="103">
        <f t="shared" si="1097"/>
        <v>0</v>
      </c>
      <c r="Z2370" s="114" t="str">
        <f t="shared" si="1105"/>
        <v>A+J=</v>
      </c>
      <c r="AA2370" s="108">
        <f t="shared" si="1106"/>
        <v>46407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98"/>
        <v>46393</v>
      </c>
      <c r="B2371" s="103">
        <f t="shared" si="1090"/>
        <v>297.56473814999998</v>
      </c>
      <c r="C2371" s="204">
        <f t="shared" si="1089"/>
        <v>152.49457297573667</v>
      </c>
      <c r="D2371" s="104">
        <f t="shared" si="1099"/>
        <v>7205.03</v>
      </c>
      <c r="E2371" s="105">
        <f t="shared" si="1110"/>
        <v>7245.38</v>
      </c>
      <c r="F2371" s="106">
        <f t="shared" si="1111"/>
        <v>46347</v>
      </c>
      <c r="G2371" s="107">
        <f t="shared" si="1091"/>
        <v>5.6002542668107669E-3</v>
      </c>
      <c r="H2371" s="108">
        <f t="shared" si="1104"/>
        <v>46407</v>
      </c>
      <c r="I2371" s="108">
        <f t="shared" si="1092"/>
        <v>46407</v>
      </c>
      <c r="J2371" s="109">
        <f t="shared" si="1100"/>
        <v>20</v>
      </c>
      <c r="K2371" s="109">
        <f t="shared" si="1114"/>
        <v>10</v>
      </c>
      <c r="L2371" s="8">
        <f t="shared" si="1101"/>
        <v>1.0027962100000001</v>
      </c>
      <c r="M2371" s="110">
        <f t="shared" si="1113"/>
        <v>1.0056002500000001</v>
      </c>
      <c r="N2371" s="110">
        <f t="shared" si="1108"/>
        <v>1.9395833758023218</v>
      </c>
      <c r="O2371" s="103">
        <f t="shared" si="1112"/>
        <v>1.94500685</v>
      </c>
      <c r="P2371" s="103">
        <f t="shared" si="1093"/>
        <v>296.60298902</v>
      </c>
      <c r="Q2371" s="11">
        <f t="shared" si="1107"/>
        <v>0</v>
      </c>
      <c r="R2371" s="30">
        <f t="shared" si="1102"/>
        <v>0</v>
      </c>
      <c r="S2371" s="103">
        <f t="shared" si="1094"/>
        <v>0</v>
      </c>
      <c r="T2371" s="113">
        <f t="shared" si="1103"/>
        <v>8.5000000000000006E-2</v>
      </c>
      <c r="U2371" s="111">
        <f t="shared" si="1109"/>
        <v>10</v>
      </c>
      <c r="V2371" s="111">
        <v>252</v>
      </c>
      <c r="W2371" s="110">
        <f t="shared" si="1095"/>
        <v>1.0032425469999999</v>
      </c>
      <c r="X2371" s="103">
        <f t="shared" si="1096"/>
        <v>0.96174912999999995</v>
      </c>
      <c r="Y2371" s="103">
        <f t="shared" si="1097"/>
        <v>0</v>
      </c>
      <c r="Z2371" s="114" t="str">
        <f t="shared" si="1105"/>
        <v>A+J=</v>
      </c>
      <c r="AA2371" s="108">
        <f t="shared" si="1106"/>
        <v>46407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98"/>
        <v>46394</v>
      </c>
      <c r="B2372" s="103">
        <f t="shared" si="1090"/>
        <v>297.74421178</v>
      </c>
      <c r="C2372" s="204">
        <f t="shared" si="1089"/>
        <v>152.49457297573667</v>
      </c>
      <c r="D2372" s="104">
        <f t="shared" si="1099"/>
        <v>7205.03</v>
      </c>
      <c r="E2372" s="105">
        <f t="shared" si="1110"/>
        <v>7245.38</v>
      </c>
      <c r="F2372" s="106">
        <f t="shared" si="1111"/>
        <v>46347</v>
      </c>
      <c r="G2372" s="107">
        <f t="shared" si="1091"/>
        <v>5.6002542668107669E-3</v>
      </c>
      <c r="H2372" s="108">
        <f t="shared" si="1104"/>
        <v>46407</v>
      </c>
      <c r="I2372" s="108">
        <f t="shared" si="1092"/>
        <v>46407</v>
      </c>
      <c r="J2372" s="109">
        <f t="shared" si="1100"/>
        <v>20</v>
      </c>
      <c r="K2372" s="109">
        <f t="shared" si="1114"/>
        <v>11</v>
      </c>
      <c r="L2372" s="8">
        <f t="shared" si="1101"/>
        <v>1.0030762600000001</v>
      </c>
      <c r="M2372" s="110">
        <f t="shared" si="1113"/>
        <v>1.0056002500000001</v>
      </c>
      <c r="N2372" s="110">
        <f t="shared" si="1108"/>
        <v>1.9395833758023218</v>
      </c>
      <c r="O2372" s="103">
        <f t="shared" si="1112"/>
        <v>1.9455500299999999</v>
      </c>
      <c r="P2372" s="103">
        <f t="shared" si="1093"/>
        <v>296.68582101999999</v>
      </c>
      <c r="Q2372" s="11">
        <f t="shared" si="1107"/>
        <v>0</v>
      </c>
      <c r="R2372" s="30">
        <f t="shared" si="1102"/>
        <v>0</v>
      </c>
      <c r="S2372" s="103">
        <f t="shared" si="1094"/>
        <v>0</v>
      </c>
      <c r="T2372" s="113">
        <f t="shared" si="1103"/>
        <v>8.5000000000000006E-2</v>
      </c>
      <c r="U2372" s="111">
        <f t="shared" si="1109"/>
        <v>11</v>
      </c>
      <c r="V2372" s="111">
        <v>252</v>
      </c>
      <c r="W2372" s="110">
        <f t="shared" si="1095"/>
        <v>1.0035673789999999</v>
      </c>
      <c r="X2372" s="103">
        <f t="shared" si="1096"/>
        <v>1.05839076</v>
      </c>
      <c r="Y2372" s="103">
        <f t="shared" si="1097"/>
        <v>0</v>
      </c>
      <c r="Z2372" s="114" t="str">
        <f t="shared" si="1105"/>
        <v>A+J=</v>
      </c>
      <c r="AA2372" s="108">
        <f t="shared" si="1106"/>
        <v>46407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98"/>
        <v>46395</v>
      </c>
      <c r="B2373" s="103">
        <f t="shared" si="1090"/>
        <v>297.92379518000001</v>
      </c>
      <c r="C2373" s="204">
        <f t="shared" si="1089"/>
        <v>152.49457297573667</v>
      </c>
      <c r="D2373" s="104">
        <f t="shared" si="1099"/>
        <v>7205.03</v>
      </c>
      <c r="E2373" s="105">
        <f t="shared" si="1110"/>
        <v>7245.38</v>
      </c>
      <c r="F2373" s="106">
        <f t="shared" si="1111"/>
        <v>46347</v>
      </c>
      <c r="G2373" s="107">
        <f t="shared" si="1091"/>
        <v>5.6002542668107669E-3</v>
      </c>
      <c r="H2373" s="108">
        <f t="shared" si="1104"/>
        <v>46407</v>
      </c>
      <c r="I2373" s="108">
        <f t="shared" si="1092"/>
        <v>46407</v>
      </c>
      <c r="J2373" s="109">
        <f t="shared" si="1100"/>
        <v>20</v>
      </c>
      <c r="K2373" s="109">
        <f t="shared" si="1114"/>
        <v>12</v>
      </c>
      <c r="L2373" s="8">
        <f t="shared" si="1101"/>
        <v>1.00335639</v>
      </c>
      <c r="M2373" s="110">
        <f t="shared" si="1113"/>
        <v>1.0056002500000001</v>
      </c>
      <c r="N2373" s="110">
        <f t="shared" si="1108"/>
        <v>1.9395833758023218</v>
      </c>
      <c r="O2373" s="103">
        <f t="shared" si="1112"/>
        <v>1.94609337</v>
      </c>
      <c r="P2373" s="103">
        <f t="shared" si="1093"/>
        <v>296.76867742000002</v>
      </c>
      <c r="Q2373" s="11">
        <f t="shared" si="1107"/>
        <v>0</v>
      </c>
      <c r="R2373" s="30">
        <f t="shared" si="1102"/>
        <v>0</v>
      </c>
      <c r="S2373" s="103">
        <f t="shared" si="1094"/>
        <v>0</v>
      </c>
      <c r="T2373" s="113">
        <f t="shared" si="1103"/>
        <v>8.5000000000000006E-2</v>
      </c>
      <c r="U2373" s="111">
        <f t="shared" si="1109"/>
        <v>12</v>
      </c>
      <c r="V2373" s="111">
        <v>252</v>
      </c>
      <c r="W2373" s="110">
        <f t="shared" si="1095"/>
        <v>1.003892317</v>
      </c>
      <c r="X2373" s="103">
        <f t="shared" si="1096"/>
        <v>1.15511776</v>
      </c>
      <c r="Y2373" s="103">
        <f t="shared" si="1097"/>
        <v>0</v>
      </c>
      <c r="Z2373" s="114" t="str">
        <f t="shared" si="1105"/>
        <v>A+J=</v>
      </c>
      <c r="AA2373" s="108">
        <f t="shared" si="1106"/>
        <v>46407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98"/>
        <v>46396</v>
      </c>
      <c r="B2374" s="103">
        <f t="shared" si="1090"/>
        <v>298.10348628000003</v>
      </c>
      <c r="C2374" s="204">
        <f t="shared" ref="C2374:C2437" si="1115">(C2373-(S2373/O2373))</f>
        <v>152.49457297573667</v>
      </c>
      <c r="D2374" s="104">
        <f t="shared" si="1099"/>
        <v>7205.03</v>
      </c>
      <c r="E2374" s="105">
        <f t="shared" si="1110"/>
        <v>7245.38</v>
      </c>
      <c r="F2374" s="106">
        <f t="shared" si="1111"/>
        <v>46347</v>
      </c>
      <c r="G2374" s="107">
        <f t="shared" si="1091"/>
        <v>5.6002542668107669E-3</v>
      </c>
      <c r="H2374" s="108">
        <f t="shared" si="1104"/>
        <v>46407</v>
      </c>
      <c r="I2374" s="108">
        <f t="shared" si="1092"/>
        <v>46407</v>
      </c>
      <c r="J2374" s="109">
        <f t="shared" si="1100"/>
        <v>20</v>
      </c>
      <c r="K2374" s="109">
        <f t="shared" si="1114"/>
        <v>13</v>
      </c>
      <c r="L2374" s="8">
        <f t="shared" si="1101"/>
        <v>1.0036366000000001</v>
      </c>
      <c r="M2374" s="110">
        <f t="shared" si="1113"/>
        <v>1.0056002500000001</v>
      </c>
      <c r="N2374" s="110">
        <f t="shared" si="1108"/>
        <v>1.9395833758023218</v>
      </c>
      <c r="O2374" s="103">
        <f t="shared" si="1112"/>
        <v>1.9466368599999999</v>
      </c>
      <c r="P2374" s="103">
        <f t="shared" si="1093"/>
        <v>296.8515567</v>
      </c>
      <c r="Q2374" s="11">
        <f t="shared" si="1107"/>
        <v>0</v>
      </c>
      <c r="R2374" s="30">
        <f t="shared" si="1102"/>
        <v>0</v>
      </c>
      <c r="S2374" s="103">
        <f t="shared" si="1094"/>
        <v>0</v>
      </c>
      <c r="T2374" s="113">
        <f t="shared" si="1103"/>
        <v>8.5000000000000006E-2</v>
      </c>
      <c r="U2374" s="111">
        <f t="shared" si="1109"/>
        <v>13</v>
      </c>
      <c r="V2374" s="111">
        <v>252</v>
      </c>
      <c r="W2374" s="110">
        <f t="shared" si="1095"/>
        <v>1.0042173590000001</v>
      </c>
      <c r="X2374" s="103">
        <f t="shared" si="1096"/>
        <v>1.2519295800000001</v>
      </c>
      <c r="Y2374" s="103">
        <f t="shared" si="1097"/>
        <v>0</v>
      </c>
      <c r="Z2374" s="114" t="str">
        <f t="shared" si="1105"/>
        <v>A+J=</v>
      </c>
      <c r="AA2374" s="108">
        <f t="shared" si="1106"/>
        <v>46407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98"/>
        <v>46397</v>
      </c>
      <c r="B2375" s="103">
        <f t="shared" si="1090"/>
        <v>298.10348628000003</v>
      </c>
      <c r="C2375" s="204">
        <f t="shared" si="1115"/>
        <v>152.49457297573667</v>
      </c>
      <c r="D2375" s="104">
        <f t="shared" si="1099"/>
        <v>7205.03</v>
      </c>
      <c r="E2375" s="105">
        <f t="shared" si="1110"/>
        <v>7245.38</v>
      </c>
      <c r="F2375" s="106">
        <f t="shared" si="1111"/>
        <v>46347</v>
      </c>
      <c r="G2375" s="107">
        <f t="shared" si="1091"/>
        <v>5.6002542668107669E-3</v>
      </c>
      <c r="H2375" s="108">
        <f t="shared" si="1104"/>
        <v>46407</v>
      </c>
      <c r="I2375" s="108">
        <f t="shared" si="1092"/>
        <v>46407</v>
      </c>
      <c r="J2375" s="109">
        <f t="shared" si="1100"/>
        <v>20</v>
      </c>
      <c r="K2375" s="109">
        <f t="shared" si="1114"/>
        <v>13</v>
      </c>
      <c r="L2375" s="8">
        <f t="shared" si="1101"/>
        <v>1.0036366000000001</v>
      </c>
      <c r="M2375" s="110">
        <f t="shared" si="1113"/>
        <v>1.0056002500000001</v>
      </c>
      <c r="N2375" s="110">
        <f t="shared" si="1108"/>
        <v>1.9395833758023218</v>
      </c>
      <c r="O2375" s="103">
        <f t="shared" si="1112"/>
        <v>1.9466368599999999</v>
      </c>
      <c r="P2375" s="103">
        <f t="shared" si="1093"/>
        <v>296.8515567</v>
      </c>
      <c r="Q2375" s="11">
        <f t="shared" si="1107"/>
        <v>0</v>
      </c>
      <c r="R2375" s="30">
        <f t="shared" si="1102"/>
        <v>0</v>
      </c>
      <c r="S2375" s="103">
        <f t="shared" si="1094"/>
        <v>0</v>
      </c>
      <c r="T2375" s="113">
        <f t="shared" si="1103"/>
        <v>8.5000000000000006E-2</v>
      </c>
      <c r="U2375" s="111">
        <f t="shared" si="1109"/>
        <v>13</v>
      </c>
      <c r="V2375" s="111">
        <v>252</v>
      </c>
      <c r="W2375" s="110">
        <f t="shared" si="1095"/>
        <v>1.0042173590000001</v>
      </c>
      <c r="X2375" s="103">
        <f t="shared" si="1096"/>
        <v>1.2519295800000001</v>
      </c>
      <c r="Y2375" s="103">
        <f t="shared" si="1097"/>
        <v>0</v>
      </c>
      <c r="Z2375" s="114" t="str">
        <f t="shared" si="1105"/>
        <v>A+J=</v>
      </c>
      <c r="AA2375" s="108">
        <f t="shared" si="1106"/>
        <v>46407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98"/>
        <v>46398</v>
      </c>
      <c r="B2376" s="103">
        <f t="shared" si="1090"/>
        <v>298.10348628000003</v>
      </c>
      <c r="C2376" s="204">
        <f t="shared" si="1115"/>
        <v>152.49457297573667</v>
      </c>
      <c r="D2376" s="104">
        <f t="shared" si="1099"/>
        <v>7205.03</v>
      </c>
      <c r="E2376" s="105">
        <f t="shared" si="1110"/>
        <v>7245.38</v>
      </c>
      <c r="F2376" s="106">
        <f t="shared" si="1111"/>
        <v>46347</v>
      </c>
      <c r="G2376" s="107">
        <f t="shared" si="1091"/>
        <v>5.6002542668107669E-3</v>
      </c>
      <c r="H2376" s="108">
        <f t="shared" si="1104"/>
        <v>46407</v>
      </c>
      <c r="I2376" s="108">
        <f t="shared" si="1092"/>
        <v>46407</v>
      </c>
      <c r="J2376" s="109">
        <f t="shared" si="1100"/>
        <v>20</v>
      </c>
      <c r="K2376" s="109">
        <f t="shared" si="1114"/>
        <v>13</v>
      </c>
      <c r="L2376" s="8">
        <f t="shared" si="1101"/>
        <v>1.0036366000000001</v>
      </c>
      <c r="M2376" s="110">
        <f t="shared" si="1113"/>
        <v>1.0056002500000001</v>
      </c>
      <c r="N2376" s="110">
        <f t="shared" si="1108"/>
        <v>1.9395833758023218</v>
      </c>
      <c r="O2376" s="103">
        <f t="shared" si="1112"/>
        <v>1.9466368599999999</v>
      </c>
      <c r="P2376" s="103">
        <f t="shared" si="1093"/>
        <v>296.8515567</v>
      </c>
      <c r="Q2376" s="11">
        <f t="shared" si="1107"/>
        <v>0</v>
      </c>
      <c r="R2376" s="30">
        <f t="shared" si="1102"/>
        <v>0</v>
      </c>
      <c r="S2376" s="103">
        <f t="shared" si="1094"/>
        <v>0</v>
      </c>
      <c r="T2376" s="113">
        <f t="shared" si="1103"/>
        <v>8.5000000000000006E-2</v>
      </c>
      <c r="U2376" s="111">
        <f t="shared" si="1109"/>
        <v>13</v>
      </c>
      <c r="V2376" s="111">
        <v>252</v>
      </c>
      <c r="W2376" s="110">
        <f t="shared" si="1095"/>
        <v>1.0042173590000001</v>
      </c>
      <c r="X2376" s="103">
        <f t="shared" si="1096"/>
        <v>1.2519295800000001</v>
      </c>
      <c r="Y2376" s="103">
        <f t="shared" si="1097"/>
        <v>0</v>
      </c>
      <c r="Z2376" s="114" t="str">
        <f t="shared" si="1105"/>
        <v>A+J=</v>
      </c>
      <c r="AA2376" s="108">
        <f t="shared" si="1106"/>
        <v>46407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98"/>
        <v>46399</v>
      </c>
      <c r="B2377" s="103">
        <f t="shared" si="1090"/>
        <v>298.28328753</v>
      </c>
      <c r="C2377" s="204">
        <f t="shared" si="1115"/>
        <v>152.49457297573667</v>
      </c>
      <c r="D2377" s="104">
        <f t="shared" si="1099"/>
        <v>7205.03</v>
      </c>
      <c r="E2377" s="105">
        <f t="shared" si="1110"/>
        <v>7245.38</v>
      </c>
      <c r="F2377" s="106">
        <f t="shared" si="1111"/>
        <v>46347</v>
      </c>
      <c r="G2377" s="107">
        <f t="shared" si="1091"/>
        <v>5.6002542668107669E-3</v>
      </c>
      <c r="H2377" s="108">
        <f t="shared" si="1104"/>
        <v>46407</v>
      </c>
      <c r="I2377" s="108">
        <f t="shared" si="1092"/>
        <v>46407</v>
      </c>
      <c r="J2377" s="109">
        <f t="shared" si="1100"/>
        <v>20</v>
      </c>
      <c r="K2377" s="109">
        <f t="shared" si="1114"/>
        <v>14</v>
      </c>
      <c r="L2377" s="8">
        <f t="shared" si="1101"/>
        <v>1.00391689</v>
      </c>
      <c r="M2377" s="110">
        <f t="shared" si="1113"/>
        <v>1.0056002500000001</v>
      </c>
      <c r="N2377" s="110">
        <f t="shared" si="1108"/>
        <v>1.9395833758023218</v>
      </c>
      <c r="O2377" s="103">
        <f t="shared" si="1112"/>
        <v>1.9471805099999999</v>
      </c>
      <c r="P2377" s="103">
        <f t="shared" si="1093"/>
        <v>296.93446037000001</v>
      </c>
      <c r="Q2377" s="11">
        <f t="shared" si="1107"/>
        <v>0</v>
      </c>
      <c r="R2377" s="30">
        <f t="shared" si="1102"/>
        <v>0</v>
      </c>
      <c r="S2377" s="103">
        <f t="shared" si="1094"/>
        <v>0</v>
      </c>
      <c r="T2377" s="113">
        <f t="shared" si="1103"/>
        <v>8.5000000000000006E-2</v>
      </c>
      <c r="U2377" s="111">
        <f t="shared" si="1109"/>
        <v>14</v>
      </c>
      <c r="V2377" s="111">
        <v>252</v>
      </c>
      <c r="W2377" s="110">
        <f t="shared" si="1095"/>
        <v>1.0045425079999999</v>
      </c>
      <c r="X2377" s="103">
        <f t="shared" si="1096"/>
        <v>1.3488271599999999</v>
      </c>
      <c r="Y2377" s="103">
        <f t="shared" si="1097"/>
        <v>0</v>
      </c>
      <c r="Z2377" s="114" t="str">
        <f t="shared" si="1105"/>
        <v>A+J=</v>
      </c>
      <c r="AA2377" s="108">
        <f t="shared" si="1106"/>
        <v>46407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98"/>
        <v>46400</v>
      </c>
      <c r="B2378" s="103">
        <f t="shared" ref="B2378:B2441" si="1116">(P2378+X2378)</f>
        <v>298.46319349999999</v>
      </c>
      <c r="C2378" s="204">
        <f t="shared" si="1115"/>
        <v>152.49457297573667</v>
      </c>
      <c r="D2378" s="104">
        <f t="shared" si="1099"/>
        <v>7205.03</v>
      </c>
      <c r="E2378" s="105">
        <f t="shared" si="1110"/>
        <v>7245.38</v>
      </c>
      <c r="F2378" s="106">
        <f t="shared" si="1111"/>
        <v>46347</v>
      </c>
      <c r="G2378" s="107">
        <f t="shared" ref="G2378:G2441" si="1117">(E2378/D2378)-1</f>
        <v>5.6002542668107669E-3</v>
      </c>
      <c r="H2378" s="108">
        <f t="shared" si="1104"/>
        <v>46407</v>
      </c>
      <c r="I2378" s="108">
        <f t="shared" ref="I2378:I2441" si="1118">IF(A2378&gt;I2377,H2378,I2377)</f>
        <v>46407</v>
      </c>
      <c r="J2378" s="109">
        <f t="shared" si="1100"/>
        <v>20</v>
      </c>
      <c r="K2378" s="109">
        <f t="shared" si="1114"/>
        <v>15</v>
      </c>
      <c r="L2378" s="8">
        <f t="shared" si="1101"/>
        <v>1.00419725</v>
      </c>
      <c r="M2378" s="110">
        <f t="shared" si="1113"/>
        <v>1.0056002500000001</v>
      </c>
      <c r="N2378" s="110">
        <f t="shared" si="1108"/>
        <v>1.9395833758023218</v>
      </c>
      <c r="O2378" s="103">
        <f t="shared" si="1112"/>
        <v>1.94772429</v>
      </c>
      <c r="P2378" s="103">
        <f t="shared" ref="P2378:P2441" si="1119">TRUNC(C2378*O2378,8)</f>
        <v>297.01738387</v>
      </c>
      <c r="Q2378" s="11">
        <f t="shared" si="1107"/>
        <v>0</v>
      </c>
      <c r="R2378" s="30">
        <f t="shared" si="1102"/>
        <v>0</v>
      </c>
      <c r="S2378" s="103">
        <f t="shared" ref="S2378:S2441" si="1120">IF(R2378&gt;0,TRUNC(R2378*P2378,8),0)</f>
        <v>0</v>
      </c>
      <c r="T2378" s="113">
        <f t="shared" si="1103"/>
        <v>8.5000000000000006E-2</v>
      </c>
      <c r="U2378" s="111">
        <f t="shared" si="1109"/>
        <v>15</v>
      </c>
      <c r="V2378" s="111">
        <v>252</v>
      </c>
      <c r="W2378" s="110">
        <f t="shared" ref="W2378:W2441" si="1121">ROUND((1+T2378)^TRUNC((U2378/V2378),9),9)</f>
        <v>1.0048677610000001</v>
      </c>
      <c r="X2378" s="103">
        <f t="shared" ref="X2378:X2441" si="1122">TRUNC((P2378*(W2378-1)),8)</f>
        <v>1.4458096300000001</v>
      </c>
      <c r="Y2378" s="103">
        <f t="shared" ref="Y2378:Y2441" si="1123">IF(Q2378&gt;0,S2378+X2378,0)</f>
        <v>0</v>
      </c>
      <c r="Z2378" s="114" t="str">
        <f t="shared" si="1105"/>
        <v>A+J=</v>
      </c>
      <c r="AA2378" s="108">
        <f t="shared" si="1106"/>
        <v>46407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24">(A2378+1)</f>
        <v>46401</v>
      </c>
      <c r="B2379" s="103">
        <f t="shared" si="1116"/>
        <v>298.64320760999999</v>
      </c>
      <c r="C2379" s="204">
        <f t="shared" si="1115"/>
        <v>152.49457297573667</v>
      </c>
      <c r="D2379" s="104">
        <f t="shared" ref="D2379:D2442" si="1125">IF(E2379=E2378,D2378,E2378)</f>
        <v>7205.03</v>
      </c>
      <c r="E2379" s="105">
        <f t="shared" si="1110"/>
        <v>7245.38</v>
      </c>
      <c r="F2379" s="106">
        <f t="shared" si="1111"/>
        <v>46347</v>
      </c>
      <c r="G2379" s="107">
        <f t="shared" si="1117"/>
        <v>5.6002542668107669E-3</v>
      </c>
      <c r="H2379" s="108">
        <f t="shared" si="1104"/>
        <v>46407</v>
      </c>
      <c r="I2379" s="108">
        <f t="shared" si="1118"/>
        <v>46407</v>
      </c>
      <c r="J2379" s="109">
        <f t="shared" ref="J2379:J2442" si="1126">IF(I2379=I2378,J2378,NETWORKDAYS(I2378,I2379,$AD$171:$AD$502)-1)</f>
        <v>20</v>
      </c>
      <c r="K2379" s="109">
        <f t="shared" si="1114"/>
        <v>16</v>
      </c>
      <c r="L2379" s="8">
        <f t="shared" ref="L2379:L2442" si="1127">IF(E2379&lt;D2379,1,TRUNC((E2379/D2379)^TRUNC((K2379/J2379),9),8))</f>
        <v>1.0044776900000001</v>
      </c>
      <c r="M2379" s="110">
        <f t="shared" si="1113"/>
        <v>1.0056002500000001</v>
      </c>
      <c r="N2379" s="110">
        <f t="shared" si="1108"/>
        <v>1.9395833758023218</v>
      </c>
      <c r="O2379" s="103">
        <f t="shared" si="1112"/>
        <v>1.9482682200000001</v>
      </c>
      <c r="P2379" s="103">
        <f t="shared" si="1119"/>
        <v>297.10033025000001</v>
      </c>
      <c r="Q2379" s="11">
        <f t="shared" si="1107"/>
        <v>0</v>
      </c>
      <c r="R2379" s="30">
        <f t="shared" ref="R2379:R2442" si="1128">IF(Q2379&gt;0,VLOOKUP($A2379,$AD$10:$AI$165,6),0)</f>
        <v>0</v>
      </c>
      <c r="S2379" s="103">
        <f t="shared" si="1120"/>
        <v>0</v>
      </c>
      <c r="T2379" s="113">
        <f t="shared" ref="T2379:T2442" si="1129">(T2378)</f>
        <v>8.5000000000000006E-2</v>
      </c>
      <c r="U2379" s="111">
        <f t="shared" si="1109"/>
        <v>16</v>
      </c>
      <c r="V2379" s="111">
        <v>252</v>
      </c>
      <c r="W2379" s="110">
        <f t="shared" si="1121"/>
        <v>1.0051931190000001</v>
      </c>
      <c r="X2379" s="103">
        <f t="shared" si="1122"/>
        <v>1.5428773600000001</v>
      </c>
      <c r="Y2379" s="103">
        <f t="shared" si="1123"/>
        <v>0</v>
      </c>
      <c r="Z2379" s="114" t="str">
        <f t="shared" si="1105"/>
        <v>A+J=</v>
      </c>
      <c r="AA2379" s="108">
        <f t="shared" si="1106"/>
        <v>46407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24"/>
        <v>46402</v>
      </c>
      <c r="B2380" s="103">
        <f t="shared" si="1116"/>
        <v>298.82333631999995</v>
      </c>
      <c r="C2380" s="204">
        <f t="shared" si="1115"/>
        <v>152.49457297573667</v>
      </c>
      <c r="D2380" s="104">
        <f t="shared" si="1125"/>
        <v>7205.03</v>
      </c>
      <c r="E2380" s="105">
        <f t="shared" si="1110"/>
        <v>7245.38</v>
      </c>
      <c r="F2380" s="106">
        <f t="shared" si="1111"/>
        <v>46347</v>
      </c>
      <c r="G2380" s="107">
        <f t="shared" si="1117"/>
        <v>5.6002542668107669E-3</v>
      </c>
      <c r="H2380" s="108">
        <f t="shared" ref="H2380:H2443" si="1130">IF(DAY(A2380)=H$9,VLOOKUP(A2380,AH$118:AN$450,4),H2379)</f>
        <v>46407</v>
      </c>
      <c r="I2380" s="108">
        <f t="shared" si="1118"/>
        <v>46407</v>
      </c>
      <c r="J2380" s="109">
        <f t="shared" si="1126"/>
        <v>20</v>
      </c>
      <c r="K2380" s="109">
        <f t="shared" si="1114"/>
        <v>17</v>
      </c>
      <c r="L2380" s="8">
        <f t="shared" si="1127"/>
        <v>1.00475822</v>
      </c>
      <c r="M2380" s="110">
        <f t="shared" si="1113"/>
        <v>1.0056002500000001</v>
      </c>
      <c r="N2380" s="110">
        <f t="shared" si="1108"/>
        <v>1.9395833758023218</v>
      </c>
      <c r="O2380" s="103">
        <f t="shared" si="1112"/>
        <v>1.9488123399999999</v>
      </c>
      <c r="P2380" s="103">
        <f t="shared" si="1119"/>
        <v>297.18330558999997</v>
      </c>
      <c r="Q2380" s="11">
        <f t="shared" si="1107"/>
        <v>0</v>
      </c>
      <c r="R2380" s="30">
        <f t="shared" si="1128"/>
        <v>0</v>
      </c>
      <c r="S2380" s="103">
        <f t="shared" si="1120"/>
        <v>0</v>
      </c>
      <c r="T2380" s="113">
        <f t="shared" si="1129"/>
        <v>8.5000000000000006E-2</v>
      </c>
      <c r="U2380" s="111">
        <f t="shared" si="1109"/>
        <v>17</v>
      </c>
      <c r="V2380" s="111">
        <v>252</v>
      </c>
      <c r="W2380" s="110">
        <f t="shared" si="1121"/>
        <v>1.005518583</v>
      </c>
      <c r="X2380" s="103">
        <f t="shared" si="1122"/>
        <v>1.6400307300000001</v>
      </c>
      <c r="Y2380" s="103">
        <f t="shared" si="1123"/>
        <v>0</v>
      </c>
      <c r="Z2380" s="114" t="str">
        <f t="shared" ref="Z2380:Z2443" si="1131">IF($Q2379&gt;0,VLOOKUP($A2379,$AD$10:$AM$165,9),Z2379)</f>
        <v>A+J=</v>
      </c>
      <c r="AA2380" s="108">
        <f t="shared" ref="AA2380:AA2443" si="1132">IF($Q2379&gt;0,VLOOKUP($A2379,$AD$10:$AM$165,10),AA2379)</f>
        <v>46407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24"/>
        <v>46403</v>
      </c>
      <c r="B2381" s="103">
        <f t="shared" si="1116"/>
        <v>299.00356897</v>
      </c>
      <c r="C2381" s="204">
        <f t="shared" si="1115"/>
        <v>152.49457297573667</v>
      </c>
      <c r="D2381" s="104">
        <f t="shared" si="1125"/>
        <v>7205.03</v>
      </c>
      <c r="E2381" s="105">
        <f t="shared" si="1110"/>
        <v>7245.38</v>
      </c>
      <c r="F2381" s="106">
        <f t="shared" si="1111"/>
        <v>46347</v>
      </c>
      <c r="G2381" s="107">
        <f t="shared" si="1117"/>
        <v>5.6002542668107669E-3</v>
      </c>
      <c r="H2381" s="108">
        <f t="shared" si="1130"/>
        <v>46407</v>
      </c>
      <c r="I2381" s="108">
        <f t="shared" si="1118"/>
        <v>46407</v>
      </c>
      <c r="J2381" s="109">
        <f t="shared" si="1126"/>
        <v>20</v>
      </c>
      <c r="K2381" s="109">
        <f t="shared" si="1114"/>
        <v>18</v>
      </c>
      <c r="L2381" s="8">
        <f t="shared" si="1127"/>
        <v>1.00503882</v>
      </c>
      <c r="M2381" s="110">
        <f t="shared" si="1113"/>
        <v>1.0056002500000001</v>
      </c>
      <c r="N2381" s="110">
        <f t="shared" si="1108"/>
        <v>1.9395833758023218</v>
      </c>
      <c r="O2381" s="103">
        <f t="shared" si="1112"/>
        <v>1.9493565799999999</v>
      </c>
      <c r="P2381" s="103">
        <f t="shared" si="1119"/>
        <v>297.26629924000002</v>
      </c>
      <c r="Q2381" s="11">
        <f t="shared" ref="Q2381:Q2444" si="1133">IF(VLOOKUP(A2381,AD$10:AK$165,8)=VLOOKUP(A2380,AD$10:AK$165,8),0,VLOOKUP(A2381,AD$10:AK$165,8))</f>
        <v>0</v>
      </c>
      <c r="R2381" s="30">
        <f t="shared" si="1128"/>
        <v>0</v>
      </c>
      <c r="S2381" s="103">
        <f t="shared" si="1120"/>
        <v>0</v>
      </c>
      <c r="T2381" s="113">
        <f t="shared" si="1129"/>
        <v>8.5000000000000006E-2</v>
      </c>
      <c r="U2381" s="111">
        <f t="shared" si="1109"/>
        <v>18</v>
      </c>
      <c r="V2381" s="111">
        <v>252</v>
      </c>
      <c r="W2381" s="110">
        <f t="shared" si="1121"/>
        <v>1.005844153</v>
      </c>
      <c r="X2381" s="103">
        <f t="shared" si="1122"/>
        <v>1.73726973</v>
      </c>
      <c r="Y2381" s="103">
        <f t="shared" si="1123"/>
        <v>0</v>
      </c>
      <c r="Z2381" s="114" t="str">
        <f t="shared" si="1131"/>
        <v>A+J=</v>
      </c>
      <c r="AA2381" s="108">
        <f t="shared" si="1132"/>
        <v>46407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24"/>
        <v>46404</v>
      </c>
      <c r="B2382" s="103">
        <f t="shared" si="1116"/>
        <v>299.00356897</v>
      </c>
      <c r="C2382" s="204">
        <f t="shared" si="1115"/>
        <v>152.49457297573667</v>
      </c>
      <c r="D2382" s="104">
        <f t="shared" si="1125"/>
        <v>7205.03</v>
      </c>
      <c r="E2382" s="105">
        <f t="shared" si="1110"/>
        <v>7245.38</v>
      </c>
      <c r="F2382" s="106">
        <f t="shared" si="1111"/>
        <v>46347</v>
      </c>
      <c r="G2382" s="107">
        <f t="shared" si="1117"/>
        <v>5.6002542668107669E-3</v>
      </c>
      <c r="H2382" s="108">
        <f t="shared" si="1130"/>
        <v>46407</v>
      </c>
      <c r="I2382" s="108">
        <f t="shared" si="1118"/>
        <v>46407</v>
      </c>
      <c r="J2382" s="109">
        <f t="shared" si="1126"/>
        <v>20</v>
      </c>
      <c r="K2382" s="109">
        <f t="shared" si="1114"/>
        <v>18</v>
      </c>
      <c r="L2382" s="8">
        <f t="shared" si="1127"/>
        <v>1.00503882</v>
      </c>
      <c r="M2382" s="110">
        <f t="shared" si="1113"/>
        <v>1.0056002500000001</v>
      </c>
      <c r="N2382" s="110">
        <f t="shared" si="1108"/>
        <v>1.9395833758023218</v>
      </c>
      <c r="O2382" s="103">
        <f t="shared" si="1112"/>
        <v>1.9493565799999999</v>
      </c>
      <c r="P2382" s="103">
        <f t="shared" si="1119"/>
        <v>297.26629924000002</v>
      </c>
      <c r="Q2382" s="11">
        <f t="shared" si="1133"/>
        <v>0</v>
      </c>
      <c r="R2382" s="30">
        <f t="shared" si="1128"/>
        <v>0</v>
      </c>
      <c r="S2382" s="103">
        <f t="shared" si="1120"/>
        <v>0</v>
      </c>
      <c r="T2382" s="113">
        <f t="shared" si="1129"/>
        <v>8.5000000000000006E-2</v>
      </c>
      <c r="U2382" s="111">
        <f t="shared" si="1109"/>
        <v>18</v>
      </c>
      <c r="V2382" s="111">
        <v>252</v>
      </c>
      <c r="W2382" s="110">
        <f t="shared" si="1121"/>
        <v>1.005844153</v>
      </c>
      <c r="X2382" s="103">
        <f t="shared" si="1122"/>
        <v>1.73726973</v>
      </c>
      <c r="Y2382" s="103">
        <f t="shared" si="1123"/>
        <v>0</v>
      </c>
      <c r="Z2382" s="114" t="str">
        <f t="shared" si="1131"/>
        <v>A+J=</v>
      </c>
      <c r="AA2382" s="108">
        <f t="shared" si="1132"/>
        <v>46407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24"/>
        <v>46405</v>
      </c>
      <c r="B2383" s="103">
        <f t="shared" si="1116"/>
        <v>299.00356897</v>
      </c>
      <c r="C2383" s="204">
        <f t="shared" si="1115"/>
        <v>152.49457297573667</v>
      </c>
      <c r="D2383" s="104">
        <f t="shared" si="1125"/>
        <v>7205.03</v>
      </c>
      <c r="E2383" s="105">
        <f t="shared" si="1110"/>
        <v>7245.38</v>
      </c>
      <c r="F2383" s="106">
        <f t="shared" si="1111"/>
        <v>46347</v>
      </c>
      <c r="G2383" s="107">
        <f t="shared" si="1117"/>
        <v>5.6002542668107669E-3</v>
      </c>
      <c r="H2383" s="108">
        <f t="shared" si="1130"/>
        <v>46407</v>
      </c>
      <c r="I2383" s="108">
        <f t="shared" si="1118"/>
        <v>46407</v>
      </c>
      <c r="J2383" s="109">
        <f t="shared" si="1126"/>
        <v>20</v>
      </c>
      <c r="K2383" s="109">
        <f t="shared" si="1114"/>
        <v>18</v>
      </c>
      <c r="L2383" s="8">
        <f t="shared" si="1127"/>
        <v>1.00503882</v>
      </c>
      <c r="M2383" s="110">
        <f t="shared" si="1113"/>
        <v>1.0056002500000001</v>
      </c>
      <c r="N2383" s="110">
        <f t="shared" si="1108"/>
        <v>1.9395833758023218</v>
      </c>
      <c r="O2383" s="103">
        <f t="shared" si="1112"/>
        <v>1.9493565799999999</v>
      </c>
      <c r="P2383" s="103">
        <f t="shared" si="1119"/>
        <v>297.26629924000002</v>
      </c>
      <c r="Q2383" s="11">
        <f t="shared" si="1133"/>
        <v>0</v>
      </c>
      <c r="R2383" s="30">
        <f t="shared" si="1128"/>
        <v>0</v>
      </c>
      <c r="S2383" s="103">
        <f t="shared" si="1120"/>
        <v>0</v>
      </c>
      <c r="T2383" s="113">
        <f t="shared" si="1129"/>
        <v>8.5000000000000006E-2</v>
      </c>
      <c r="U2383" s="111">
        <f t="shared" si="1109"/>
        <v>18</v>
      </c>
      <c r="V2383" s="111">
        <v>252</v>
      </c>
      <c r="W2383" s="110">
        <f t="shared" si="1121"/>
        <v>1.005844153</v>
      </c>
      <c r="X2383" s="103">
        <f t="shared" si="1122"/>
        <v>1.73726973</v>
      </c>
      <c r="Y2383" s="103">
        <f t="shared" si="1123"/>
        <v>0</v>
      </c>
      <c r="Z2383" s="114" t="str">
        <f t="shared" si="1131"/>
        <v>A+J=</v>
      </c>
      <c r="AA2383" s="108">
        <f t="shared" si="1132"/>
        <v>46407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24"/>
        <v>46406</v>
      </c>
      <c r="B2384" s="103">
        <f t="shared" si="1116"/>
        <v>299.18390959000004</v>
      </c>
      <c r="C2384" s="204">
        <f t="shared" si="1115"/>
        <v>152.49457297573667</v>
      </c>
      <c r="D2384" s="104">
        <f t="shared" si="1125"/>
        <v>7205.03</v>
      </c>
      <c r="E2384" s="105">
        <f t="shared" si="1110"/>
        <v>7245.38</v>
      </c>
      <c r="F2384" s="106">
        <f t="shared" si="1111"/>
        <v>46347</v>
      </c>
      <c r="G2384" s="107">
        <f t="shared" si="1117"/>
        <v>5.6002542668107669E-3</v>
      </c>
      <c r="H2384" s="108">
        <f t="shared" si="1130"/>
        <v>46407</v>
      </c>
      <c r="I2384" s="108">
        <f t="shared" si="1118"/>
        <v>46407</v>
      </c>
      <c r="J2384" s="109">
        <f t="shared" si="1126"/>
        <v>20</v>
      </c>
      <c r="K2384" s="109">
        <f t="shared" si="1114"/>
        <v>19</v>
      </c>
      <c r="L2384" s="8">
        <f t="shared" si="1127"/>
        <v>1.00531949</v>
      </c>
      <c r="M2384" s="110">
        <f t="shared" si="1113"/>
        <v>1.0056002500000001</v>
      </c>
      <c r="N2384" s="110">
        <f t="shared" si="1108"/>
        <v>1.9395833758023218</v>
      </c>
      <c r="O2384" s="103">
        <f t="shared" si="1112"/>
        <v>1.9499009700000001</v>
      </c>
      <c r="P2384" s="103">
        <f t="shared" si="1119"/>
        <v>297.34931576000002</v>
      </c>
      <c r="Q2384" s="11">
        <f t="shared" si="1133"/>
        <v>0</v>
      </c>
      <c r="R2384" s="30">
        <f t="shared" si="1128"/>
        <v>0</v>
      </c>
      <c r="S2384" s="103">
        <f t="shared" si="1120"/>
        <v>0</v>
      </c>
      <c r="T2384" s="113">
        <f t="shared" si="1129"/>
        <v>8.5000000000000006E-2</v>
      </c>
      <c r="U2384" s="111">
        <f t="shared" si="1109"/>
        <v>19</v>
      </c>
      <c r="V2384" s="111">
        <v>252</v>
      </c>
      <c r="W2384" s="110">
        <f t="shared" si="1121"/>
        <v>1.0061698269999999</v>
      </c>
      <c r="X2384" s="103">
        <f t="shared" si="1122"/>
        <v>1.83459383</v>
      </c>
      <c r="Y2384" s="103">
        <f t="shared" si="1123"/>
        <v>0</v>
      </c>
      <c r="Z2384" s="114" t="str">
        <f t="shared" si="1131"/>
        <v>A+J=</v>
      </c>
      <c r="AA2384" s="108">
        <f t="shared" si="1132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24"/>
        <v>46407</v>
      </c>
      <c r="B2385" s="103">
        <f t="shared" si="1116"/>
        <v>299.36436067</v>
      </c>
      <c r="C2385" s="204">
        <f t="shared" si="1115"/>
        <v>152.49457297573667</v>
      </c>
      <c r="D2385" s="104">
        <f t="shared" si="1125"/>
        <v>7205.03</v>
      </c>
      <c r="E2385" s="105">
        <f t="shared" si="1110"/>
        <v>7245.38</v>
      </c>
      <c r="F2385" s="106">
        <f t="shared" si="1111"/>
        <v>46347</v>
      </c>
      <c r="G2385" s="107">
        <f t="shared" si="1117"/>
        <v>5.6002542668107669E-3</v>
      </c>
      <c r="H2385" s="108">
        <f t="shared" si="1130"/>
        <v>46440</v>
      </c>
      <c r="I2385" s="108">
        <f t="shared" si="1118"/>
        <v>46407</v>
      </c>
      <c r="J2385" s="109">
        <f t="shared" si="1126"/>
        <v>20</v>
      </c>
      <c r="K2385" s="109">
        <f t="shared" si="1114"/>
        <v>20</v>
      </c>
      <c r="L2385" s="8">
        <f t="shared" si="1127"/>
        <v>1.0056002500000001</v>
      </c>
      <c r="M2385" s="110">
        <f t="shared" si="1113"/>
        <v>1.0056002500000001</v>
      </c>
      <c r="N2385" s="110">
        <f t="shared" si="1108"/>
        <v>1.9395833758023218</v>
      </c>
      <c r="O2385" s="103">
        <f t="shared" si="1112"/>
        <v>1.9504455199999999</v>
      </c>
      <c r="P2385" s="103">
        <f t="shared" si="1119"/>
        <v>297.43235668</v>
      </c>
      <c r="Q2385" s="11">
        <f t="shared" si="1133"/>
        <v>78</v>
      </c>
      <c r="R2385" s="30">
        <f t="shared" si="1128"/>
        <v>2.9888000000000001E-2</v>
      </c>
      <c r="S2385" s="103">
        <f t="shared" si="1120"/>
        <v>8.88965827</v>
      </c>
      <c r="T2385" s="113">
        <f t="shared" si="1129"/>
        <v>8.5000000000000006E-2</v>
      </c>
      <c r="U2385" s="111">
        <f t="shared" si="1109"/>
        <v>20</v>
      </c>
      <c r="V2385" s="111">
        <v>252</v>
      </c>
      <c r="W2385" s="110">
        <f t="shared" si="1121"/>
        <v>1.006495608</v>
      </c>
      <c r="X2385" s="103">
        <f t="shared" si="1122"/>
        <v>1.9320039899999999</v>
      </c>
      <c r="Y2385" s="103">
        <f t="shared" si="1123"/>
        <v>10.82166226</v>
      </c>
      <c r="Z2385" s="114" t="str">
        <f t="shared" si="1131"/>
        <v>A+J=</v>
      </c>
      <c r="AA2385" s="108">
        <f t="shared" si="1132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24"/>
        <v>46408</v>
      </c>
      <c r="B2386" s="103">
        <f t="shared" si="1116"/>
        <v>288.71289189000004</v>
      </c>
      <c r="C2386" s="204">
        <f t="shared" si="1115"/>
        <v>147.93681518201987</v>
      </c>
      <c r="D2386" s="104">
        <f t="shared" si="1125"/>
        <v>7205.03</v>
      </c>
      <c r="E2386" s="105">
        <f t="shared" si="1110"/>
        <v>7245.38</v>
      </c>
      <c r="F2386" s="106">
        <f t="shared" si="1111"/>
        <v>46376</v>
      </c>
      <c r="G2386" s="107">
        <f t="shared" si="1117"/>
        <v>5.6002542668107669E-3</v>
      </c>
      <c r="H2386" s="108">
        <f t="shared" si="1130"/>
        <v>46440</v>
      </c>
      <c r="I2386" s="108">
        <f t="shared" si="1118"/>
        <v>46440</v>
      </c>
      <c r="J2386" s="109">
        <f t="shared" si="1126"/>
        <v>21</v>
      </c>
      <c r="K2386" s="109">
        <f t="shared" si="1114"/>
        <v>1</v>
      </c>
      <c r="L2386" s="8">
        <f t="shared" si="1127"/>
        <v>1.0002659700000001</v>
      </c>
      <c r="M2386" s="110">
        <f t="shared" si="1113"/>
        <v>1.0056002500000001</v>
      </c>
      <c r="N2386" s="110">
        <f t="shared" si="1108"/>
        <v>1.9504455276026589</v>
      </c>
      <c r="O2386" s="103">
        <f t="shared" si="1112"/>
        <v>1.95096428</v>
      </c>
      <c r="P2386" s="103">
        <f t="shared" si="1119"/>
        <v>288.61944211000002</v>
      </c>
      <c r="Q2386" s="11">
        <f t="shared" si="1133"/>
        <v>0</v>
      </c>
      <c r="R2386" s="30">
        <f t="shared" si="1128"/>
        <v>0</v>
      </c>
      <c r="S2386" s="103">
        <f t="shared" si="1120"/>
        <v>0</v>
      </c>
      <c r="T2386" s="113">
        <f t="shared" si="1129"/>
        <v>8.5000000000000006E-2</v>
      </c>
      <c r="U2386" s="111">
        <f t="shared" si="1109"/>
        <v>1</v>
      </c>
      <c r="V2386" s="111">
        <v>252</v>
      </c>
      <c r="W2386" s="110">
        <f t="shared" si="1121"/>
        <v>1.0003237819999999</v>
      </c>
      <c r="X2386" s="103">
        <f t="shared" si="1122"/>
        <v>9.3449779999999996E-2</v>
      </c>
      <c r="Y2386" s="103">
        <f t="shared" si="1123"/>
        <v>0</v>
      </c>
      <c r="Z2386" s="114" t="str">
        <f t="shared" si="1131"/>
        <v>A+J=</v>
      </c>
      <c r="AA2386" s="108">
        <f t="shared" si="1132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24"/>
        <v>46409</v>
      </c>
      <c r="B2387" s="103">
        <f t="shared" si="1116"/>
        <v>288.8831864</v>
      </c>
      <c r="C2387" s="204">
        <f t="shared" si="1115"/>
        <v>147.93681518201987</v>
      </c>
      <c r="D2387" s="104">
        <f t="shared" si="1125"/>
        <v>7205.03</v>
      </c>
      <c r="E2387" s="105">
        <f t="shared" si="1110"/>
        <v>7245.38</v>
      </c>
      <c r="F2387" s="106">
        <f t="shared" si="1111"/>
        <v>46376</v>
      </c>
      <c r="G2387" s="107">
        <f t="shared" si="1117"/>
        <v>5.6002542668107669E-3</v>
      </c>
      <c r="H2387" s="108">
        <f t="shared" si="1130"/>
        <v>46440</v>
      </c>
      <c r="I2387" s="108">
        <f t="shared" si="1118"/>
        <v>46440</v>
      </c>
      <c r="J2387" s="109">
        <f t="shared" si="1126"/>
        <v>21</v>
      </c>
      <c r="K2387" s="109">
        <f t="shared" si="1114"/>
        <v>2</v>
      </c>
      <c r="L2387" s="8">
        <f t="shared" si="1127"/>
        <v>1.0005320099999999</v>
      </c>
      <c r="M2387" s="110">
        <f t="shared" si="1113"/>
        <v>1.0056002500000001</v>
      </c>
      <c r="N2387" s="110">
        <f t="shared" si="1108"/>
        <v>1.9504455276026589</v>
      </c>
      <c r="O2387" s="103">
        <f t="shared" si="1112"/>
        <v>1.9514831800000001</v>
      </c>
      <c r="P2387" s="103">
        <f t="shared" si="1119"/>
        <v>288.69620652999998</v>
      </c>
      <c r="Q2387" s="11">
        <f t="shared" si="1133"/>
        <v>0</v>
      </c>
      <c r="R2387" s="30">
        <f t="shared" si="1128"/>
        <v>0</v>
      </c>
      <c r="S2387" s="103">
        <f t="shared" si="1120"/>
        <v>0</v>
      </c>
      <c r="T2387" s="113">
        <f t="shared" si="1129"/>
        <v>8.5000000000000006E-2</v>
      </c>
      <c r="U2387" s="111">
        <f t="shared" si="1109"/>
        <v>2</v>
      </c>
      <c r="V2387" s="111">
        <v>252</v>
      </c>
      <c r="W2387" s="110">
        <f t="shared" si="1121"/>
        <v>1.00064767</v>
      </c>
      <c r="X2387" s="103">
        <f t="shared" si="1122"/>
        <v>0.18697986999999999</v>
      </c>
      <c r="Y2387" s="103">
        <f t="shared" si="1123"/>
        <v>0</v>
      </c>
      <c r="Z2387" s="114" t="str">
        <f t="shared" si="1131"/>
        <v>A+J=</v>
      </c>
      <c r="AA2387" s="108">
        <f t="shared" si="1132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24"/>
        <v>46410</v>
      </c>
      <c r="B2388" s="103">
        <f t="shared" si="1116"/>
        <v>289.05357991</v>
      </c>
      <c r="C2388" s="204">
        <f t="shared" si="1115"/>
        <v>147.93681518201987</v>
      </c>
      <c r="D2388" s="104">
        <f t="shared" si="1125"/>
        <v>7205.03</v>
      </c>
      <c r="E2388" s="105">
        <f t="shared" si="1110"/>
        <v>7245.38</v>
      </c>
      <c r="F2388" s="106">
        <f t="shared" si="1111"/>
        <v>46376</v>
      </c>
      <c r="G2388" s="107">
        <f t="shared" si="1117"/>
        <v>5.6002542668107669E-3</v>
      </c>
      <c r="H2388" s="108">
        <f t="shared" si="1130"/>
        <v>46440</v>
      </c>
      <c r="I2388" s="108">
        <f t="shared" si="1118"/>
        <v>46440</v>
      </c>
      <c r="J2388" s="109">
        <f t="shared" si="1126"/>
        <v>21</v>
      </c>
      <c r="K2388" s="109">
        <f t="shared" si="1114"/>
        <v>3</v>
      </c>
      <c r="L2388" s="8">
        <f t="shared" si="1127"/>
        <v>1.00079812</v>
      </c>
      <c r="M2388" s="110">
        <f t="shared" si="1113"/>
        <v>1.0056002500000001</v>
      </c>
      <c r="N2388" s="110">
        <f t="shared" si="1108"/>
        <v>1.9504455276026589</v>
      </c>
      <c r="O2388" s="103">
        <f t="shared" si="1112"/>
        <v>1.9520022100000001</v>
      </c>
      <c r="P2388" s="103">
        <f t="shared" si="1119"/>
        <v>288.77299017000001</v>
      </c>
      <c r="Q2388" s="11">
        <f t="shared" si="1133"/>
        <v>0</v>
      </c>
      <c r="R2388" s="30">
        <f t="shared" si="1128"/>
        <v>0</v>
      </c>
      <c r="S2388" s="103">
        <f t="shared" si="1120"/>
        <v>0</v>
      </c>
      <c r="T2388" s="113">
        <f t="shared" si="1129"/>
        <v>8.5000000000000006E-2</v>
      </c>
      <c r="U2388" s="111">
        <f t="shared" si="1109"/>
        <v>3</v>
      </c>
      <c r="V2388" s="111">
        <v>252</v>
      </c>
      <c r="W2388" s="110">
        <f t="shared" si="1121"/>
        <v>1.000971662</v>
      </c>
      <c r="X2388" s="103">
        <f t="shared" si="1122"/>
        <v>0.28058973999999998</v>
      </c>
      <c r="Y2388" s="103">
        <f t="shared" si="1123"/>
        <v>0</v>
      </c>
      <c r="Z2388" s="114" t="str">
        <f t="shared" si="1131"/>
        <v>A+J=</v>
      </c>
      <c r="AA2388" s="108">
        <f t="shared" si="1132"/>
        <v>46440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24"/>
        <v>46411</v>
      </c>
      <c r="B2389" s="103">
        <f t="shared" si="1116"/>
        <v>289.05357991</v>
      </c>
      <c r="C2389" s="204">
        <f t="shared" si="1115"/>
        <v>147.93681518201987</v>
      </c>
      <c r="D2389" s="104">
        <f t="shared" si="1125"/>
        <v>7205.03</v>
      </c>
      <c r="E2389" s="105">
        <f t="shared" si="1110"/>
        <v>7245.38</v>
      </c>
      <c r="F2389" s="106">
        <f t="shared" si="1111"/>
        <v>46376</v>
      </c>
      <c r="G2389" s="107">
        <f t="shared" si="1117"/>
        <v>5.6002542668107669E-3</v>
      </c>
      <c r="H2389" s="108">
        <f t="shared" si="1130"/>
        <v>46440</v>
      </c>
      <c r="I2389" s="108">
        <f t="shared" si="1118"/>
        <v>46440</v>
      </c>
      <c r="J2389" s="109">
        <f t="shared" si="1126"/>
        <v>21</v>
      </c>
      <c r="K2389" s="109">
        <f t="shared" si="1114"/>
        <v>3</v>
      </c>
      <c r="L2389" s="8">
        <f t="shared" si="1127"/>
        <v>1.00079812</v>
      </c>
      <c r="M2389" s="110">
        <f t="shared" si="1113"/>
        <v>1.0056002500000001</v>
      </c>
      <c r="N2389" s="110">
        <f t="shared" si="1108"/>
        <v>1.9504455276026589</v>
      </c>
      <c r="O2389" s="103">
        <f t="shared" si="1112"/>
        <v>1.9520022100000001</v>
      </c>
      <c r="P2389" s="103">
        <f t="shared" si="1119"/>
        <v>288.77299017000001</v>
      </c>
      <c r="Q2389" s="11">
        <f t="shared" si="1133"/>
        <v>0</v>
      </c>
      <c r="R2389" s="30">
        <f t="shared" si="1128"/>
        <v>0</v>
      </c>
      <c r="S2389" s="103">
        <f t="shared" si="1120"/>
        <v>0</v>
      </c>
      <c r="T2389" s="113">
        <f t="shared" si="1129"/>
        <v>8.5000000000000006E-2</v>
      </c>
      <c r="U2389" s="111">
        <f t="shared" si="1109"/>
        <v>3</v>
      </c>
      <c r="V2389" s="111">
        <v>252</v>
      </c>
      <c r="W2389" s="110">
        <f t="shared" si="1121"/>
        <v>1.000971662</v>
      </c>
      <c r="X2389" s="103">
        <f t="shared" si="1122"/>
        <v>0.28058973999999998</v>
      </c>
      <c r="Y2389" s="103">
        <f t="shared" si="1123"/>
        <v>0</v>
      </c>
      <c r="Z2389" s="114" t="str">
        <f t="shared" si="1131"/>
        <v>A+J=</v>
      </c>
      <c r="AA2389" s="108">
        <f t="shared" si="1132"/>
        <v>46440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24"/>
        <v>46412</v>
      </c>
      <c r="B2390" s="103">
        <f t="shared" si="1116"/>
        <v>289.05357991</v>
      </c>
      <c r="C2390" s="204">
        <f t="shared" si="1115"/>
        <v>147.93681518201987</v>
      </c>
      <c r="D2390" s="104">
        <f t="shared" si="1125"/>
        <v>7205.03</v>
      </c>
      <c r="E2390" s="105">
        <f t="shared" si="1110"/>
        <v>7245.38</v>
      </c>
      <c r="F2390" s="106">
        <f t="shared" si="1111"/>
        <v>46376</v>
      </c>
      <c r="G2390" s="107">
        <f t="shared" si="1117"/>
        <v>5.6002542668107669E-3</v>
      </c>
      <c r="H2390" s="108">
        <f t="shared" si="1130"/>
        <v>46440</v>
      </c>
      <c r="I2390" s="108">
        <f t="shared" si="1118"/>
        <v>46440</v>
      </c>
      <c r="J2390" s="109">
        <f t="shared" si="1126"/>
        <v>21</v>
      </c>
      <c r="K2390" s="109">
        <f t="shared" si="1114"/>
        <v>3</v>
      </c>
      <c r="L2390" s="8">
        <f t="shared" si="1127"/>
        <v>1.00079812</v>
      </c>
      <c r="M2390" s="110">
        <f t="shared" si="1113"/>
        <v>1.0056002500000001</v>
      </c>
      <c r="N2390" s="110">
        <f t="shared" si="1108"/>
        <v>1.9504455276026589</v>
      </c>
      <c r="O2390" s="103">
        <f t="shared" si="1112"/>
        <v>1.9520022100000001</v>
      </c>
      <c r="P2390" s="103">
        <f t="shared" si="1119"/>
        <v>288.77299017000001</v>
      </c>
      <c r="Q2390" s="11">
        <f t="shared" si="1133"/>
        <v>0</v>
      </c>
      <c r="R2390" s="30">
        <f t="shared" si="1128"/>
        <v>0</v>
      </c>
      <c r="S2390" s="103">
        <f t="shared" si="1120"/>
        <v>0</v>
      </c>
      <c r="T2390" s="113">
        <f t="shared" si="1129"/>
        <v>8.5000000000000006E-2</v>
      </c>
      <c r="U2390" s="111">
        <f t="shared" si="1109"/>
        <v>3</v>
      </c>
      <c r="V2390" s="111">
        <v>252</v>
      </c>
      <c r="W2390" s="110">
        <f t="shared" si="1121"/>
        <v>1.000971662</v>
      </c>
      <c r="X2390" s="103">
        <f t="shared" si="1122"/>
        <v>0.28058973999999998</v>
      </c>
      <c r="Y2390" s="103">
        <f t="shared" si="1123"/>
        <v>0</v>
      </c>
      <c r="Z2390" s="114" t="str">
        <f t="shared" si="1131"/>
        <v>A+J=</v>
      </c>
      <c r="AA2390" s="108">
        <f t="shared" si="1132"/>
        <v>46440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24"/>
        <v>46413</v>
      </c>
      <c r="B2391" s="103">
        <f t="shared" si="1116"/>
        <v>289.22407425</v>
      </c>
      <c r="C2391" s="204">
        <f t="shared" si="1115"/>
        <v>147.93681518201987</v>
      </c>
      <c r="D2391" s="104">
        <f t="shared" si="1125"/>
        <v>7205.03</v>
      </c>
      <c r="E2391" s="105">
        <f t="shared" si="1110"/>
        <v>7245.38</v>
      </c>
      <c r="F2391" s="106">
        <f t="shared" si="1111"/>
        <v>46376</v>
      </c>
      <c r="G2391" s="107">
        <f t="shared" si="1117"/>
        <v>5.6002542668107669E-3</v>
      </c>
      <c r="H2391" s="108">
        <f t="shared" si="1130"/>
        <v>46440</v>
      </c>
      <c r="I2391" s="108">
        <f t="shared" si="1118"/>
        <v>46440</v>
      </c>
      <c r="J2391" s="109">
        <f t="shared" si="1126"/>
        <v>21</v>
      </c>
      <c r="K2391" s="109">
        <f t="shared" si="1114"/>
        <v>4</v>
      </c>
      <c r="L2391" s="8">
        <f t="shared" si="1127"/>
        <v>1.0010642999999999</v>
      </c>
      <c r="M2391" s="110">
        <f t="shared" si="1113"/>
        <v>1.0056002500000001</v>
      </c>
      <c r="N2391" s="110">
        <f t="shared" si="1108"/>
        <v>1.9504455276026589</v>
      </c>
      <c r="O2391" s="103">
        <f t="shared" si="1112"/>
        <v>1.9525213800000001</v>
      </c>
      <c r="P2391" s="103">
        <f t="shared" si="1119"/>
        <v>288.84979453</v>
      </c>
      <c r="Q2391" s="11">
        <f t="shared" si="1133"/>
        <v>0</v>
      </c>
      <c r="R2391" s="30">
        <f t="shared" si="1128"/>
        <v>0</v>
      </c>
      <c r="S2391" s="103">
        <f t="shared" si="1120"/>
        <v>0</v>
      </c>
      <c r="T2391" s="113">
        <f t="shared" si="1129"/>
        <v>8.5000000000000006E-2</v>
      </c>
      <c r="U2391" s="111">
        <f t="shared" si="1109"/>
        <v>4</v>
      </c>
      <c r="V2391" s="111">
        <v>252</v>
      </c>
      <c r="W2391" s="110">
        <f t="shared" si="1121"/>
        <v>1.001295759</v>
      </c>
      <c r="X2391" s="103">
        <f t="shared" si="1122"/>
        <v>0.37427971999999998</v>
      </c>
      <c r="Y2391" s="103">
        <f t="shared" si="1123"/>
        <v>0</v>
      </c>
      <c r="Z2391" s="114" t="str">
        <f t="shared" si="1131"/>
        <v>A+J=</v>
      </c>
      <c r="AA2391" s="108">
        <f t="shared" si="1132"/>
        <v>46440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24"/>
        <v>46414</v>
      </c>
      <c r="B2392" s="103">
        <f t="shared" si="1116"/>
        <v>289.39466943999997</v>
      </c>
      <c r="C2392" s="204">
        <f t="shared" si="1115"/>
        <v>147.93681518201987</v>
      </c>
      <c r="D2392" s="104">
        <f t="shared" si="1125"/>
        <v>7205.03</v>
      </c>
      <c r="E2392" s="105">
        <f t="shared" si="1110"/>
        <v>7245.38</v>
      </c>
      <c r="F2392" s="106">
        <f t="shared" si="1111"/>
        <v>46376</v>
      </c>
      <c r="G2392" s="107">
        <f t="shared" si="1117"/>
        <v>5.6002542668107669E-3</v>
      </c>
      <c r="H2392" s="108">
        <f t="shared" si="1130"/>
        <v>46440</v>
      </c>
      <c r="I2392" s="108">
        <f t="shared" si="1118"/>
        <v>46440</v>
      </c>
      <c r="J2392" s="109">
        <f t="shared" si="1126"/>
        <v>21</v>
      </c>
      <c r="K2392" s="109">
        <f t="shared" si="1114"/>
        <v>5</v>
      </c>
      <c r="L2392" s="8">
        <f t="shared" si="1127"/>
        <v>1.00133055</v>
      </c>
      <c r="M2392" s="110">
        <f t="shared" si="1113"/>
        <v>1.0056002500000001</v>
      </c>
      <c r="N2392" s="110">
        <f t="shared" si="1108"/>
        <v>1.9504455276026589</v>
      </c>
      <c r="O2392" s="103">
        <f t="shared" si="1112"/>
        <v>1.9530406899999999</v>
      </c>
      <c r="P2392" s="103">
        <f t="shared" si="1119"/>
        <v>288.92661958999997</v>
      </c>
      <c r="Q2392" s="11">
        <f t="shared" si="1133"/>
        <v>0</v>
      </c>
      <c r="R2392" s="30">
        <f t="shared" si="1128"/>
        <v>0</v>
      </c>
      <c r="S2392" s="103">
        <f t="shared" si="1120"/>
        <v>0</v>
      </c>
      <c r="T2392" s="113">
        <f t="shared" si="1129"/>
        <v>8.5000000000000006E-2</v>
      </c>
      <c r="U2392" s="111">
        <f t="shared" si="1109"/>
        <v>5</v>
      </c>
      <c r="V2392" s="111">
        <v>252</v>
      </c>
      <c r="W2392" s="110">
        <f t="shared" si="1121"/>
        <v>1.0016199610000001</v>
      </c>
      <c r="X2392" s="103">
        <f t="shared" si="1122"/>
        <v>0.46804984999999999</v>
      </c>
      <c r="Y2392" s="103">
        <f t="shared" si="1123"/>
        <v>0</v>
      </c>
      <c r="Z2392" s="114" t="str">
        <f t="shared" si="1131"/>
        <v>A+J=</v>
      </c>
      <c r="AA2392" s="108">
        <f t="shared" si="1132"/>
        <v>46440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24"/>
        <v>46415</v>
      </c>
      <c r="B2393" s="103">
        <f t="shared" si="1116"/>
        <v>289.56536704000001</v>
      </c>
      <c r="C2393" s="204">
        <f t="shared" si="1115"/>
        <v>147.93681518201987</v>
      </c>
      <c r="D2393" s="104">
        <f t="shared" si="1125"/>
        <v>7205.03</v>
      </c>
      <c r="E2393" s="105">
        <f t="shared" si="1110"/>
        <v>7245.38</v>
      </c>
      <c r="F2393" s="106">
        <f t="shared" si="1111"/>
        <v>46376</v>
      </c>
      <c r="G2393" s="107">
        <f t="shared" si="1117"/>
        <v>5.6002542668107669E-3</v>
      </c>
      <c r="H2393" s="108">
        <f t="shared" si="1130"/>
        <v>46440</v>
      </c>
      <c r="I2393" s="108">
        <f t="shared" si="1118"/>
        <v>46440</v>
      </c>
      <c r="J2393" s="109">
        <f t="shared" si="1126"/>
        <v>21</v>
      </c>
      <c r="K2393" s="109">
        <f t="shared" si="1114"/>
        <v>6</v>
      </c>
      <c r="L2393" s="8">
        <f t="shared" si="1127"/>
        <v>1.0015968799999999</v>
      </c>
      <c r="M2393" s="110">
        <f t="shared" si="1113"/>
        <v>1.0056002500000001</v>
      </c>
      <c r="N2393" s="110">
        <f t="shared" si="1108"/>
        <v>1.9504455276026589</v>
      </c>
      <c r="O2393" s="103">
        <f t="shared" si="1112"/>
        <v>1.9535601499999999</v>
      </c>
      <c r="P2393" s="103">
        <f t="shared" si="1119"/>
        <v>289.00346685</v>
      </c>
      <c r="Q2393" s="11">
        <f t="shared" si="1133"/>
        <v>0</v>
      </c>
      <c r="R2393" s="30">
        <f t="shared" si="1128"/>
        <v>0</v>
      </c>
      <c r="S2393" s="103">
        <f t="shared" si="1120"/>
        <v>0</v>
      </c>
      <c r="T2393" s="113">
        <f t="shared" si="1129"/>
        <v>8.5000000000000006E-2</v>
      </c>
      <c r="U2393" s="111">
        <f t="shared" si="1109"/>
        <v>6</v>
      </c>
      <c r="V2393" s="111">
        <v>252</v>
      </c>
      <c r="W2393" s="110">
        <f t="shared" si="1121"/>
        <v>1.0019442679999999</v>
      </c>
      <c r="X2393" s="103">
        <f t="shared" si="1122"/>
        <v>0.56190019000000002</v>
      </c>
      <c r="Y2393" s="103">
        <f t="shared" si="1123"/>
        <v>0</v>
      </c>
      <c r="Z2393" s="114" t="str">
        <f t="shared" si="1131"/>
        <v>A+J=</v>
      </c>
      <c r="AA2393" s="108">
        <f t="shared" si="1132"/>
        <v>46440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24"/>
        <v>46416</v>
      </c>
      <c r="B2394" s="103">
        <f t="shared" si="1116"/>
        <v>289.73616262000002</v>
      </c>
      <c r="C2394" s="204">
        <f t="shared" si="1115"/>
        <v>147.93681518201987</v>
      </c>
      <c r="D2394" s="104">
        <f t="shared" si="1125"/>
        <v>7205.03</v>
      </c>
      <c r="E2394" s="105">
        <f t="shared" si="1110"/>
        <v>7245.38</v>
      </c>
      <c r="F2394" s="106">
        <f t="shared" si="1111"/>
        <v>46376</v>
      </c>
      <c r="G2394" s="107">
        <f t="shared" si="1117"/>
        <v>5.6002542668107669E-3</v>
      </c>
      <c r="H2394" s="108">
        <f t="shared" si="1130"/>
        <v>46440</v>
      </c>
      <c r="I2394" s="108">
        <f t="shared" si="1118"/>
        <v>46440</v>
      </c>
      <c r="J2394" s="109">
        <f t="shared" si="1126"/>
        <v>21</v>
      </c>
      <c r="K2394" s="109">
        <f t="shared" si="1114"/>
        <v>7</v>
      </c>
      <c r="L2394" s="8">
        <f t="shared" si="1127"/>
        <v>1.0018632700000001</v>
      </c>
      <c r="M2394" s="110">
        <f t="shared" si="1113"/>
        <v>1.0056002500000001</v>
      </c>
      <c r="N2394" s="110">
        <f t="shared" si="1108"/>
        <v>1.9504455276026589</v>
      </c>
      <c r="O2394" s="103">
        <f t="shared" si="1112"/>
        <v>1.9540797299999999</v>
      </c>
      <c r="P2394" s="103">
        <f t="shared" si="1119"/>
        <v>289.08033186</v>
      </c>
      <c r="Q2394" s="11">
        <f t="shared" si="1133"/>
        <v>0</v>
      </c>
      <c r="R2394" s="30">
        <f t="shared" si="1128"/>
        <v>0</v>
      </c>
      <c r="S2394" s="103">
        <f t="shared" si="1120"/>
        <v>0</v>
      </c>
      <c r="T2394" s="113">
        <f t="shared" si="1129"/>
        <v>8.5000000000000006E-2</v>
      </c>
      <c r="U2394" s="111">
        <f t="shared" si="1109"/>
        <v>7</v>
      </c>
      <c r="V2394" s="111">
        <v>252</v>
      </c>
      <c r="W2394" s="110">
        <f t="shared" si="1121"/>
        <v>1.00226868</v>
      </c>
      <c r="X2394" s="103">
        <f t="shared" si="1122"/>
        <v>0.65583075999999996</v>
      </c>
      <c r="Y2394" s="103">
        <f t="shared" si="1123"/>
        <v>0</v>
      </c>
      <c r="Z2394" s="114" t="str">
        <f t="shared" si="1131"/>
        <v>A+J=</v>
      </c>
      <c r="AA2394" s="108">
        <f t="shared" si="1132"/>
        <v>46440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24"/>
        <v>46417</v>
      </c>
      <c r="B2395" s="103">
        <f t="shared" si="1116"/>
        <v>289.90706068999998</v>
      </c>
      <c r="C2395" s="204">
        <f t="shared" si="1115"/>
        <v>147.93681518201987</v>
      </c>
      <c r="D2395" s="104">
        <f t="shared" si="1125"/>
        <v>7205.03</v>
      </c>
      <c r="E2395" s="105">
        <f t="shared" si="1110"/>
        <v>7245.38</v>
      </c>
      <c r="F2395" s="106">
        <f t="shared" si="1111"/>
        <v>46376</v>
      </c>
      <c r="G2395" s="107">
        <f t="shared" si="1117"/>
        <v>5.6002542668107669E-3</v>
      </c>
      <c r="H2395" s="108">
        <f t="shared" si="1130"/>
        <v>46440</v>
      </c>
      <c r="I2395" s="108">
        <f t="shared" si="1118"/>
        <v>46440</v>
      </c>
      <c r="J2395" s="109">
        <f t="shared" si="1126"/>
        <v>21</v>
      </c>
      <c r="K2395" s="109">
        <f t="shared" si="1114"/>
        <v>8</v>
      </c>
      <c r="L2395" s="8">
        <f t="shared" si="1127"/>
        <v>1.00212974</v>
      </c>
      <c r="M2395" s="110">
        <f t="shared" si="1113"/>
        <v>1.0056002500000001</v>
      </c>
      <c r="N2395" s="110">
        <f t="shared" si="1108"/>
        <v>1.9504455276026589</v>
      </c>
      <c r="O2395" s="103">
        <f t="shared" si="1112"/>
        <v>1.9545994600000001</v>
      </c>
      <c r="P2395" s="103">
        <f t="shared" si="1119"/>
        <v>289.15721905999999</v>
      </c>
      <c r="Q2395" s="11">
        <f t="shared" si="1133"/>
        <v>0</v>
      </c>
      <c r="R2395" s="30">
        <f t="shared" si="1128"/>
        <v>0</v>
      </c>
      <c r="S2395" s="103">
        <f t="shared" si="1120"/>
        <v>0</v>
      </c>
      <c r="T2395" s="113">
        <f t="shared" si="1129"/>
        <v>8.5000000000000006E-2</v>
      </c>
      <c r="U2395" s="111">
        <f t="shared" si="1109"/>
        <v>8</v>
      </c>
      <c r="V2395" s="111">
        <v>252</v>
      </c>
      <c r="W2395" s="110">
        <f t="shared" si="1121"/>
        <v>1.0025931969999999</v>
      </c>
      <c r="X2395" s="103">
        <f t="shared" si="1122"/>
        <v>0.74984163000000004</v>
      </c>
      <c r="Y2395" s="103">
        <f t="shared" si="1123"/>
        <v>0</v>
      </c>
      <c r="Z2395" s="114" t="str">
        <f t="shared" si="1131"/>
        <v>A+J=</v>
      </c>
      <c r="AA2395" s="108">
        <f t="shared" si="1132"/>
        <v>46440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24"/>
        <v>46418</v>
      </c>
      <c r="B2396" s="103">
        <f t="shared" si="1116"/>
        <v>289.90706068999998</v>
      </c>
      <c r="C2396" s="204">
        <f t="shared" si="1115"/>
        <v>147.93681518201987</v>
      </c>
      <c r="D2396" s="104">
        <f t="shared" si="1125"/>
        <v>7205.03</v>
      </c>
      <c r="E2396" s="105">
        <f t="shared" si="1110"/>
        <v>7245.38</v>
      </c>
      <c r="F2396" s="106">
        <f t="shared" si="1111"/>
        <v>46376</v>
      </c>
      <c r="G2396" s="107">
        <f t="shared" si="1117"/>
        <v>5.6002542668107669E-3</v>
      </c>
      <c r="H2396" s="108">
        <f t="shared" si="1130"/>
        <v>46440</v>
      </c>
      <c r="I2396" s="108">
        <f t="shared" si="1118"/>
        <v>46440</v>
      </c>
      <c r="J2396" s="109">
        <f t="shared" si="1126"/>
        <v>21</v>
      </c>
      <c r="K2396" s="109">
        <f t="shared" si="1114"/>
        <v>8</v>
      </c>
      <c r="L2396" s="8">
        <f t="shared" si="1127"/>
        <v>1.00212974</v>
      </c>
      <c r="M2396" s="110">
        <f t="shared" si="1113"/>
        <v>1.0056002500000001</v>
      </c>
      <c r="N2396" s="110">
        <f t="shared" si="1108"/>
        <v>1.9504455276026589</v>
      </c>
      <c r="O2396" s="103">
        <f t="shared" si="1112"/>
        <v>1.9545994600000001</v>
      </c>
      <c r="P2396" s="103">
        <f t="shared" si="1119"/>
        <v>289.15721905999999</v>
      </c>
      <c r="Q2396" s="11">
        <f t="shared" si="1133"/>
        <v>0</v>
      </c>
      <c r="R2396" s="30">
        <f t="shared" si="1128"/>
        <v>0</v>
      </c>
      <c r="S2396" s="103">
        <f t="shared" si="1120"/>
        <v>0</v>
      </c>
      <c r="T2396" s="113">
        <f t="shared" si="1129"/>
        <v>8.5000000000000006E-2</v>
      </c>
      <c r="U2396" s="111">
        <f t="shared" si="1109"/>
        <v>8</v>
      </c>
      <c r="V2396" s="111">
        <v>252</v>
      </c>
      <c r="W2396" s="110">
        <f t="shared" si="1121"/>
        <v>1.0025931969999999</v>
      </c>
      <c r="X2396" s="103">
        <f t="shared" si="1122"/>
        <v>0.74984163000000004</v>
      </c>
      <c r="Y2396" s="103">
        <f t="shared" si="1123"/>
        <v>0</v>
      </c>
      <c r="Z2396" s="114" t="str">
        <f t="shared" si="1131"/>
        <v>A+J=</v>
      </c>
      <c r="AA2396" s="108">
        <f t="shared" si="1132"/>
        <v>46440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24"/>
        <v>46419</v>
      </c>
      <c r="B2397" s="103">
        <f t="shared" si="1116"/>
        <v>289.90706068999998</v>
      </c>
      <c r="C2397" s="204">
        <f t="shared" si="1115"/>
        <v>147.93681518201987</v>
      </c>
      <c r="D2397" s="104">
        <f t="shared" si="1125"/>
        <v>7205.03</v>
      </c>
      <c r="E2397" s="105">
        <f t="shared" si="1110"/>
        <v>7245.38</v>
      </c>
      <c r="F2397" s="106">
        <f t="shared" si="1111"/>
        <v>46376</v>
      </c>
      <c r="G2397" s="107">
        <f t="shared" si="1117"/>
        <v>5.6002542668107669E-3</v>
      </c>
      <c r="H2397" s="108">
        <f t="shared" si="1130"/>
        <v>46440</v>
      </c>
      <c r="I2397" s="108">
        <f t="shared" si="1118"/>
        <v>46440</v>
      </c>
      <c r="J2397" s="109">
        <f t="shared" si="1126"/>
        <v>21</v>
      </c>
      <c r="K2397" s="109">
        <f t="shared" si="1114"/>
        <v>8</v>
      </c>
      <c r="L2397" s="8">
        <f t="shared" si="1127"/>
        <v>1.00212974</v>
      </c>
      <c r="M2397" s="110">
        <f t="shared" si="1113"/>
        <v>1.0056002500000001</v>
      </c>
      <c r="N2397" s="110">
        <f t="shared" si="1108"/>
        <v>1.9504455276026589</v>
      </c>
      <c r="O2397" s="103">
        <f t="shared" si="1112"/>
        <v>1.9545994600000001</v>
      </c>
      <c r="P2397" s="103">
        <f t="shared" si="1119"/>
        <v>289.15721905999999</v>
      </c>
      <c r="Q2397" s="11">
        <f t="shared" si="1133"/>
        <v>0</v>
      </c>
      <c r="R2397" s="30">
        <f t="shared" si="1128"/>
        <v>0</v>
      </c>
      <c r="S2397" s="103">
        <f t="shared" si="1120"/>
        <v>0</v>
      </c>
      <c r="T2397" s="113">
        <f t="shared" si="1129"/>
        <v>8.5000000000000006E-2</v>
      </c>
      <c r="U2397" s="111">
        <f t="shared" si="1109"/>
        <v>8</v>
      </c>
      <c r="V2397" s="111">
        <v>252</v>
      </c>
      <c r="W2397" s="110">
        <f t="shared" si="1121"/>
        <v>1.0025931969999999</v>
      </c>
      <c r="X2397" s="103">
        <f t="shared" si="1122"/>
        <v>0.74984163000000004</v>
      </c>
      <c r="Y2397" s="103">
        <f t="shared" si="1123"/>
        <v>0</v>
      </c>
      <c r="Z2397" s="114" t="str">
        <f t="shared" si="1131"/>
        <v>A+J=</v>
      </c>
      <c r="AA2397" s="108">
        <f t="shared" si="1132"/>
        <v>46440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24"/>
        <v>46420</v>
      </c>
      <c r="B2398" s="103">
        <f t="shared" si="1116"/>
        <v>290.07805832000003</v>
      </c>
      <c r="C2398" s="204">
        <f t="shared" si="1115"/>
        <v>147.93681518201987</v>
      </c>
      <c r="D2398" s="104">
        <f t="shared" si="1125"/>
        <v>7205.03</v>
      </c>
      <c r="E2398" s="105">
        <f t="shared" si="1110"/>
        <v>7245.38</v>
      </c>
      <c r="F2398" s="106">
        <f t="shared" si="1111"/>
        <v>46376</v>
      </c>
      <c r="G2398" s="107">
        <f t="shared" si="1117"/>
        <v>5.6002542668107669E-3</v>
      </c>
      <c r="H2398" s="108">
        <f t="shared" si="1130"/>
        <v>46440</v>
      </c>
      <c r="I2398" s="108">
        <f t="shared" si="1118"/>
        <v>46440</v>
      </c>
      <c r="J2398" s="109">
        <f t="shared" si="1126"/>
        <v>21</v>
      </c>
      <c r="K2398" s="109">
        <f t="shared" si="1114"/>
        <v>9</v>
      </c>
      <c r="L2398" s="8">
        <f t="shared" si="1127"/>
        <v>1.00239627</v>
      </c>
      <c r="M2398" s="110">
        <f t="shared" si="1113"/>
        <v>1.0056002500000001</v>
      </c>
      <c r="N2398" s="110">
        <f t="shared" si="1108"/>
        <v>1.9504455276026589</v>
      </c>
      <c r="O2398" s="103">
        <f t="shared" si="1112"/>
        <v>1.9551193200000001</v>
      </c>
      <c r="P2398" s="103">
        <f t="shared" si="1119"/>
        <v>289.2341255</v>
      </c>
      <c r="Q2398" s="11">
        <f t="shared" si="1133"/>
        <v>0</v>
      </c>
      <c r="R2398" s="30">
        <f t="shared" si="1128"/>
        <v>0</v>
      </c>
      <c r="S2398" s="103">
        <f t="shared" si="1120"/>
        <v>0</v>
      </c>
      <c r="T2398" s="113">
        <f t="shared" si="1129"/>
        <v>8.5000000000000006E-2</v>
      </c>
      <c r="U2398" s="111">
        <f t="shared" si="1109"/>
        <v>9</v>
      </c>
      <c r="V2398" s="111">
        <v>252</v>
      </c>
      <c r="W2398" s="110">
        <f t="shared" si="1121"/>
        <v>1.0029178190000001</v>
      </c>
      <c r="X2398" s="103">
        <f t="shared" si="1122"/>
        <v>0.84393282000000003</v>
      </c>
      <c r="Y2398" s="103">
        <f t="shared" si="1123"/>
        <v>0</v>
      </c>
      <c r="Z2398" s="114" t="str">
        <f t="shared" si="1131"/>
        <v>A+J=</v>
      </c>
      <c r="AA2398" s="108">
        <f t="shared" si="1132"/>
        <v>46440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24"/>
        <v>46421</v>
      </c>
      <c r="B2399" s="103">
        <f t="shared" si="1116"/>
        <v>290.24915731999999</v>
      </c>
      <c r="C2399" s="204">
        <f t="shared" si="1115"/>
        <v>147.93681518201987</v>
      </c>
      <c r="D2399" s="104">
        <f t="shared" si="1125"/>
        <v>7205.03</v>
      </c>
      <c r="E2399" s="105">
        <f t="shared" si="1110"/>
        <v>7245.38</v>
      </c>
      <c r="F2399" s="106">
        <f t="shared" si="1111"/>
        <v>46376</v>
      </c>
      <c r="G2399" s="107">
        <f t="shared" si="1117"/>
        <v>5.6002542668107669E-3</v>
      </c>
      <c r="H2399" s="108">
        <f t="shared" si="1130"/>
        <v>46440</v>
      </c>
      <c r="I2399" s="108">
        <f t="shared" si="1118"/>
        <v>46440</v>
      </c>
      <c r="J2399" s="109">
        <f t="shared" si="1126"/>
        <v>21</v>
      </c>
      <c r="K2399" s="109">
        <f t="shared" si="1114"/>
        <v>10</v>
      </c>
      <c r="L2399" s="8">
        <f t="shared" si="1127"/>
        <v>1.0026628799999999</v>
      </c>
      <c r="M2399" s="110">
        <f t="shared" si="1113"/>
        <v>1.0056002500000001</v>
      </c>
      <c r="N2399" s="110">
        <f t="shared" ref="N2399:N2462" si="1134">IF(I2399&gt;I2398,N2398*M2399,N2398)</f>
        <v>1.9504455276026589</v>
      </c>
      <c r="O2399" s="103">
        <f t="shared" si="1112"/>
        <v>1.95563932</v>
      </c>
      <c r="P2399" s="103">
        <f t="shared" si="1119"/>
        <v>289.31105264000001</v>
      </c>
      <c r="Q2399" s="11">
        <f t="shared" si="1133"/>
        <v>0</v>
      </c>
      <c r="R2399" s="30">
        <f t="shared" si="1128"/>
        <v>0</v>
      </c>
      <c r="S2399" s="103">
        <f t="shared" si="1120"/>
        <v>0</v>
      </c>
      <c r="T2399" s="113">
        <f t="shared" si="1129"/>
        <v>8.5000000000000006E-2</v>
      </c>
      <c r="U2399" s="111">
        <f t="shared" si="1109"/>
        <v>10</v>
      </c>
      <c r="V2399" s="111">
        <v>252</v>
      </c>
      <c r="W2399" s="110">
        <f t="shared" si="1121"/>
        <v>1.0032425469999999</v>
      </c>
      <c r="X2399" s="103">
        <f t="shared" si="1122"/>
        <v>0.93810468000000002</v>
      </c>
      <c r="Y2399" s="103">
        <f t="shared" si="1123"/>
        <v>0</v>
      </c>
      <c r="Z2399" s="114" t="str">
        <f t="shared" si="1131"/>
        <v>A+J=</v>
      </c>
      <c r="AA2399" s="108">
        <f t="shared" si="1132"/>
        <v>46440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24"/>
        <v>46422</v>
      </c>
      <c r="B2400" s="103">
        <f t="shared" si="1116"/>
        <v>290.42035865000003</v>
      </c>
      <c r="C2400" s="204">
        <f t="shared" si="1115"/>
        <v>147.93681518201987</v>
      </c>
      <c r="D2400" s="104">
        <f t="shared" si="1125"/>
        <v>7205.03</v>
      </c>
      <c r="E2400" s="105">
        <f t="shared" si="1110"/>
        <v>7245.38</v>
      </c>
      <c r="F2400" s="106">
        <f t="shared" si="1111"/>
        <v>46376</v>
      </c>
      <c r="G2400" s="107">
        <f t="shared" si="1117"/>
        <v>5.6002542668107669E-3</v>
      </c>
      <c r="H2400" s="108">
        <f t="shared" si="1130"/>
        <v>46440</v>
      </c>
      <c r="I2400" s="108">
        <f t="shared" si="1118"/>
        <v>46440</v>
      </c>
      <c r="J2400" s="109">
        <f t="shared" si="1126"/>
        <v>21</v>
      </c>
      <c r="K2400" s="109">
        <f t="shared" si="1114"/>
        <v>11</v>
      </c>
      <c r="L2400" s="8">
        <f t="shared" si="1127"/>
        <v>1.0029295600000001</v>
      </c>
      <c r="M2400" s="110">
        <f t="shared" si="1113"/>
        <v>1.0056002500000001</v>
      </c>
      <c r="N2400" s="110">
        <f t="shared" si="1134"/>
        <v>1.9504455276026589</v>
      </c>
      <c r="O2400" s="103">
        <f t="shared" si="1112"/>
        <v>1.95615947</v>
      </c>
      <c r="P2400" s="103">
        <f t="shared" si="1119"/>
        <v>289.38800197</v>
      </c>
      <c r="Q2400" s="11">
        <f t="shared" si="1133"/>
        <v>0</v>
      </c>
      <c r="R2400" s="30">
        <f t="shared" si="1128"/>
        <v>0</v>
      </c>
      <c r="S2400" s="103">
        <f t="shared" si="1120"/>
        <v>0</v>
      </c>
      <c r="T2400" s="113">
        <f t="shared" si="1129"/>
        <v>8.5000000000000006E-2</v>
      </c>
      <c r="U2400" s="111">
        <f t="shared" si="1109"/>
        <v>11</v>
      </c>
      <c r="V2400" s="111">
        <v>252</v>
      </c>
      <c r="W2400" s="110">
        <f t="shared" si="1121"/>
        <v>1.0035673789999999</v>
      </c>
      <c r="X2400" s="103">
        <f t="shared" si="1122"/>
        <v>1.0323566799999999</v>
      </c>
      <c r="Y2400" s="103">
        <f t="shared" si="1123"/>
        <v>0</v>
      </c>
      <c r="Z2400" s="114" t="str">
        <f t="shared" si="1131"/>
        <v>A+J=</v>
      </c>
      <c r="AA2400" s="108">
        <f t="shared" si="1132"/>
        <v>46440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24"/>
        <v>46423</v>
      </c>
      <c r="B2401" s="103">
        <f t="shared" si="1116"/>
        <v>290.59165996000002</v>
      </c>
      <c r="C2401" s="204">
        <f t="shared" si="1115"/>
        <v>147.93681518201987</v>
      </c>
      <c r="D2401" s="104">
        <f t="shared" si="1125"/>
        <v>7205.03</v>
      </c>
      <c r="E2401" s="105">
        <f t="shared" si="1110"/>
        <v>7245.38</v>
      </c>
      <c r="F2401" s="106">
        <f t="shared" si="1111"/>
        <v>46376</v>
      </c>
      <c r="G2401" s="107">
        <f t="shared" si="1117"/>
        <v>5.6002542668107669E-3</v>
      </c>
      <c r="H2401" s="108">
        <f t="shared" si="1130"/>
        <v>46440</v>
      </c>
      <c r="I2401" s="108">
        <f t="shared" si="1118"/>
        <v>46440</v>
      </c>
      <c r="J2401" s="109">
        <f t="shared" si="1126"/>
        <v>21</v>
      </c>
      <c r="K2401" s="109">
        <f t="shared" si="1114"/>
        <v>12</v>
      </c>
      <c r="L2401" s="8">
        <f t="shared" si="1127"/>
        <v>1.0031963100000001</v>
      </c>
      <c r="M2401" s="110">
        <f t="shared" si="1113"/>
        <v>1.0056002500000001</v>
      </c>
      <c r="N2401" s="110">
        <f t="shared" si="1134"/>
        <v>1.9504455276026589</v>
      </c>
      <c r="O2401" s="103">
        <f t="shared" si="1112"/>
        <v>1.9566797499999999</v>
      </c>
      <c r="P2401" s="103">
        <f t="shared" si="1119"/>
        <v>289.46497054000002</v>
      </c>
      <c r="Q2401" s="11">
        <f t="shared" si="1133"/>
        <v>0</v>
      </c>
      <c r="R2401" s="30">
        <f t="shared" si="1128"/>
        <v>0</v>
      </c>
      <c r="S2401" s="103">
        <f t="shared" si="1120"/>
        <v>0</v>
      </c>
      <c r="T2401" s="113">
        <f t="shared" si="1129"/>
        <v>8.5000000000000006E-2</v>
      </c>
      <c r="U2401" s="111">
        <f t="shared" si="1109"/>
        <v>12</v>
      </c>
      <c r="V2401" s="111">
        <v>252</v>
      </c>
      <c r="W2401" s="110">
        <f t="shared" si="1121"/>
        <v>1.003892317</v>
      </c>
      <c r="X2401" s="103">
        <f t="shared" si="1122"/>
        <v>1.1266894199999999</v>
      </c>
      <c r="Y2401" s="103">
        <f t="shared" si="1123"/>
        <v>0</v>
      </c>
      <c r="Z2401" s="114" t="str">
        <f t="shared" si="1131"/>
        <v>A+J=</v>
      </c>
      <c r="AA2401" s="108">
        <f t="shared" si="1132"/>
        <v>46440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24"/>
        <v>46424</v>
      </c>
      <c r="B2402" s="103">
        <f t="shared" si="1116"/>
        <v>290.76306220999999</v>
      </c>
      <c r="C2402" s="204">
        <f t="shared" si="1115"/>
        <v>147.93681518201987</v>
      </c>
      <c r="D2402" s="104">
        <f t="shared" si="1125"/>
        <v>7205.03</v>
      </c>
      <c r="E2402" s="105">
        <f t="shared" si="1110"/>
        <v>7245.38</v>
      </c>
      <c r="F2402" s="106">
        <f t="shared" si="1111"/>
        <v>46376</v>
      </c>
      <c r="G2402" s="107">
        <f t="shared" si="1117"/>
        <v>5.6002542668107669E-3</v>
      </c>
      <c r="H2402" s="108">
        <f t="shared" si="1130"/>
        <v>46440</v>
      </c>
      <c r="I2402" s="108">
        <f t="shared" si="1118"/>
        <v>46440</v>
      </c>
      <c r="J2402" s="109">
        <f t="shared" si="1126"/>
        <v>21</v>
      </c>
      <c r="K2402" s="109">
        <f t="shared" si="1114"/>
        <v>13</v>
      </c>
      <c r="L2402" s="8">
        <f t="shared" si="1127"/>
        <v>1.0034631300000001</v>
      </c>
      <c r="M2402" s="110">
        <f t="shared" si="1113"/>
        <v>1.0056002500000001</v>
      </c>
      <c r="N2402" s="110">
        <f t="shared" si="1134"/>
        <v>1.9504455276026589</v>
      </c>
      <c r="O2402" s="103">
        <f t="shared" si="1112"/>
        <v>1.9572001699999999</v>
      </c>
      <c r="P2402" s="103">
        <f t="shared" si="1119"/>
        <v>289.54195981999999</v>
      </c>
      <c r="Q2402" s="11">
        <f t="shared" si="1133"/>
        <v>0</v>
      </c>
      <c r="R2402" s="30">
        <f t="shared" si="1128"/>
        <v>0</v>
      </c>
      <c r="S2402" s="103">
        <f t="shared" si="1120"/>
        <v>0</v>
      </c>
      <c r="T2402" s="113">
        <f t="shared" si="1129"/>
        <v>8.5000000000000006E-2</v>
      </c>
      <c r="U2402" s="111">
        <f t="shared" si="1109"/>
        <v>13</v>
      </c>
      <c r="V2402" s="111">
        <v>252</v>
      </c>
      <c r="W2402" s="110">
        <f t="shared" si="1121"/>
        <v>1.0042173590000001</v>
      </c>
      <c r="X2402" s="103">
        <f t="shared" si="1122"/>
        <v>1.22110239</v>
      </c>
      <c r="Y2402" s="103">
        <f t="shared" si="1123"/>
        <v>0</v>
      </c>
      <c r="Z2402" s="114" t="str">
        <f t="shared" si="1131"/>
        <v>A+J=</v>
      </c>
      <c r="AA2402" s="108">
        <f t="shared" si="1132"/>
        <v>46440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24"/>
        <v>46425</v>
      </c>
      <c r="B2403" s="103">
        <f t="shared" si="1116"/>
        <v>290.76306220999999</v>
      </c>
      <c r="C2403" s="204">
        <f t="shared" si="1115"/>
        <v>147.93681518201987</v>
      </c>
      <c r="D2403" s="104">
        <f t="shared" si="1125"/>
        <v>7205.03</v>
      </c>
      <c r="E2403" s="105">
        <f t="shared" si="1110"/>
        <v>7245.38</v>
      </c>
      <c r="F2403" s="106">
        <f t="shared" si="1111"/>
        <v>46376</v>
      </c>
      <c r="G2403" s="107">
        <f t="shared" si="1117"/>
        <v>5.6002542668107669E-3</v>
      </c>
      <c r="H2403" s="108">
        <f t="shared" si="1130"/>
        <v>46440</v>
      </c>
      <c r="I2403" s="108">
        <f t="shared" si="1118"/>
        <v>46440</v>
      </c>
      <c r="J2403" s="109">
        <f t="shared" si="1126"/>
        <v>21</v>
      </c>
      <c r="K2403" s="109">
        <f t="shared" si="1114"/>
        <v>13</v>
      </c>
      <c r="L2403" s="8">
        <f t="shared" si="1127"/>
        <v>1.0034631300000001</v>
      </c>
      <c r="M2403" s="110">
        <f t="shared" si="1113"/>
        <v>1.0056002500000001</v>
      </c>
      <c r="N2403" s="110">
        <f t="shared" si="1134"/>
        <v>1.9504455276026589</v>
      </c>
      <c r="O2403" s="103">
        <f t="shared" si="1112"/>
        <v>1.9572001699999999</v>
      </c>
      <c r="P2403" s="103">
        <f t="shared" si="1119"/>
        <v>289.54195981999999</v>
      </c>
      <c r="Q2403" s="11">
        <f t="shared" si="1133"/>
        <v>0</v>
      </c>
      <c r="R2403" s="30">
        <f t="shared" si="1128"/>
        <v>0</v>
      </c>
      <c r="S2403" s="103">
        <f t="shared" si="1120"/>
        <v>0</v>
      </c>
      <c r="T2403" s="113">
        <f t="shared" si="1129"/>
        <v>8.5000000000000006E-2</v>
      </c>
      <c r="U2403" s="111">
        <f t="shared" si="1109"/>
        <v>13</v>
      </c>
      <c r="V2403" s="111">
        <v>252</v>
      </c>
      <c r="W2403" s="110">
        <f t="shared" si="1121"/>
        <v>1.0042173590000001</v>
      </c>
      <c r="X2403" s="103">
        <f t="shared" si="1122"/>
        <v>1.22110239</v>
      </c>
      <c r="Y2403" s="103">
        <f t="shared" si="1123"/>
        <v>0</v>
      </c>
      <c r="Z2403" s="114" t="str">
        <f t="shared" si="1131"/>
        <v>A+J=</v>
      </c>
      <c r="AA2403" s="108">
        <f t="shared" si="1132"/>
        <v>46440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24"/>
        <v>46426</v>
      </c>
      <c r="B2404" s="103">
        <f t="shared" si="1116"/>
        <v>290.76306220999999</v>
      </c>
      <c r="C2404" s="204">
        <f t="shared" si="1115"/>
        <v>147.93681518201987</v>
      </c>
      <c r="D2404" s="104">
        <f t="shared" si="1125"/>
        <v>7205.03</v>
      </c>
      <c r="E2404" s="105">
        <f t="shared" si="1110"/>
        <v>7245.38</v>
      </c>
      <c r="F2404" s="106">
        <f t="shared" si="1111"/>
        <v>46376</v>
      </c>
      <c r="G2404" s="107">
        <f t="shared" si="1117"/>
        <v>5.6002542668107669E-3</v>
      </c>
      <c r="H2404" s="108">
        <f t="shared" si="1130"/>
        <v>46440</v>
      </c>
      <c r="I2404" s="108">
        <f t="shared" si="1118"/>
        <v>46440</v>
      </c>
      <c r="J2404" s="109">
        <f t="shared" si="1126"/>
        <v>21</v>
      </c>
      <c r="K2404" s="109">
        <f t="shared" si="1114"/>
        <v>13</v>
      </c>
      <c r="L2404" s="8">
        <f t="shared" si="1127"/>
        <v>1.0034631300000001</v>
      </c>
      <c r="M2404" s="110">
        <f t="shared" si="1113"/>
        <v>1.0056002500000001</v>
      </c>
      <c r="N2404" s="110">
        <f t="shared" si="1134"/>
        <v>1.9504455276026589</v>
      </c>
      <c r="O2404" s="103">
        <f t="shared" si="1112"/>
        <v>1.9572001699999999</v>
      </c>
      <c r="P2404" s="103">
        <f t="shared" si="1119"/>
        <v>289.54195981999999</v>
      </c>
      <c r="Q2404" s="11">
        <f t="shared" si="1133"/>
        <v>0</v>
      </c>
      <c r="R2404" s="30">
        <f t="shared" si="1128"/>
        <v>0</v>
      </c>
      <c r="S2404" s="103">
        <f t="shared" si="1120"/>
        <v>0</v>
      </c>
      <c r="T2404" s="113">
        <f t="shared" si="1129"/>
        <v>8.5000000000000006E-2</v>
      </c>
      <c r="U2404" s="111">
        <f t="shared" si="1109"/>
        <v>13</v>
      </c>
      <c r="V2404" s="111">
        <v>252</v>
      </c>
      <c r="W2404" s="110">
        <f t="shared" si="1121"/>
        <v>1.0042173590000001</v>
      </c>
      <c r="X2404" s="103">
        <f t="shared" si="1122"/>
        <v>1.22110239</v>
      </c>
      <c r="Y2404" s="103">
        <f t="shared" si="1123"/>
        <v>0</v>
      </c>
      <c r="Z2404" s="114" t="str">
        <f t="shared" si="1131"/>
        <v>A+J=</v>
      </c>
      <c r="AA2404" s="108">
        <f t="shared" si="1132"/>
        <v>46440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24"/>
        <v>46427</v>
      </c>
      <c r="B2405" s="103">
        <f t="shared" si="1116"/>
        <v>290.76306220999999</v>
      </c>
      <c r="C2405" s="204">
        <f t="shared" si="1115"/>
        <v>147.93681518201987</v>
      </c>
      <c r="D2405" s="104">
        <f t="shared" si="1125"/>
        <v>7205.03</v>
      </c>
      <c r="E2405" s="105">
        <f t="shared" si="1110"/>
        <v>7245.38</v>
      </c>
      <c r="F2405" s="106">
        <f t="shared" si="1111"/>
        <v>46376</v>
      </c>
      <c r="G2405" s="107">
        <f t="shared" si="1117"/>
        <v>5.6002542668107669E-3</v>
      </c>
      <c r="H2405" s="108">
        <f t="shared" si="1130"/>
        <v>46440</v>
      </c>
      <c r="I2405" s="108">
        <f t="shared" si="1118"/>
        <v>46440</v>
      </c>
      <c r="J2405" s="109">
        <f t="shared" si="1126"/>
        <v>21</v>
      </c>
      <c r="K2405" s="109">
        <f t="shared" si="1114"/>
        <v>13</v>
      </c>
      <c r="L2405" s="8">
        <f t="shared" si="1127"/>
        <v>1.0034631300000001</v>
      </c>
      <c r="M2405" s="110">
        <f t="shared" si="1113"/>
        <v>1.0056002500000001</v>
      </c>
      <c r="N2405" s="110">
        <f t="shared" si="1134"/>
        <v>1.9504455276026589</v>
      </c>
      <c r="O2405" s="103">
        <f t="shared" si="1112"/>
        <v>1.9572001699999999</v>
      </c>
      <c r="P2405" s="103">
        <f t="shared" si="1119"/>
        <v>289.54195981999999</v>
      </c>
      <c r="Q2405" s="11">
        <f t="shared" si="1133"/>
        <v>0</v>
      </c>
      <c r="R2405" s="30">
        <f t="shared" si="1128"/>
        <v>0</v>
      </c>
      <c r="S2405" s="103">
        <f t="shared" si="1120"/>
        <v>0</v>
      </c>
      <c r="T2405" s="113">
        <f t="shared" si="1129"/>
        <v>8.5000000000000006E-2</v>
      </c>
      <c r="U2405" s="111">
        <f t="shared" ref="U2405:U2468" si="1135">IF(Q2404&gt;0,1,IF(K2405=K2404,U2404,U2404+1))</f>
        <v>13</v>
      </c>
      <c r="V2405" s="111">
        <v>252</v>
      </c>
      <c r="W2405" s="110">
        <f t="shared" si="1121"/>
        <v>1.0042173590000001</v>
      </c>
      <c r="X2405" s="103">
        <f t="shared" si="1122"/>
        <v>1.22110239</v>
      </c>
      <c r="Y2405" s="103">
        <f t="shared" si="1123"/>
        <v>0</v>
      </c>
      <c r="Z2405" s="114" t="str">
        <f t="shared" si="1131"/>
        <v>A+J=</v>
      </c>
      <c r="AA2405" s="108">
        <f t="shared" si="1132"/>
        <v>46440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24"/>
        <v>46428</v>
      </c>
      <c r="B2406" s="103">
        <f t="shared" si="1116"/>
        <v>290.76306220999999</v>
      </c>
      <c r="C2406" s="204">
        <f t="shared" si="1115"/>
        <v>147.93681518201987</v>
      </c>
      <c r="D2406" s="104">
        <f t="shared" si="1125"/>
        <v>7205.03</v>
      </c>
      <c r="E2406" s="105">
        <f t="shared" si="1110"/>
        <v>7245.38</v>
      </c>
      <c r="F2406" s="106">
        <f t="shared" si="1111"/>
        <v>46376</v>
      </c>
      <c r="G2406" s="107">
        <f t="shared" si="1117"/>
        <v>5.6002542668107669E-3</v>
      </c>
      <c r="H2406" s="108">
        <f t="shared" si="1130"/>
        <v>46440</v>
      </c>
      <c r="I2406" s="108">
        <f t="shared" si="1118"/>
        <v>46440</v>
      </c>
      <c r="J2406" s="109">
        <f t="shared" si="1126"/>
        <v>21</v>
      </c>
      <c r="K2406" s="109">
        <f t="shared" si="1114"/>
        <v>13</v>
      </c>
      <c r="L2406" s="8">
        <f t="shared" si="1127"/>
        <v>1.0034631300000001</v>
      </c>
      <c r="M2406" s="110">
        <f t="shared" si="1113"/>
        <v>1.0056002500000001</v>
      </c>
      <c r="N2406" s="110">
        <f t="shared" si="1134"/>
        <v>1.9504455276026589</v>
      </c>
      <c r="O2406" s="103">
        <f t="shared" si="1112"/>
        <v>1.9572001699999999</v>
      </c>
      <c r="P2406" s="103">
        <f t="shared" si="1119"/>
        <v>289.54195981999999</v>
      </c>
      <c r="Q2406" s="11">
        <f t="shared" si="1133"/>
        <v>0</v>
      </c>
      <c r="R2406" s="30">
        <f t="shared" si="1128"/>
        <v>0</v>
      </c>
      <c r="S2406" s="103">
        <f t="shared" si="1120"/>
        <v>0</v>
      </c>
      <c r="T2406" s="113">
        <f t="shared" si="1129"/>
        <v>8.5000000000000006E-2</v>
      </c>
      <c r="U2406" s="111">
        <f t="shared" si="1135"/>
        <v>13</v>
      </c>
      <c r="V2406" s="111">
        <v>252</v>
      </c>
      <c r="W2406" s="110">
        <f t="shared" si="1121"/>
        <v>1.0042173590000001</v>
      </c>
      <c r="X2406" s="103">
        <f t="shared" si="1122"/>
        <v>1.22110239</v>
      </c>
      <c r="Y2406" s="103">
        <f t="shared" si="1123"/>
        <v>0</v>
      </c>
      <c r="Z2406" s="114" t="str">
        <f t="shared" si="1131"/>
        <v>A+J=</v>
      </c>
      <c r="AA2406" s="108">
        <f t="shared" si="1132"/>
        <v>46440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24"/>
        <v>46429</v>
      </c>
      <c r="B2407" s="103">
        <f t="shared" si="1116"/>
        <v>290.93456480999998</v>
      </c>
      <c r="C2407" s="204">
        <f t="shared" si="1115"/>
        <v>147.93681518201987</v>
      </c>
      <c r="D2407" s="104">
        <f t="shared" si="1125"/>
        <v>7205.03</v>
      </c>
      <c r="E2407" s="105">
        <f t="shared" si="1110"/>
        <v>7245.38</v>
      </c>
      <c r="F2407" s="106">
        <f t="shared" si="1111"/>
        <v>46376</v>
      </c>
      <c r="G2407" s="107">
        <f t="shared" si="1117"/>
        <v>5.6002542668107669E-3</v>
      </c>
      <c r="H2407" s="108">
        <f t="shared" si="1130"/>
        <v>46440</v>
      </c>
      <c r="I2407" s="108">
        <f t="shared" si="1118"/>
        <v>46440</v>
      </c>
      <c r="J2407" s="109">
        <f t="shared" si="1126"/>
        <v>21</v>
      </c>
      <c r="K2407" s="109">
        <f t="shared" si="1114"/>
        <v>14</v>
      </c>
      <c r="L2407" s="8">
        <f t="shared" si="1127"/>
        <v>1.0037300199999999</v>
      </c>
      <c r="M2407" s="110">
        <f t="shared" si="1113"/>
        <v>1.0056002500000001</v>
      </c>
      <c r="N2407" s="110">
        <f t="shared" si="1134"/>
        <v>1.9504455276026589</v>
      </c>
      <c r="O2407" s="103">
        <f t="shared" si="1112"/>
        <v>1.95772072</v>
      </c>
      <c r="P2407" s="103">
        <f t="shared" si="1119"/>
        <v>289.61896832999997</v>
      </c>
      <c r="Q2407" s="11">
        <f t="shared" si="1133"/>
        <v>0</v>
      </c>
      <c r="R2407" s="30">
        <f t="shared" si="1128"/>
        <v>0</v>
      </c>
      <c r="S2407" s="103">
        <f t="shared" si="1120"/>
        <v>0</v>
      </c>
      <c r="T2407" s="113">
        <f t="shared" si="1129"/>
        <v>8.5000000000000006E-2</v>
      </c>
      <c r="U2407" s="111">
        <f t="shared" si="1135"/>
        <v>14</v>
      </c>
      <c r="V2407" s="111">
        <v>252</v>
      </c>
      <c r="W2407" s="110">
        <f t="shared" si="1121"/>
        <v>1.0045425079999999</v>
      </c>
      <c r="X2407" s="103">
        <f t="shared" si="1122"/>
        <v>1.31559648</v>
      </c>
      <c r="Y2407" s="103">
        <f t="shared" si="1123"/>
        <v>0</v>
      </c>
      <c r="Z2407" s="114" t="str">
        <f t="shared" si="1131"/>
        <v>A+J=</v>
      </c>
      <c r="AA2407" s="108">
        <f t="shared" si="1132"/>
        <v>46440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24"/>
        <v>46430</v>
      </c>
      <c r="B2408" s="103">
        <f t="shared" si="1116"/>
        <v>291.10616842000002</v>
      </c>
      <c r="C2408" s="204">
        <f t="shared" si="1115"/>
        <v>147.93681518201987</v>
      </c>
      <c r="D2408" s="104">
        <f t="shared" si="1125"/>
        <v>7205.03</v>
      </c>
      <c r="E2408" s="105">
        <f t="shared" ref="E2408:E2471" si="1136">IF($K2408=1,VLOOKUP($A2407,$AO$10:$AS$165,4),E2407)</f>
        <v>7245.38</v>
      </c>
      <c r="F2408" s="106">
        <f t="shared" ref="F2408:F2471" si="1137">IF($K2408=1,VLOOKUP($A2407,$AO$10:$AS$165,5),F2407)</f>
        <v>46376</v>
      </c>
      <c r="G2408" s="107">
        <f t="shared" si="1117"/>
        <v>5.6002542668107669E-3</v>
      </c>
      <c r="H2408" s="108">
        <f t="shared" si="1130"/>
        <v>46440</v>
      </c>
      <c r="I2408" s="108">
        <f t="shared" si="1118"/>
        <v>46440</v>
      </c>
      <c r="J2408" s="109">
        <f t="shared" si="1126"/>
        <v>21</v>
      </c>
      <c r="K2408" s="109">
        <f t="shared" si="1114"/>
        <v>15</v>
      </c>
      <c r="L2408" s="8">
        <f t="shared" si="1127"/>
        <v>1.0039969799999999</v>
      </c>
      <c r="M2408" s="110">
        <f t="shared" si="1113"/>
        <v>1.0056002500000001</v>
      </c>
      <c r="N2408" s="110">
        <f t="shared" si="1134"/>
        <v>1.9504455276026589</v>
      </c>
      <c r="O2408" s="103">
        <f t="shared" si="1112"/>
        <v>1.9582414100000001</v>
      </c>
      <c r="P2408" s="103">
        <f t="shared" si="1119"/>
        <v>289.69599755000002</v>
      </c>
      <c r="Q2408" s="11">
        <f t="shared" si="1133"/>
        <v>0</v>
      </c>
      <c r="R2408" s="30">
        <f t="shared" si="1128"/>
        <v>0</v>
      </c>
      <c r="S2408" s="103">
        <f t="shared" si="1120"/>
        <v>0</v>
      </c>
      <c r="T2408" s="113">
        <f t="shared" si="1129"/>
        <v>8.5000000000000006E-2</v>
      </c>
      <c r="U2408" s="111">
        <f t="shared" si="1135"/>
        <v>15</v>
      </c>
      <c r="V2408" s="111">
        <v>252</v>
      </c>
      <c r="W2408" s="110">
        <f t="shared" si="1121"/>
        <v>1.0048677610000001</v>
      </c>
      <c r="X2408" s="103">
        <f t="shared" si="1122"/>
        <v>1.41017087</v>
      </c>
      <c r="Y2408" s="103">
        <f t="shared" si="1123"/>
        <v>0</v>
      </c>
      <c r="Z2408" s="114" t="str">
        <f t="shared" si="1131"/>
        <v>A+J=</v>
      </c>
      <c r="AA2408" s="108">
        <f t="shared" si="1132"/>
        <v>46440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24"/>
        <v>46431</v>
      </c>
      <c r="B2409" s="103">
        <f t="shared" si="1116"/>
        <v>291.27787637</v>
      </c>
      <c r="C2409" s="204">
        <f t="shared" si="1115"/>
        <v>147.93681518201987</v>
      </c>
      <c r="D2409" s="104">
        <f t="shared" si="1125"/>
        <v>7205.03</v>
      </c>
      <c r="E2409" s="105">
        <f t="shared" si="1136"/>
        <v>7245.38</v>
      </c>
      <c r="F2409" s="106">
        <f t="shared" si="1137"/>
        <v>46376</v>
      </c>
      <c r="G2409" s="107">
        <f t="shared" si="1117"/>
        <v>5.6002542668107669E-3</v>
      </c>
      <c r="H2409" s="108">
        <f t="shared" si="1130"/>
        <v>46440</v>
      </c>
      <c r="I2409" s="108">
        <f t="shared" si="1118"/>
        <v>46440</v>
      </c>
      <c r="J2409" s="109">
        <f t="shared" si="1126"/>
        <v>21</v>
      </c>
      <c r="K2409" s="109">
        <f t="shared" si="1114"/>
        <v>16</v>
      </c>
      <c r="L2409" s="8">
        <f t="shared" si="1127"/>
        <v>1.0042640199999999</v>
      </c>
      <c r="M2409" s="110">
        <f t="shared" si="1113"/>
        <v>1.0056002500000001</v>
      </c>
      <c r="N2409" s="110">
        <f t="shared" si="1134"/>
        <v>1.9504455276026589</v>
      </c>
      <c r="O2409" s="103">
        <f t="shared" ref="O2409:O2472" si="1138">TRUNC(TRUNC((L2409*N2409),15),8)</f>
        <v>1.9587622600000001</v>
      </c>
      <c r="P2409" s="103">
        <f t="shared" si="1119"/>
        <v>289.77305044000002</v>
      </c>
      <c r="Q2409" s="11">
        <f t="shared" si="1133"/>
        <v>0</v>
      </c>
      <c r="R2409" s="30">
        <f t="shared" si="1128"/>
        <v>0</v>
      </c>
      <c r="S2409" s="103">
        <f t="shared" si="1120"/>
        <v>0</v>
      </c>
      <c r="T2409" s="113">
        <f t="shared" si="1129"/>
        <v>8.5000000000000006E-2</v>
      </c>
      <c r="U2409" s="111">
        <f t="shared" si="1135"/>
        <v>16</v>
      </c>
      <c r="V2409" s="111">
        <v>252</v>
      </c>
      <c r="W2409" s="110">
        <f t="shared" si="1121"/>
        <v>1.0051931190000001</v>
      </c>
      <c r="X2409" s="103">
        <f t="shared" si="1122"/>
        <v>1.50482593</v>
      </c>
      <c r="Y2409" s="103">
        <f t="shared" si="1123"/>
        <v>0</v>
      </c>
      <c r="Z2409" s="114" t="str">
        <f t="shared" si="1131"/>
        <v>A+J=</v>
      </c>
      <c r="AA2409" s="108">
        <f t="shared" si="1132"/>
        <v>46440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24"/>
        <v>46432</v>
      </c>
      <c r="B2410" s="103">
        <f t="shared" si="1116"/>
        <v>291.27787637</v>
      </c>
      <c r="C2410" s="204">
        <f t="shared" si="1115"/>
        <v>147.93681518201987</v>
      </c>
      <c r="D2410" s="104">
        <f t="shared" si="1125"/>
        <v>7205.03</v>
      </c>
      <c r="E2410" s="105">
        <f t="shared" si="1136"/>
        <v>7245.38</v>
      </c>
      <c r="F2410" s="106">
        <f t="shared" si="1137"/>
        <v>46376</v>
      </c>
      <c r="G2410" s="107">
        <f t="shared" si="1117"/>
        <v>5.6002542668107669E-3</v>
      </c>
      <c r="H2410" s="108">
        <f t="shared" si="1130"/>
        <v>46440</v>
      </c>
      <c r="I2410" s="108">
        <f t="shared" si="1118"/>
        <v>46440</v>
      </c>
      <c r="J2410" s="109">
        <f t="shared" si="1126"/>
        <v>21</v>
      </c>
      <c r="K2410" s="109">
        <f t="shared" si="1114"/>
        <v>16</v>
      </c>
      <c r="L2410" s="8">
        <f t="shared" si="1127"/>
        <v>1.0042640199999999</v>
      </c>
      <c r="M2410" s="110">
        <f t="shared" ref="M2410:M2473" si="1139">IF(I2410&gt;I2409,L2409,M2409)</f>
        <v>1.0056002500000001</v>
      </c>
      <c r="N2410" s="110">
        <f t="shared" si="1134"/>
        <v>1.9504455276026589</v>
      </c>
      <c r="O2410" s="103">
        <f t="shared" si="1138"/>
        <v>1.9587622600000001</v>
      </c>
      <c r="P2410" s="103">
        <f t="shared" si="1119"/>
        <v>289.77305044000002</v>
      </c>
      <c r="Q2410" s="11">
        <f t="shared" si="1133"/>
        <v>0</v>
      </c>
      <c r="R2410" s="30">
        <f t="shared" si="1128"/>
        <v>0</v>
      </c>
      <c r="S2410" s="103">
        <f t="shared" si="1120"/>
        <v>0</v>
      </c>
      <c r="T2410" s="113">
        <f t="shared" si="1129"/>
        <v>8.5000000000000006E-2</v>
      </c>
      <c r="U2410" s="111">
        <f t="shared" si="1135"/>
        <v>16</v>
      </c>
      <c r="V2410" s="111">
        <v>252</v>
      </c>
      <c r="W2410" s="110">
        <f t="shared" si="1121"/>
        <v>1.0051931190000001</v>
      </c>
      <c r="X2410" s="103">
        <f t="shared" si="1122"/>
        <v>1.50482593</v>
      </c>
      <c r="Y2410" s="103">
        <f t="shared" si="1123"/>
        <v>0</v>
      </c>
      <c r="Z2410" s="114" t="str">
        <f t="shared" si="1131"/>
        <v>A+J=</v>
      </c>
      <c r="AA2410" s="108">
        <f t="shared" si="1132"/>
        <v>46440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24"/>
        <v>46433</v>
      </c>
      <c r="B2411" s="103">
        <f t="shared" si="1116"/>
        <v>291.27787637</v>
      </c>
      <c r="C2411" s="204">
        <f t="shared" si="1115"/>
        <v>147.93681518201987</v>
      </c>
      <c r="D2411" s="104">
        <f t="shared" si="1125"/>
        <v>7205.03</v>
      </c>
      <c r="E2411" s="105">
        <f t="shared" si="1136"/>
        <v>7245.38</v>
      </c>
      <c r="F2411" s="106">
        <f t="shared" si="1137"/>
        <v>46376</v>
      </c>
      <c r="G2411" s="107">
        <f t="shared" si="1117"/>
        <v>5.6002542668107669E-3</v>
      </c>
      <c r="H2411" s="108">
        <f t="shared" si="1130"/>
        <v>46440</v>
      </c>
      <c r="I2411" s="108">
        <f t="shared" si="1118"/>
        <v>46440</v>
      </c>
      <c r="J2411" s="109">
        <f t="shared" si="1126"/>
        <v>21</v>
      </c>
      <c r="K2411" s="109">
        <f t="shared" si="1114"/>
        <v>16</v>
      </c>
      <c r="L2411" s="8">
        <f t="shared" si="1127"/>
        <v>1.0042640199999999</v>
      </c>
      <c r="M2411" s="110">
        <f t="shared" si="1139"/>
        <v>1.0056002500000001</v>
      </c>
      <c r="N2411" s="110">
        <f t="shared" si="1134"/>
        <v>1.9504455276026589</v>
      </c>
      <c r="O2411" s="103">
        <f t="shared" si="1138"/>
        <v>1.9587622600000001</v>
      </c>
      <c r="P2411" s="103">
        <f t="shared" si="1119"/>
        <v>289.77305044000002</v>
      </c>
      <c r="Q2411" s="11">
        <f t="shared" si="1133"/>
        <v>0</v>
      </c>
      <c r="R2411" s="30">
        <f t="shared" si="1128"/>
        <v>0</v>
      </c>
      <c r="S2411" s="103">
        <f t="shared" si="1120"/>
        <v>0</v>
      </c>
      <c r="T2411" s="113">
        <f t="shared" si="1129"/>
        <v>8.5000000000000006E-2</v>
      </c>
      <c r="U2411" s="111">
        <f t="shared" si="1135"/>
        <v>16</v>
      </c>
      <c r="V2411" s="111">
        <v>252</v>
      </c>
      <c r="W2411" s="110">
        <f t="shared" si="1121"/>
        <v>1.0051931190000001</v>
      </c>
      <c r="X2411" s="103">
        <f t="shared" si="1122"/>
        <v>1.50482593</v>
      </c>
      <c r="Y2411" s="103">
        <f t="shared" si="1123"/>
        <v>0</v>
      </c>
      <c r="Z2411" s="114" t="str">
        <f t="shared" si="1131"/>
        <v>A+J=</v>
      </c>
      <c r="AA2411" s="108">
        <f t="shared" si="1132"/>
        <v>46440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24"/>
        <v>46434</v>
      </c>
      <c r="B2412" s="103">
        <f t="shared" si="1116"/>
        <v>291.44968303000002</v>
      </c>
      <c r="C2412" s="204">
        <f t="shared" si="1115"/>
        <v>147.93681518201987</v>
      </c>
      <c r="D2412" s="104">
        <f t="shared" si="1125"/>
        <v>7205.03</v>
      </c>
      <c r="E2412" s="105">
        <f t="shared" si="1136"/>
        <v>7245.38</v>
      </c>
      <c r="F2412" s="106">
        <f t="shared" si="1137"/>
        <v>46376</v>
      </c>
      <c r="G2412" s="107">
        <f t="shared" si="1117"/>
        <v>5.6002542668107669E-3</v>
      </c>
      <c r="H2412" s="108">
        <f t="shared" si="1130"/>
        <v>46440</v>
      </c>
      <c r="I2412" s="108">
        <f t="shared" si="1118"/>
        <v>46440</v>
      </c>
      <c r="J2412" s="109">
        <f t="shared" si="1126"/>
        <v>21</v>
      </c>
      <c r="K2412" s="109">
        <f t="shared" ref="K2412:K2475" si="1140">(J2412-(NETWORKDAYS(A2412,I2412,AD$171:AD$502)-1))</f>
        <v>17</v>
      </c>
      <c r="L2412" s="8">
        <f t="shared" si="1127"/>
        <v>1.00453112</v>
      </c>
      <c r="M2412" s="110">
        <f t="shared" si="1139"/>
        <v>1.0056002500000001</v>
      </c>
      <c r="N2412" s="110">
        <f t="shared" si="1134"/>
        <v>1.9504455276026589</v>
      </c>
      <c r="O2412" s="103">
        <f t="shared" si="1138"/>
        <v>1.95928323</v>
      </c>
      <c r="P2412" s="103">
        <f t="shared" si="1119"/>
        <v>289.85012108000001</v>
      </c>
      <c r="Q2412" s="11">
        <f t="shared" si="1133"/>
        <v>0</v>
      </c>
      <c r="R2412" s="30">
        <f t="shared" si="1128"/>
        <v>0</v>
      </c>
      <c r="S2412" s="103">
        <f t="shared" si="1120"/>
        <v>0</v>
      </c>
      <c r="T2412" s="113">
        <f t="shared" si="1129"/>
        <v>8.5000000000000006E-2</v>
      </c>
      <c r="U2412" s="111">
        <f t="shared" si="1135"/>
        <v>17</v>
      </c>
      <c r="V2412" s="111">
        <v>252</v>
      </c>
      <c r="W2412" s="110">
        <f t="shared" si="1121"/>
        <v>1.005518583</v>
      </c>
      <c r="X2412" s="103">
        <f t="shared" si="1122"/>
        <v>1.59956195</v>
      </c>
      <c r="Y2412" s="103">
        <f t="shared" si="1123"/>
        <v>0</v>
      </c>
      <c r="Z2412" s="114" t="str">
        <f t="shared" si="1131"/>
        <v>A+J=</v>
      </c>
      <c r="AA2412" s="108">
        <f t="shared" si="1132"/>
        <v>46440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24"/>
        <v>46435</v>
      </c>
      <c r="B2413" s="103">
        <f t="shared" si="1116"/>
        <v>291.6215929</v>
      </c>
      <c r="C2413" s="204">
        <f t="shared" si="1115"/>
        <v>147.93681518201987</v>
      </c>
      <c r="D2413" s="104">
        <f t="shared" si="1125"/>
        <v>7205.03</v>
      </c>
      <c r="E2413" s="105">
        <f t="shared" si="1136"/>
        <v>7245.38</v>
      </c>
      <c r="F2413" s="106">
        <f t="shared" si="1137"/>
        <v>46376</v>
      </c>
      <c r="G2413" s="107">
        <f t="shared" si="1117"/>
        <v>5.6002542668107669E-3</v>
      </c>
      <c r="H2413" s="108">
        <f t="shared" si="1130"/>
        <v>46440</v>
      </c>
      <c r="I2413" s="108">
        <f t="shared" si="1118"/>
        <v>46440</v>
      </c>
      <c r="J2413" s="109">
        <f t="shared" si="1126"/>
        <v>21</v>
      </c>
      <c r="K2413" s="109">
        <f t="shared" si="1140"/>
        <v>18</v>
      </c>
      <c r="L2413" s="8">
        <f t="shared" si="1127"/>
        <v>1.0047983</v>
      </c>
      <c r="M2413" s="110">
        <f t="shared" si="1139"/>
        <v>1.0056002500000001</v>
      </c>
      <c r="N2413" s="110">
        <f t="shared" si="1134"/>
        <v>1.9504455276026589</v>
      </c>
      <c r="O2413" s="103">
        <f t="shared" si="1138"/>
        <v>1.95980435</v>
      </c>
      <c r="P2413" s="103">
        <f t="shared" si="1119"/>
        <v>289.92721390999998</v>
      </c>
      <c r="Q2413" s="11">
        <f t="shared" si="1133"/>
        <v>0</v>
      </c>
      <c r="R2413" s="30">
        <f t="shared" si="1128"/>
        <v>0</v>
      </c>
      <c r="S2413" s="103">
        <f t="shared" si="1120"/>
        <v>0</v>
      </c>
      <c r="T2413" s="113">
        <f t="shared" si="1129"/>
        <v>8.5000000000000006E-2</v>
      </c>
      <c r="U2413" s="111">
        <f t="shared" si="1135"/>
        <v>18</v>
      </c>
      <c r="V2413" s="111">
        <v>252</v>
      </c>
      <c r="W2413" s="110">
        <f t="shared" si="1121"/>
        <v>1.005844153</v>
      </c>
      <c r="X2413" s="103">
        <f t="shared" si="1122"/>
        <v>1.6943789899999999</v>
      </c>
      <c r="Y2413" s="103">
        <f t="shared" si="1123"/>
        <v>0</v>
      </c>
      <c r="Z2413" s="114" t="str">
        <f t="shared" si="1131"/>
        <v>A+J=</v>
      </c>
      <c r="AA2413" s="108">
        <f t="shared" si="1132"/>
        <v>46440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24"/>
        <v>46436</v>
      </c>
      <c r="B2414" s="103">
        <f t="shared" si="1116"/>
        <v>291.79359952000004</v>
      </c>
      <c r="C2414" s="204">
        <f t="shared" si="1115"/>
        <v>147.93681518201987</v>
      </c>
      <c r="D2414" s="104">
        <f t="shared" si="1125"/>
        <v>7205.03</v>
      </c>
      <c r="E2414" s="105">
        <f t="shared" si="1136"/>
        <v>7245.38</v>
      </c>
      <c r="F2414" s="106">
        <f t="shared" si="1137"/>
        <v>46376</v>
      </c>
      <c r="G2414" s="107">
        <f t="shared" si="1117"/>
        <v>5.6002542668107669E-3</v>
      </c>
      <c r="H2414" s="108">
        <f t="shared" si="1130"/>
        <v>46440</v>
      </c>
      <c r="I2414" s="108">
        <f t="shared" si="1118"/>
        <v>46440</v>
      </c>
      <c r="J2414" s="109">
        <f t="shared" si="1126"/>
        <v>21</v>
      </c>
      <c r="K2414" s="109">
        <f t="shared" si="1140"/>
        <v>19</v>
      </c>
      <c r="L2414" s="8">
        <f t="shared" si="1127"/>
        <v>1.0050655399999999</v>
      </c>
      <c r="M2414" s="110">
        <f t="shared" si="1139"/>
        <v>1.0056002500000001</v>
      </c>
      <c r="N2414" s="110">
        <f t="shared" si="1134"/>
        <v>1.9504455276026589</v>
      </c>
      <c r="O2414" s="103">
        <f t="shared" si="1138"/>
        <v>1.9603255799999999</v>
      </c>
      <c r="P2414" s="103">
        <f t="shared" si="1119"/>
        <v>290.00432302000002</v>
      </c>
      <c r="Q2414" s="11">
        <f t="shared" si="1133"/>
        <v>0</v>
      </c>
      <c r="R2414" s="30">
        <f t="shared" si="1128"/>
        <v>0</v>
      </c>
      <c r="S2414" s="103">
        <f t="shared" si="1120"/>
        <v>0</v>
      </c>
      <c r="T2414" s="113">
        <f t="shared" si="1129"/>
        <v>8.5000000000000006E-2</v>
      </c>
      <c r="U2414" s="111">
        <f t="shared" si="1135"/>
        <v>19</v>
      </c>
      <c r="V2414" s="111">
        <v>252</v>
      </c>
      <c r="W2414" s="110">
        <f t="shared" si="1121"/>
        <v>1.0061698269999999</v>
      </c>
      <c r="X2414" s="103">
        <f t="shared" si="1122"/>
        <v>1.7892764999999999</v>
      </c>
      <c r="Y2414" s="103">
        <f t="shared" si="1123"/>
        <v>0</v>
      </c>
      <c r="Z2414" s="114" t="str">
        <f t="shared" si="1131"/>
        <v>A+J=</v>
      </c>
      <c r="AA2414" s="108">
        <f t="shared" si="1132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24"/>
        <v>46437</v>
      </c>
      <c r="B2415" s="103">
        <f t="shared" si="1116"/>
        <v>291.96571270999999</v>
      </c>
      <c r="C2415" s="204">
        <f t="shared" si="1115"/>
        <v>147.93681518201987</v>
      </c>
      <c r="D2415" s="104">
        <f t="shared" si="1125"/>
        <v>7205.03</v>
      </c>
      <c r="E2415" s="105">
        <f t="shared" si="1136"/>
        <v>7245.38</v>
      </c>
      <c r="F2415" s="106">
        <f t="shared" si="1137"/>
        <v>46376</v>
      </c>
      <c r="G2415" s="107">
        <f t="shared" si="1117"/>
        <v>5.6002542668107669E-3</v>
      </c>
      <c r="H2415" s="108">
        <f t="shared" si="1130"/>
        <v>46440</v>
      </c>
      <c r="I2415" s="108">
        <f t="shared" si="1118"/>
        <v>46440</v>
      </c>
      <c r="J2415" s="109">
        <f t="shared" si="1126"/>
        <v>21</v>
      </c>
      <c r="K2415" s="109">
        <f t="shared" si="1140"/>
        <v>20</v>
      </c>
      <c r="L2415" s="8">
        <f t="shared" si="1127"/>
        <v>1.00533286</v>
      </c>
      <c r="M2415" s="110">
        <f t="shared" si="1139"/>
        <v>1.0056002500000001</v>
      </c>
      <c r="N2415" s="110">
        <f t="shared" si="1134"/>
        <v>1.9504455276026589</v>
      </c>
      <c r="O2415" s="103">
        <f t="shared" si="1138"/>
        <v>1.9608469799999999</v>
      </c>
      <c r="P2415" s="103">
        <f t="shared" si="1119"/>
        <v>290.08145728</v>
      </c>
      <c r="Q2415" s="11">
        <f t="shared" si="1133"/>
        <v>0</v>
      </c>
      <c r="R2415" s="30">
        <f t="shared" si="1128"/>
        <v>0</v>
      </c>
      <c r="S2415" s="103">
        <f t="shared" si="1120"/>
        <v>0</v>
      </c>
      <c r="T2415" s="113">
        <f t="shared" si="1129"/>
        <v>8.5000000000000006E-2</v>
      </c>
      <c r="U2415" s="111">
        <f t="shared" si="1135"/>
        <v>20</v>
      </c>
      <c r="V2415" s="111">
        <v>252</v>
      </c>
      <c r="W2415" s="110">
        <f t="shared" si="1121"/>
        <v>1.006495608</v>
      </c>
      <c r="X2415" s="103">
        <f t="shared" si="1122"/>
        <v>1.8842554300000001</v>
      </c>
      <c r="Y2415" s="103">
        <f t="shared" si="1123"/>
        <v>0</v>
      </c>
      <c r="Z2415" s="114" t="str">
        <f t="shared" si="1131"/>
        <v>A+J=</v>
      </c>
      <c r="AA2415" s="108">
        <f t="shared" si="1132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24"/>
        <v>46438</v>
      </c>
      <c r="B2416" s="103">
        <f t="shared" si="1116"/>
        <v>292.13792568999997</v>
      </c>
      <c r="C2416" s="204">
        <f t="shared" si="1115"/>
        <v>147.93681518201987</v>
      </c>
      <c r="D2416" s="104">
        <f t="shared" si="1125"/>
        <v>7205.03</v>
      </c>
      <c r="E2416" s="105">
        <f t="shared" si="1136"/>
        <v>7245.38</v>
      </c>
      <c r="F2416" s="106">
        <f t="shared" si="1137"/>
        <v>46376</v>
      </c>
      <c r="G2416" s="107">
        <f t="shared" si="1117"/>
        <v>5.6002542668107669E-3</v>
      </c>
      <c r="H2416" s="108">
        <f t="shared" si="1130"/>
        <v>46468</v>
      </c>
      <c r="I2416" s="108">
        <f t="shared" si="1118"/>
        <v>46440</v>
      </c>
      <c r="J2416" s="109">
        <f t="shared" si="1126"/>
        <v>21</v>
      </c>
      <c r="K2416" s="109">
        <f t="shared" si="1140"/>
        <v>21</v>
      </c>
      <c r="L2416" s="8">
        <f t="shared" si="1127"/>
        <v>1.0056002500000001</v>
      </c>
      <c r="M2416" s="110">
        <f t="shared" si="1139"/>
        <v>1.0056002500000001</v>
      </c>
      <c r="N2416" s="110">
        <f t="shared" si="1134"/>
        <v>1.9504455276026589</v>
      </c>
      <c r="O2416" s="103">
        <f t="shared" si="1138"/>
        <v>1.96136851</v>
      </c>
      <c r="P2416" s="103">
        <f t="shared" si="1119"/>
        <v>290.15861075999999</v>
      </c>
      <c r="Q2416" s="11">
        <f t="shared" si="1133"/>
        <v>0</v>
      </c>
      <c r="R2416" s="30">
        <f t="shared" si="1128"/>
        <v>0</v>
      </c>
      <c r="S2416" s="103">
        <f t="shared" si="1120"/>
        <v>0</v>
      </c>
      <c r="T2416" s="113">
        <f t="shared" si="1129"/>
        <v>8.5000000000000006E-2</v>
      </c>
      <c r="U2416" s="111">
        <f t="shared" si="1135"/>
        <v>21</v>
      </c>
      <c r="V2416" s="111">
        <v>252</v>
      </c>
      <c r="W2416" s="110">
        <f t="shared" si="1121"/>
        <v>1.0068214929999999</v>
      </c>
      <c r="X2416" s="103">
        <f t="shared" si="1122"/>
        <v>1.9793149299999999</v>
      </c>
      <c r="Y2416" s="103">
        <f t="shared" si="1123"/>
        <v>0</v>
      </c>
      <c r="Z2416" s="114" t="str">
        <f t="shared" si="1131"/>
        <v>A+J=</v>
      </c>
      <c r="AA2416" s="108">
        <f t="shared" si="1132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24"/>
        <v>46439</v>
      </c>
      <c r="B2417" s="103">
        <f t="shared" si="1116"/>
        <v>292.13792568999997</v>
      </c>
      <c r="C2417" s="204">
        <f t="shared" si="1115"/>
        <v>147.93681518201987</v>
      </c>
      <c r="D2417" s="104">
        <f t="shared" si="1125"/>
        <v>7205.03</v>
      </c>
      <c r="E2417" s="105">
        <f t="shared" si="1136"/>
        <v>7245.38</v>
      </c>
      <c r="F2417" s="106">
        <f t="shared" si="1137"/>
        <v>46376</v>
      </c>
      <c r="G2417" s="107">
        <f t="shared" si="1117"/>
        <v>5.6002542668107669E-3</v>
      </c>
      <c r="H2417" s="108">
        <f t="shared" si="1130"/>
        <v>46468</v>
      </c>
      <c r="I2417" s="108">
        <f t="shared" si="1118"/>
        <v>46440</v>
      </c>
      <c r="J2417" s="109">
        <f t="shared" si="1126"/>
        <v>21</v>
      </c>
      <c r="K2417" s="109">
        <f t="shared" si="1140"/>
        <v>21</v>
      </c>
      <c r="L2417" s="8">
        <f t="shared" si="1127"/>
        <v>1.0056002500000001</v>
      </c>
      <c r="M2417" s="110">
        <f t="shared" si="1139"/>
        <v>1.0056002500000001</v>
      </c>
      <c r="N2417" s="110">
        <f t="shared" si="1134"/>
        <v>1.9504455276026589</v>
      </c>
      <c r="O2417" s="103">
        <f t="shared" si="1138"/>
        <v>1.96136851</v>
      </c>
      <c r="P2417" s="103">
        <f t="shared" si="1119"/>
        <v>290.15861075999999</v>
      </c>
      <c r="Q2417" s="11">
        <f t="shared" si="1133"/>
        <v>0</v>
      </c>
      <c r="R2417" s="30">
        <f t="shared" si="1128"/>
        <v>0</v>
      </c>
      <c r="S2417" s="103">
        <f t="shared" si="1120"/>
        <v>0</v>
      </c>
      <c r="T2417" s="113">
        <f t="shared" si="1129"/>
        <v>8.5000000000000006E-2</v>
      </c>
      <c r="U2417" s="111">
        <f t="shared" si="1135"/>
        <v>21</v>
      </c>
      <c r="V2417" s="111">
        <v>252</v>
      </c>
      <c r="W2417" s="110">
        <f t="shared" si="1121"/>
        <v>1.0068214929999999</v>
      </c>
      <c r="X2417" s="103">
        <f t="shared" si="1122"/>
        <v>1.9793149299999999</v>
      </c>
      <c r="Y2417" s="103">
        <f t="shared" si="1123"/>
        <v>0</v>
      </c>
      <c r="Z2417" s="114" t="str">
        <f t="shared" si="1131"/>
        <v>A+J=</v>
      </c>
      <c r="AA2417" s="108">
        <f t="shared" si="1132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24"/>
        <v>46440</v>
      </c>
      <c r="B2418" s="103">
        <f t="shared" si="1116"/>
        <v>292.13792568999997</v>
      </c>
      <c r="C2418" s="204">
        <f t="shared" si="1115"/>
        <v>147.93681518201987</v>
      </c>
      <c r="D2418" s="104">
        <f t="shared" si="1125"/>
        <v>7205.03</v>
      </c>
      <c r="E2418" s="105">
        <f t="shared" si="1136"/>
        <v>7245.38</v>
      </c>
      <c r="F2418" s="106">
        <f t="shared" si="1137"/>
        <v>46376</v>
      </c>
      <c r="G2418" s="107">
        <f t="shared" si="1117"/>
        <v>5.6002542668107669E-3</v>
      </c>
      <c r="H2418" s="108">
        <f t="shared" si="1130"/>
        <v>46468</v>
      </c>
      <c r="I2418" s="108">
        <f t="shared" si="1118"/>
        <v>46440</v>
      </c>
      <c r="J2418" s="109">
        <f t="shared" si="1126"/>
        <v>21</v>
      </c>
      <c r="K2418" s="109">
        <f t="shared" si="1140"/>
        <v>21</v>
      </c>
      <c r="L2418" s="8">
        <f t="shared" si="1127"/>
        <v>1.0056002500000001</v>
      </c>
      <c r="M2418" s="110">
        <f t="shared" si="1139"/>
        <v>1.0056002500000001</v>
      </c>
      <c r="N2418" s="110">
        <f t="shared" si="1134"/>
        <v>1.9504455276026589</v>
      </c>
      <c r="O2418" s="103">
        <f t="shared" si="1138"/>
        <v>1.96136851</v>
      </c>
      <c r="P2418" s="103">
        <f t="shared" si="1119"/>
        <v>290.15861075999999</v>
      </c>
      <c r="Q2418" s="11">
        <f t="shared" si="1133"/>
        <v>79</v>
      </c>
      <c r="R2418" s="30">
        <f t="shared" si="1128"/>
        <v>2.9554E-2</v>
      </c>
      <c r="S2418" s="103">
        <f t="shared" si="1120"/>
        <v>8.5753475800000007</v>
      </c>
      <c r="T2418" s="113">
        <f t="shared" si="1129"/>
        <v>8.5000000000000006E-2</v>
      </c>
      <c r="U2418" s="111">
        <f t="shared" si="1135"/>
        <v>21</v>
      </c>
      <c r="V2418" s="111">
        <v>252</v>
      </c>
      <c r="W2418" s="110">
        <f t="shared" si="1121"/>
        <v>1.0068214929999999</v>
      </c>
      <c r="X2418" s="103">
        <f t="shared" si="1122"/>
        <v>1.9793149299999999</v>
      </c>
      <c r="Y2418" s="103">
        <f t="shared" si="1123"/>
        <v>10.55466251</v>
      </c>
      <c r="Z2418" s="114" t="str">
        <f t="shared" si="1131"/>
        <v>A+J=</v>
      </c>
      <c r="AA2418" s="108">
        <f t="shared" si="1132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24"/>
        <v>46441</v>
      </c>
      <c r="B2419" s="103">
        <f t="shared" si="1116"/>
        <v>281.75309779000003</v>
      </c>
      <c r="C2419" s="204">
        <f t="shared" si="1115"/>
        <v>143.56469054747069</v>
      </c>
      <c r="D2419" s="104">
        <f t="shared" si="1125"/>
        <v>7205.03</v>
      </c>
      <c r="E2419" s="105">
        <f t="shared" si="1136"/>
        <v>7245.38</v>
      </c>
      <c r="F2419" s="106">
        <f t="shared" si="1137"/>
        <v>46409</v>
      </c>
      <c r="G2419" s="107">
        <f t="shared" si="1117"/>
        <v>5.6002542668107669E-3</v>
      </c>
      <c r="H2419" s="108">
        <f t="shared" si="1130"/>
        <v>46468</v>
      </c>
      <c r="I2419" s="108">
        <f t="shared" si="1118"/>
        <v>46468</v>
      </c>
      <c r="J2419" s="109">
        <f t="shared" si="1126"/>
        <v>20</v>
      </c>
      <c r="K2419" s="109">
        <f t="shared" si="1140"/>
        <v>1</v>
      </c>
      <c r="L2419" s="8">
        <f t="shared" si="1127"/>
        <v>1.0002792700000001</v>
      </c>
      <c r="M2419" s="110">
        <f t="shared" si="1139"/>
        <v>1.0056002500000001</v>
      </c>
      <c r="N2419" s="110">
        <f t="shared" si="1134"/>
        <v>1.9613685101686158</v>
      </c>
      <c r="O2419" s="103">
        <f t="shared" si="1138"/>
        <v>1.96191626</v>
      </c>
      <c r="P2419" s="103">
        <f t="shared" si="1119"/>
        <v>281.66190074000002</v>
      </c>
      <c r="Q2419" s="11">
        <f t="shared" si="1133"/>
        <v>0</v>
      </c>
      <c r="R2419" s="30">
        <f t="shared" si="1128"/>
        <v>0</v>
      </c>
      <c r="S2419" s="103">
        <f t="shared" si="1120"/>
        <v>0</v>
      </c>
      <c r="T2419" s="113">
        <f t="shared" si="1129"/>
        <v>8.5000000000000006E-2</v>
      </c>
      <c r="U2419" s="111">
        <f t="shared" si="1135"/>
        <v>1</v>
      </c>
      <c r="V2419" s="111">
        <v>252</v>
      </c>
      <c r="W2419" s="110">
        <f t="shared" si="1121"/>
        <v>1.0003237819999999</v>
      </c>
      <c r="X2419" s="103">
        <f t="shared" si="1122"/>
        <v>9.1197050000000002E-2</v>
      </c>
      <c r="Y2419" s="103">
        <f t="shared" si="1123"/>
        <v>0</v>
      </c>
      <c r="Z2419" s="114" t="str">
        <f t="shared" si="1131"/>
        <v>A+J=</v>
      </c>
      <c r="AA2419" s="108">
        <f t="shared" si="1132"/>
        <v>46468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24"/>
        <v>46442</v>
      </c>
      <c r="B2420" s="103">
        <f t="shared" si="1116"/>
        <v>281.92303329999999</v>
      </c>
      <c r="C2420" s="204">
        <f t="shared" si="1115"/>
        <v>143.56469054747069</v>
      </c>
      <c r="D2420" s="104">
        <f t="shared" si="1125"/>
        <v>7205.03</v>
      </c>
      <c r="E2420" s="105">
        <f t="shared" si="1136"/>
        <v>7245.38</v>
      </c>
      <c r="F2420" s="106">
        <f t="shared" si="1137"/>
        <v>46409</v>
      </c>
      <c r="G2420" s="107">
        <f t="shared" si="1117"/>
        <v>5.6002542668107669E-3</v>
      </c>
      <c r="H2420" s="108">
        <f t="shared" si="1130"/>
        <v>46468</v>
      </c>
      <c r="I2420" s="108">
        <f t="shared" si="1118"/>
        <v>46468</v>
      </c>
      <c r="J2420" s="109">
        <f t="shared" si="1126"/>
        <v>20</v>
      </c>
      <c r="K2420" s="109">
        <f t="shared" si="1140"/>
        <v>2</v>
      </c>
      <c r="L2420" s="8">
        <f t="shared" si="1127"/>
        <v>1.0005586099999999</v>
      </c>
      <c r="M2420" s="110">
        <f t="shared" si="1139"/>
        <v>1.0056002500000001</v>
      </c>
      <c r="N2420" s="110">
        <f t="shared" si="1134"/>
        <v>1.9613685101686158</v>
      </c>
      <c r="O2420" s="103">
        <f t="shared" si="1138"/>
        <v>1.96246415</v>
      </c>
      <c r="P2420" s="103">
        <f t="shared" si="1119"/>
        <v>281.7405584</v>
      </c>
      <c r="Q2420" s="11">
        <f t="shared" si="1133"/>
        <v>0</v>
      </c>
      <c r="R2420" s="30">
        <f t="shared" si="1128"/>
        <v>0</v>
      </c>
      <c r="S2420" s="103">
        <f t="shared" si="1120"/>
        <v>0</v>
      </c>
      <c r="T2420" s="113">
        <f t="shared" si="1129"/>
        <v>8.5000000000000006E-2</v>
      </c>
      <c r="U2420" s="111">
        <f t="shared" si="1135"/>
        <v>2</v>
      </c>
      <c r="V2420" s="111">
        <v>252</v>
      </c>
      <c r="W2420" s="110">
        <f t="shared" si="1121"/>
        <v>1.00064767</v>
      </c>
      <c r="X2420" s="103">
        <f t="shared" si="1122"/>
        <v>0.1824749</v>
      </c>
      <c r="Y2420" s="103">
        <f t="shared" si="1123"/>
        <v>0</v>
      </c>
      <c r="Z2420" s="114" t="str">
        <f t="shared" si="1131"/>
        <v>A+J=</v>
      </c>
      <c r="AA2420" s="108">
        <f t="shared" si="1132"/>
        <v>46468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24"/>
        <v>46443</v>
      </c>
      <c r="B2421" s="103">
        <f t="shared" si="1116"/>
        <v>282.0930735</v>
      </c>
      <c r="C2421" s="204">
        <f t="shared" si="1115"/>
        <v>143.56469054747069</v>
      </c>
      <c r="D2421" s="104">
        <f t="shared" si="1125"/>
        <v>7205.03</v>
      </c>
      <c r="E2421" s="105">
        <f t="shared" si="1136"/>
        <v>7245.38</v>
      </c>
      <c r="F2421" s="106">
        <f t="shared" si="1137"/>
        <v>46409</v>
      </c>
      <c r="G2421" s="107">
        <f t="shared" si="1117"/>
        <v>5.6002542668107669E-3</v>
      </c>
      <c r="H2421" s="108">
        <f t="shared" si="1130"/>
        <v>46468</v>
      </c>
      <c r="I2421" s="108">
        <f t="shared" si="1118"/>
        <v>46468</v>
      </c>
      <c r="J2421" s="109">
        <f t="shared" si="1126"/>
        <v>20</v>
      </c>
      <c r="K2421" s="109">
        <f t="shared" si="1140"/>
        <v>3</v>
      </c>
      <c r="L2421" s="8">
        <f t="shared" si="1127"/>
        <v>1.0008380400000001</v>
      </c>
      <c r="M2421" s="110">
        <f t="shared" si="1139"/>
        <v>1.0056002500000001</v>
      </c>
      <c r="N2421" s="110">
        <f t="shared" si="1134"/>
        <v>1.9613685101686158</v>
      </c>
      <c r="O2421" s="103">
        <f t="shared" si="1138"/>
        <v>1.96301221</v>
      </c>
      <c r="P2421" s="103">
        <f t="shared" si="1119"/>
        <v>281.81924046</v>
      </c>
      <c r="Q2421" s="11">
        <f t="shared" si="1133"/>
        <v>0</v>
      </c>
      <c r="R2421" s="30">
        <f t="shared" si="1128"/>
        <v>0</v>
      </c>
      <c r="S2421" s="103">
        <f t="shared" si="1120"/>
        <v>0</v>
      </c>
      <c r="T2421" s="113">
        <f t="shared" si="1129"/>
        <v>8.5000000000000006E-2</v>
      </c>
      <c r="U2421" s="111">
        <f t="shared" si="1135"/>
        <v>3</v>
      </c>
      <c r="V2421" s="111">
        <v>252</v>
      </c>
      <c r="W2421" s="110">
        <f t="shared" si="1121"/>
        <v>1.000971662</v>
      </c>
      <c r="X2421" s="103">
        <f t="shared" si="1122"/>
        <v>0.27383304000000003</v>
      </c>
      <c r="Y2421" s="103">
        <f t="shared" si="1123"/>
        <v>0</v>
      </c>
      <c r="Z2421" s="114" t="str">
        <f t="shared" si="1131"/>
        <v>A+J=</v>
      </c>
      <c r="AA2421" s="108">
        <f t="shared" si="1132"/>
        <v>46468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24"/>
        <v>46444</v>
      </c>
      <c r="B2422" s="103">
        <f t="shared" si="1116"/>
        <v>282.26321729</v>
      </c>
      <c r="C2422" s="204">
        <f t="shared" si="1115"/>
        <v>143.56469054747069</v>
      </c>
      <c r="D2422" s="104">
        <f t="shared" si="1125"/>
        <v>7205.03</v>
      </c>
      <c r="E2422" s="105">
        <f t="shared" si="1136"/>
        <v>7245.38</v>
      </c>
      <c r="F2422" s="106">
        <f t="shared" si="1137"/>
        <v>46409</v>
      </c>
      <c r="G2422" s="107">
        <f t="shared" si="1117"/>
        <v>5.6002542668107669E-3</v>
      </c>
      <c r="H2422" s="108">
        <f t="shared" si="1130"/>
        <v>46468</v>
      </c>
      <c r="I2422" s="108">
        <f t="shared" si="1118"/>
        <v>46468</v>
      </c>
      <c r="J2422" s="109">
        <f t="shared" si="1126"/>
        <v>20</v>
      </c>
      <c r="K2422" s="109">
        <f t="shared" si="1140"/>
        <v>4</v>
      </c>
      <c r="L2422" s="8">
        <f t="shared" si="1127"/>
        <v>1.00111755</v>
      </c>
      <c r="M2422" s="110">
        <f t="shared" si="1139"/>
        <v>1.0056002500000001</v>
      </c>
      <c r="N2422" s="110">
        <f t="shared" si="1134"/>
        <v>1.9613685101686158</v>
      </c>
      <c r="O2422" s="103">
        <f t="shared" si="1138"/>
        <v>1.96356043</v>
      </c>
      <c r="P2422" s="103">
        <f t="shared" si="1119"/>
        <v>281.89794549999999</v>
      </c>
      <c r="Q2422" s="11">
        <f t="shared" si="1133"/>
        <v>0</v>
      </c>
      <c r="R2422" s="30">
        <f t="shared" si="1128"/>
        <v>0</v>
      </c>
      <c r="S2422" s="103">
        <f t="shared" si="1120"/>
        <v>0</v>
      </c>
      <c r="T2422" s="113">
        <f t="shared" si="1129"/>
        <v>8.5000000000000006E-2</v>
      </c>
      <c r="U2422" s="111">
        <f t="shared" si="1135"/>
        <v>4</v>
      </c>
      <c r="V2422" s="111">
        <v>252</v>
      </c>
      <c r="W2422" s="110">
        <f t="shared" si="1121"/>
        <v>1.001295759</v>
      </c>
      <c r="X2422" s="103">
        <f t="shared" si="1122"/>
        <v>0.36527178999999999</v>
      </c>
      <c r="Y2422" s="103">
        <f t="shared" si="1123"/>
        <v>0</v>
      </c>
      <c r="Z2422" s="114" t="str">
        <f t="shared" si="1131"/>
        <v>A+J=</v>
      </c>
      <c r="AA2422" s="108">
        <f t="shared" si="1132"/>
        <v>46468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24"/>
        <v>46445</v>
      </c>
      <c r="B2423" s="103">
        <f t="shared" si="1116"/>
        <v>282.43346183</v>
      </c>
      <c r="C2423" s="204">
        <f t="shared" si="1115"/>
        <v>143.56469054747069</v>
      </c>
      <c r="D2423" s="104">
        <f t="shared" si="1125"/>
        <v>7205.03</v>
      </c>
      <c r="E2423" s="105">
        <f t="shared" si="1136"/>
        <v>7245.38</v>
      </c>
      <c r="F2423" s="106">
        <f t="shared" si="1137"/>
        <v>46409</v>
      </c>
      <c r="G2423" s="107">
        <f t="shared" si="1117"/>
        <v>5.6002542668107669E-3</v>
      </c>
      <c r="H2423" s="108">
        <f t="shared" si="1130"/>
        <v>46468</v>
      </c>
      <c r="I2423" s="108">
        <f t="shared" si="1118"/>
        <v>46468</v>
      </c>
      <c r="J2423" s="109">
        <f t="shared" si="1126"/>
        <v>20</v>
      </c>
      <c r="K2423" s="109">
        <f t="shared" si="1140"/>
        <v>5</v>
      </c>
      <c r="L2423" s="8">
        <f t="shared" si="1127"/>
        <v>1.00139713</v>
      </c>
      <c r="M2423" s="110">
        <f t="shared" si="1139"/>
        <v>1.0056002500000001</v>
      </c>
      <c r="N2423" s="110">
        <f t="shared" si="1134"/>
        <v>1.9613685101686158</v>
      </c>
      <c r="O2423" s="103">
        <f t="shared" si="1138"/>
        <v>1.96410879</v>
      </c>
      <c r="P2423" s="103">
        <f t="shared" si="1119"/>
        <v>281.97667063</v>
      </c>
      <c r="Q2423" s="11">
        <f t="shared" si="1133"/>
        <v>0</v>
      </c>
      <c r="R2423" s="30">
        <f t="shared" si="1128"/>
        <v>0</v>
      </c>
      <c r="S2423" s="103">
        <f t="shared" si="1120"/>
        <v>0</v>
      </c>
      <c r="T2423" s="113">
        <f t="shared" si="1129"/>
        <v>8.5000000000000006E-2</v>
      </c>
      <c r="U2423" s="111">
        <f t="shared" si="1135"/>
        <v>5</v>
      </c>
      <c r="V2423" s="111">
        <v>252</v>
      </c>
      <c r="W2423" s="110">
        <f t="shared" si="1121"/>
        <v>1.0016199610000001</v>
      </c>
      <c r="X2423" s="103">
        <f t="shared" si="1122"/>
        <v>0.45679120000000001</v>
      </c>
      <c r="Y2423" s="103">
        <f t="shared" si="1123"/>
        <v>0</v>
      </c>
      <c r="Z2423" s="114" t="str">
        <f t="shared" si="1131"/>
        <v>A+J=</v>
      </c>
      <c r="AA2423" s="108">
        <f t="shared" si="1132"/>
        <v>46468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24"/>
        <v>46446</v>
      </c>
      <c r="B2424" s="103">
        <f t="shared" si="1116"/>
        <v>282.43346183</v>
      </c>
      <c r="C2424" s="204">
        <f t="shared" si="1115"/>
        <v>143.56469054747069</v>
      </c>
      <c r="D2424" s="104">
        <f t="shared" si="1125"/>
        <v>7205.03</v>
      </c>
      <c r="E2424" s="105">
        <f t="shared" si="1136"/>
        <v>7245.38</v>
      </c>
      <c r="F2424" s="106">
        <f t="shared" si="1137"/>
        <v>46409</v>
      </c>
      <c r="G2424" s="107">
        <f t="shared" si="1117"/>
        <v>5.6002542668107669E-3</v>
      </c>
      <c r="H2424" s="108">
        <f t="shared" si="1130"/>
        <v>46468</v>
      </c>
      <c r="I2424" s="108">
        <f t="shared" si="1118"/>
        <v>46468</v>
      </c>
      <c r="J2424" s="109">
        <f t="shared" si="1126"/>
        <v>20</v>
      </c>
      <c r="K2424" s="109">
        <f t="shared" si="1140"/>
        <v>5</v>
      </c>
      <c r="L2424" s="8">
        <f t="shared" si="1127"/>
        <v>1.00139713</v>
      </c>
      <c r="M2424" s="110">
        <f t="shared" si="1139"/>
        <v>1.0056002500000001</v>
      </c>
      <c r="N2424" s="110">
        <f t="shared" si="1134"/>
        <v>1.9613685101686158</v>
      </c>
      <c r="O2424" s="103">
        <f t="shared" si="1138"/>
        <v>1.96410879</v>
      </c>
      <c r="P2424" s="103">
        <f t="shared" si="1119"/>
        <v>281.97667063</v>
      </c>
      <c r="Q2424" s="11">
        <f t="shared" si="1133"/>
        <v>0</v>
      </c>
      <c r="R2424" s="30">
        <f t="shared" si="1128"/>
        <v>0</v>
      </c>
      <c r="S2424" s="103">
        <f t="shared" si="1120"/>
        <v>0</v>
      </c>
      <c r="T2424" s="113">
        <f t="shared" si="1129"/>
        <v>8.5000000000000006E-2</v>
      </c>
      <c r="U2424" s="111">
        <f t="shared" si="1135"/>
        <v>5</v>
      </c>
      <c r="V2424" s="111">
        <v>252</v>
      </c>
      <c r="W2424" s="110">
        <f t="shared" si="1121"/>
        <v>1.0016199610000001</v>
      </c>
      <c r="X2424" s="103">
        <f t="shared" si="1122"/>
        <v>0.45679120000000001</v>
      </c>
      <c r="Y2424" s="103">
        <f t="shared" si="1123"/>
        <v>0</v>
      </c>
      <c r="Z2424" s="114" t="str">
        <f t="shared" si="1131"/>
        <v>A+J=</v>
      </c>
      <c r="AA2424" s="108">
        <f t="shared" si="1132"/>
        <v>46468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24"/>
        <v>46447</v>
      </c>
      <c r="B2425" s="103">
        <f t="shared" si="1116"/>
        <v>282.43346183</v>
      </c>
      <c r="C2425" s="204">
        <f t="shared" si="1115"/>
        <v>143.56469054747069</v>
      </c>
      <c r="D2425" s="104">
        <f t="shared" si="1125"/>
        <v>7205.03</v>
      </c>
      <c r="E2425" s="105">
        <f t="shared" si="1136"/>
        <v>7245.38</v>
      </c>
      <c r="F2425" s="106">
        <f t="shared" si="1137"/>
        <v>46409</v>
      </c>
      <c r="G2425" s="107">
        <f t="shared" si="1117"/>
        <v>5.6002542668107669E-3</v>
      </c>
      <c r="H2425" s="108">
        <f t="shared" si="1130"/>
        <v>46468</v>
      </c>
      <c r="I2425" s="108">
        <f t="shared" si="1118"/>
        <v>46468</v>
      </c>
      <c r="J2425" s="109">
        <f t="shared" si="1126"/>
        <v>20</v>
      </c>
      <c r="K2425" s="109">
        <f t="shared" si="1140"/>
        <v>5</v>
      </c>
      <c r="L2425" s="8">
        <f t="shared" si="1127"/>
        <v>1.00139713</v>
      </c>
      <c r="M2425" s="110">
        <f t="shared" si="1139"/>
        <v>1.0056002500000001</v>
      </c>
      <c r="N2425" s="110">
        <f t="shared" si="1134"/>
        <v>1.9613685101686158</v>
      </c>
      <c r="O2425" s="103">
        <f t="shared" si="1138"/>
        <v>1.96410879</v>
      </c>
      <c r="P2425" s="103">
        <f t="shared" si="1119"/>
        <v>281.97667063</v>
      </c>
      <c r="Q2425" s="11">
        <f t="shared" si="1133"/>
        <v>0</v>
      </c>
      <c r="R2425" s="30">
        <f t="shared" si="1128"/>
        <v>0</v>
      </c>
      <c r="S2425" s="103">
        <f t="shared" si="1120"/>
        <v>0</v>
      </c>
      <c r="T2425" s="113">
        <f t="shared" si="1129"/>
        <v>8.5000000000000006E-2</v>
      </c>
      <c r="U2425" s="111">
        <f t="shared" si="1135"/>
        <v>5</v>
      </c>
      <c r="V2425" s="111">
        <v>252</v>
      </c>
      <c r="W2425" s="110">
        <f t="shared" si="1121"/>
        <v>1.0016199610000001</v>
      </c>
      <c r="X2425" s="103">
        <f t="shared" si="1122"/>
        <v>0.45679120000000001</v>
      </c>
      <c r="Y2425" s="103">
        <f t="shared" si="1123"/>
        <v>0</v>
      </c>
      <c r="Z2425" s="114" t="str">
        <f t="shared" si="1131"/>
        <v>A+J=</v>
      </c>
      <c r="AA2425" s="108">
        <f t="shared" si="1132"/>
        <v>46468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24"/>
        <v>46448</v>
      </c>
      <c r="B2426" s="103">
        <f t="shared" si="1116"/>
        <v>282.60381006</v>
      </c>
      <c r="C2426" s="204">
        <f t="shared" si="1115"/>
        <v>143.56469054747069</v>
      </c>
      <c r="D2426" s="104">
        <f t="shared" si="1125"/>
        <v>7205.03</v>
      </c>
      <c r="E2426" s="105">
        <f t="shared" si="1136"/>
        <v>7245.38</v>
      </c>
      <c r="F2426" s="106">
        <f t="shared" si="1137"/>
        <v>46409</v>
      </c>
      <c r="G2426" s="107">
        <f t="shared" si="1117"/>
        <v>5.6002542668107669E-3</v>
      </c>
      <c r="H2426" s="108">
        <f t="shared" si="1130"/>
        <v>46468</v>
      </c>
      <c r="I2426" s="108">
        <f t="shared" si="1118"/>
        <v>46468</v>
      </c>
      <c r="J2426" s="109">
        <f t="shared" si="1126"/>
        <v>20</v>
      </c>
      <c r="K2426" s="109">
        <f t="shared" si="1140"/>
        <v>6</v>
      </c>
      <c r="L2426" s="8">
        <f t="shared" si="1127"/>
        <v>1.0016767900000001</v>
      </c>
      <c r="M2426" s="110">
        <f t="shared" si="1139"/>
        <v>1.0056002500000001</v>
      </c>
      <c r="N2426" s="110">
        <f t="shared" si="1134"/>
        <v>1.9613685101686158</v>
      </c>
      <c r="O2426" s="103">
        <f t="shared" si="1138"/>
        <v>1.96465731</v>
      </c>
      <c r="P2426" s="103">
        <f t="shared" si="1119"/>
        <v>282.05541873999999</v>
      </c>
      <c r="Q2426" s="11">
        <f t="shared" si="1133"/>
        <v>0</v>
      </c>
      <c r="R2426" s="30">
        <f t="shared" si="1128"/>
        <v>0</v>
      </c>
      <c r="S2426" s="103">
        <f t="shared" si="1120"/>
        <v>0</v>
      </c>
      <c r="T2426" s="113">
        <f t="shared" si="1129"/>
        <v>8.5000000000000006E-2</v>
      </c>
      <c r="U2426" s="111">
        <f t="shared" si="1135"/>
        <v>6</v>
      </c>
      <c r="V2426" s="111">
        <v>252</v>
      </c>
      <c r="W2426" s="110">
        <f t="shared" si="1121"/>
        <v>1.0019442679999999</v>
      </c>
      <c r="X2426" s="103">
        <f t="shared" si="1122"/>
        <v>0.54839132000000002</v>
      </c>
      <c r="Y2426" s="103">
        <f t="shared" si="1123"/>
        <v>0</v>
      </c>
      <c r="Z2426" s="114" t="str">
        <f t="shared" si="1131"/>
        <v>A+J=</v>
      </c>
      <c r="AA2426" s="108">
        <f t="shared" si="1132"/>
        <v>46468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24"/>
        <v>46449</v>
      </c>
      <c r="B2427" s="103">
        <f t="shared" si="1116"/>
        <v>282.77426057000002</v>
      </c>
      <c r="C2427" s="204">
        <f t="shared" si="1115"/>
        <v>143.56469054747069</v>
      </c>
      <c r="D2427" s="104">
        <f t="shared" si="1125"/>
        <v>7205.03</v>
      </c>
      <c r="E2427" s="105">
        <f t="shared" si="1136"/>
        <v>7245.38</v>
      </c>
      <c r="F2427" s="106">
        <f t="shared" si="1137"/>
        <v>46409</v>
      </c>
      <c r="G2427" s="107">
        <f t="shared" si="1117"/>
        <v>5.6002542668107669E-3</v>
      </c>
      <c r="H2427" s="108">
        <f t="shared" si="1130"/>
        <v>46468</v>
      </c>
      <c r="I2427" s="108">
        <f t="shared" si="1118"/>
        <v>46468</v>
      </c>
      <c r="J2427" s="109">
        <f t="shared" si="1126"/>
        <v>20</v>
      </c>
      <c r="K2427" s="109">
        <f t="shared" si="1140"/>
        <v>7</v>
      </c>
      <c r="L2427" s="8">
        <f t="shared" si="1127"/>
        <v>1.00195653</v>
      </c>
      <c r="M2427" s="110">
        <f t="shared" si="1139"/>
        <v>1.0056002500000001</v>
      </c>
      <c r="N2427" s="110">
        <f t="shared" si="1134"/>
        <v>1.9613685101686158</v>
      </c>
      <c r="O2427" s="103">
        <f t="shared" si="1138"/>
        <v>1.9652059799999999</v>
      </c>
      <c r="P2427" s="103">
        <f t="shared" si="1119"/>
        <v>282.13418838000001</v>
      </c>
      <c r="Q2427" s="11">
        <f t="shared" si="1133"/>
        <v>0</v>
      </c>
      <c r="R2427" s="30">
        <f t="shared" si="1128"/>
        <v>0</v>
      </c>
      <c r="S2427" s="103">
        <f t="shared" si="1120"/>
        <v>0</v>
      </c>
      <c r="T2427" s="113">
        <f t="shared" si="1129"/>
        <v>8.5000000000000006E-2</v>
      </c>
      <c r="U2427" s="111">
        <f t="shared" si="1135"/>
        <v>7</v>
      </c>
      <c r="V2427" s="111">
        <v>252</v>
      </c>
      <c r="W2427" s="110">
        <f t="shared" si="1121"/>
        <v>1.00226868</v>
      </c>
      <c r="X2427" s="103">
        <f t="shared" si="1122"/>
        <v>0.64007219000000004</v>
      </c>
      <c r="Y2427" s="103">
        <f t="shared" si="1123"/>
        <v>0</v>
      </c>
      <c r="Z2427" s="114" t="str">
        <f t="shared" si="1131"/>
        <v>A+J=</v>
      </c>
      <c r="AA2427" s="108">
        <f t="shared" si="1132"/>
        <v>46468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24"/>
        <v>46450</v>
      </c>
      <c r="B2428" s="103">
        <f t="shared" si="1116"/>
        <v>282.94481194999997</v>
      </c>
      <c r="C2428" s="204">
        <f t="shared" si="1115"/>
        <v>143.56469054747069</v>
      </c>
      <c r="D2428" s="104">
        <f t="shared" si="1125"/>
        <v>7205.03</v>
      </c>
      <c r="E2428" s="105">
        <f t="shared" si="1136"/>
        <v>7245.38</v>
      </c>
      <c r="F2428" s="106">
        <f t="shared" si="1137"/>
        <v>46409</v>
      </c>
      <c r="G2428" s="107">
        <f t="shared" si="1117"/>
        <v>5.6002542668107669E-3</v>
      </c>
      <c r="H2428" s="108">
        <f t="shared" si="1130"/>
        <v>46468</v>
      </c>
      <c r="I2428" s="108">
        <f t="shared" si="1118"/>
        <v>46468</v>
      </c>
      <c r="J2428" s="109">
        <f t="shared" si="1126"/>
        <v>20</v>
      </c>
      <c r="K2428" s="109">
        <f t="shared" si="1140"/>
        <v>8</v>
      </c>
      <c r="L2428" s="8">
        <f t="shared" si="1127"/>
        <v>1.0022363400000001</v>
      </c>
      <c r="M2428" s="110">
        <f t="shared" si="1139"/>
        <v>1.0056002500000001</v>
      </c>
      <c r="N2428" s="110">
        <f t="shared" si="1134"/>
        <v>1.9613685101686158</v>
      </c>
      <c r="O2428" s="103">
        <f t="shared" si="1138"/>
        <v>1.9657547900000001</v>
      </c>
      <c r="P2428" s="103">
        <f t="shared" si="1119"/>
        <v>282.21297810999999</v>
      </c>
      <c r="Q2428" s="11">
        <f t="shared" si="1133"/>
        <v>0</v>
      </c>
      <c r="R2428" s="30">
        <f t="shared" si="1128"/>
        <v>0</v>
      </c>
      <c r="S2428" s="103">
        <f t="shared" si="1120"/>
        <v>0</v>
      </c>
      <c r="T2428" s="113">
        <f t="shared" si="1129"/>
        <v>8.5000000000000006E-2</v>
      </c>
      <c r="U2428" s="111">
        <f t="shared" si="1135"/>
        <v>8</v>
      </c>
      <c r="V2428" s="111">
        <v>252</v>
      </c>
      <c r="W2428" s="110">
        <f t="shared" si="1121"/>
        <v>1.0025931969999999</v>
      </c>
      <c r="X2428" s="103">
        <f t="shared" si="1122"/>
        <v>0.73183383999999996</v>
      </c>
      <c r="Y2428" s="103">
        <f t="shared" si="1123"/>
        <v>0</v>
      </c>
      <c r="Z2428" s="114" t="str">
        <f t="shared" si="1131"/>
        <v>A+J=</v>
      </c>
      <c r="AA2428" s="108">
        <f t="shared" si="1132"/>
        <v>46468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24"/>
        <v>46451</v>
      </c>
      <c r="B2429" s="103">
        <f t="shared" si="1116"/>
        <v>283.11547004000005</v>
      </c>
      <c r="C2429" s="204">
        <f t="shared" si="1115"/>
        <v>143.56469054747069</v>
      </c>
      <c r="D2429" s="104">
        <f t="shared" si="1125"/>
        <v>7205.03</v>
      </c>
      <c r="E2429" s="105">
        <f t="shared" si="1136"/>
        <v>7245.38</v>
      </c>
      <c r="F2429" s="106">
        <f t="shared" si="1137"/>
        <v>46409</v>
      </c>
      <c r="G2429" s="107">
        <f t="shared" si="1117"/>
        <v>5.6002542668107669E-3</v>
      </c>
      <c r="H2429" s="108">
        <f t="shared" si="1130"/>
        <v>46468</v>
      </c>
      <c r="I2429" s="108">
        <f t="shared" si="1118"/>
        <v>46468</v>
      </c>
      <c r="J2429" s="109">
        <f t="shared" si="1126"/>
        <v>20</v>
      </c>
      <c r="K2429" s="109">
        <f t="shared" si="1140"/>
        <v>9</v>
      </c>
      <c r="L2429" s="8">
        <f t="shared" si="1127"/>
        <v>1.0025162400000001</v>
      </c>
      <c r="M2429" s="110">
        <f t="shared" si="1139"/>
        <v>1.0056002500000001</v>
      </c>
      <c r="N2429" s="110">
        <f t="shared" si="1134"/>
        <v>1.9613685101686158</v>
      </c>
      <c r="O2429" s="103">
        <f t="shared" si="1138"/>
        <v>1.9663037800000001</v>
      </c>
      <c r="P2429" s="103">
        <f t="shared" si="1119"/>
        <v>282.29179369000002</v>
      </c>
      <c r="Q2429" s="11">
        <f t="shared" si="1133"/>
        <v>0</v>
      </c>
      <c r="R2429" s="30">
        <f t="shared" si="1128"/>
        <v>0</v>
      </c>
      <c r="S2429" s="103">
        <f t="shared" si="1120"/>
        <v>0</v>
      </c>
      <c r="T2429" s="113">
        <f t="shared" si="1129"/>
        <v>8.5000000000000006E-2</v>
      </c>
      <c r="U2429" s="111">
        <f t="shared" si="1135"/>
        <v>9</v>
      </c>
      <c r="V2429" s="111">
        <v>252</v>
      </c>
      <c r="W2429" s="110">
        <f t="shared" si="1121"/>
        <v>1.0029178190000001</v>
      </c>
      <c r="X2429" s="103">
        <f t="shared" si="1122"/>
        <v>0.82367634999999995</v>
      </c>
      <c r="Y2429" s="103">
        <f t="shared" si="1123"/>
        <v>0</v>
      </c>
      <c r="Z2429" s="114" t="str">
        <f t="shared" si="1131"/>
        <v>A+J=</v>
      </c>
      <c r="AA2429" s="108">
        <f t="shared" si="1132"/>
        <v>46468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24"/>
        <v>46452</v>
      </c>
      <c r="B2430" s="103">
        <f t="shared" si="1116"/>
        <v>283.28622797000003</v>
      </c>
      <c r="C2430" s="204">
        <f t="shared" si="1115"/>
        <v>143.56469054747069</v>
      </c>
      <c r="D2430" s="104">
        <f t="shared" si="1125"/>
        <v>7205.03</v>
      </c>
      <c r="E2430" s="105">
        <f t="shared" si="1136"/>
        <v>7245.38</v>
      </c>
      <c r="F2430" s="106">
        <f t="shared" si="1137"/>
        <v>46409</v>
      </c>
      <c r="G2430" s="107">
        <f t="shared" si="1117"/>
        <v>5.6002542668107669E-3</v>
      </c>
      <c r="H2430" s="108">
        <f t="shared" si="1130"/>
        <v>46468</v>
      </c>
      <c r="I2430" s="108">
        <f t="shared" si="1118"/>
        <v>46468</v>
      </c>
      <c r="J2430" s="109">
        <f t="shared" si="1126"/>
        <v>20</v>
      </c>
      <c r="K2430" s="109">
        <f t="shared" si="1140"/>
        <v>10</v>
      </c>
      <c r="L2430" s="8">
        <f t="shared" si="1127"/>
        <v>1.0027962100000001</v>
      </c>
      <c r="M2430" s="110">
        <f t="shared" si="1139"/>
        <v>1.0056002500000001</v>
      </c>
      <c r="N2430" s="110">
        <f t="shared" si="1134"/>
        <v>1.9613685101686158</v>
      </c>
      <c r="O2430" s="103">
        <f t="shared" si="1138"/>
        <v>1.9668528999999999</v>
      </c>
      <c r="P2430" s="103">
        <f t="shared" si="1119"/>
        <v>282.37062794000002</v>
      </c>
      <c r="Q2430" s="11">
        <f t="shared" si="1133"/>
        <v>0</v>
      </c>
      <c r="R2430" s="30">
        <f t="shared" si="1128"/>
        <v>0</v>
      </c>
      <c r="S2430" s="103">
        <f t="shared" si="1120"/>
        <v>0</v>
      </c>
      <c r="T2430" s="113">
        <f t="shared" si="1129"/>
        <v>8.5000000000000006E-2</v>
      </c>
      <c r="U2430" s="111">
        <f t="shared" si="1135"/>
        <v>10</v>
      </c>
      <c r="V2430" s="111">
        <v>252</v>
      </c>
      <c r="W2430" s="110">
        <f t="shared" si="1121"/>
        <v>1.0032425469999999</v>
      </c>
      <c r="X2430" s="103">
        <f t="shared" si="1122"/>
        <v>0.91560003000000001</v>
      </c>
      <c r="Y2430" s="103">
        <f t="shared" si="1123"/>
        <v>0</v>
      </c>
      <c r="Z2430" s="114" t="str">
        <f t="shared" si="1131"/>
        <v>A+J=</v>
      </c>
      <c r="AA2430" s="108">
        <f t="shared" si="1132"/>
        <v>46468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24"/>
        <v>46453</v>
      </c>
      <c r="B2431" s="103">
        <f t="shared" si="1116"/>
        <v>283.28622797000003</v>
      </c>
      <c r="C2431" s="204">
        <f t="shared" si="1115"/>
        <v>143.56469054747069</v>
      </c>
      <c r="D2431" s="104">
        <f t="shared" si="1125"/>
        <v>7205.03</v>
      </c>
      <c r="E2431" s="105">
        <f t="shared" si="1136"/>
        <v>7245.38</v>
      </c>
      <c r="F2431" s="106">
        <f t="shared" si="1137"/>
        <v>46409</v>
      </c>
      <c r="G2431" s="107">
        <f t="shared" si="1117"/>
        <v>5.6002542668107669E-3</v>
      </c>
      <c r="H2431" s="108">
        <f t="shared" si="1130"/>
        <v>46468</v>
      </c>
      <c r="I2431" s="108">
        <f t="shared" si="1118"/>
        <v>46468</v>
      </c>
      <c r="J2431" s="109">
        <f t="shared" si="1126"/>
        <v>20</v>
      </c>
      <c r="K2431" s="109">
        <f t="shared" si="1140"/>
        <v>10</v>
      </c>
      <c r="L2431" s="8">
        <f t="shared" si="1127"/>
        <v>1.0027962100000001</v>
      </c>
      <c r="M2431" s="110">
        <f t="shared" si="1139"/>
        <v>1.0056002500000001</v>
      </c>
      <c r="N2431" s="110">
        <f t="shared" si="1134"/>
        <v>1.9613685101686158</v>
      </c>
      <c r="O2431" s="103">
        <f t="shared" si="1138"/>
        <v>1.9668528999999999</v>
      </c>
      <c r="P2431" s="103">
        <f t="shared" si="1119"/>
        <v>282.37062794000002</v>
      </c>
      <c r="Q2431" s="11">
        <f t="shared" si="1133"/>
        <v>0</v>
      </c>
      <c r="R2431" s="30">
        <f t="shared" si="1128"/>
        <v>0</v>
      </c>
      <c r="S2431" s="103">
        <f t="shared" si="1120"/>
        <v>0</v>
      </c>
      <c r="T2431" s="113">
        <f t="shared" si="1129"/>
        <v>8.5000000000000006E-2</v>
      </c>
      <c r="U2431" s="111">
        <f t="shared" si="1135"/>
        <v>10</v>
      </c>
      <c r="V2431" s="111">
        <v>252</v>
      </c>
      <c r="W2431" s="110">
        <f t="shared" si="1121"/>
        <v>1.0032425469999999</v>
      </c>
      <c r="X2431" s="103">
        <f t="shared" si="1122"/>
        <v>0.91560003000000001</v>
      </c>
      <c r="Y2431" s="103">
        <f t="shared" si="1123"/>
        <v>0</v>
      </c>
      <c r="Z2431" s="114" t="str">
        <f t="shared" si="1131"/>
        <v>A+J=</v>
      </c>
      <c r="AA2431" s="108">
        <f t="shared" si="1132"/>
        <v>46468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24"/>
        <v>46454</v>
      </c>
      <c r="B2432" s="103">
        <f t="shared" si="1116"/>
        <v>283.28622797000003</v>
      </c>
      <c r="C2432" s="204">
        <f t="shared" si="1115"/>
        <v>143.56469054747069</v>
      </c>
      <c r="D2432" s="104">
        <f t="shared" si="1125"/>
        <v>7205.03</v>
      </c>
      <c r="E2432" s="105">
        <f t="shared" si="1136"/>
        <v>7245.38</v>
      </c>
      <c r="F2432" s="106">
        <f t="shared" si="1137"/>
        <v>46409</v>
      </c>
      <c r="G2432" s="107">
        <f t="shared" si="1117"/>
        <v>5.6002542668107669E-3</v>
      </c>
      <c r="H2432" s="108">
        <f t="shared" si="1130"/>
        <v>46468</v>
      </c>
      <c r="I2432" s="108">
        <f t="shared" si="1118"/>
        <v>46468</v>
      </c>
      <c r="J2432" s="109">
        <f t="shared" si="1126"/>
        <v>20</v>
      </c>
      <c r="K2432" s="109">
        <f t="shared" si="1140"/>
        <v>10</v>
      </c>
      <c r="L2432" s="8">
        <f t="shared" si="1127"/>
        <v>1.0027962100000001</v>
      </c>
      <c r="M2432" s="110">
        <f t="shared" si="1139"/>
        <v>1.0056002500000001</v>
      </c>
      <c r="N2432" s="110">
        <f t="shared" si="1134"/>
        <v>1.9613685101686158</v>
      </c>
      <c r="O2432" s="103">
        <f t="shared" si="1138"/>
        <v>1.9668528999999999</v>
      </c>
      <c r="P2432" s="103">
        <f t="shared" si="1119"/>
        <v>282.37062794000002</v>
      </c>
      <c r="Q2432" s="11">
        <f t="shared" si="1133"/>
        <v>0</v>
      </c>
      <c r="R2432" s="30">
        <f t="shared" si="1128"/>
        <v>0</v>
      </c>
      <c r="S2432" s="103">
        <f t="shared" si="1120"/>
        <v>0</v>
      </c>
      <c r="T2432" s="113">
        <f t="shared" si="1129"/>
        <v>8.5000000000000006E-2</v>
      </c>
      <c r="U2432" s="111">
        <f t="shared" si="1135"/>
        <v>10</v>
      </c>
      <c r="V2432" s="111">
        <v>252</v>
      </c>
      <c r="W2432" s="110">
        <f t="shared" si="1121"/>
        <v>1.0032425469999999</v>
      </c>
      <c r="X2432" s="103">
        <f t="shared" si="1122"/>
        <v>0.91560003000000001</v>
      </c>
      <c r="Y2432" s="103">
        <f t="shared" si="1123"/>
        <v>0</v>
      </c>
      <c r="Z2432" s="114" t="str">
        <f t="shared" si="1131"/>
        <v>A+J=</v>
      </c>
      <c r="AA2432" s="108">
        <f t="shared" si="1132"/>
        <v>46468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24"/>
        <v>46455</v>
      </c>
      <c r="B2433" s="103">
        <f t="shared" si="1116"/>
        <v>283.45708951</v>
      </c>
      <c r="C2433" s="204">
        <f t="shared" si="1115"/>
        <v>143.56469054747069</v>
      </c>
      <c r="D2433" s="104">
        <f t="shared" si="1125"/>
        <v>7205.03</v>
      </c>
      <c r="E2433" s="105">
        <f t="shared" si="1136"/>
        <v>7245.38</v>
      </c>
      <c r="F2433" s="106">
        <f t="shared" si="1137"/>
        <v>46409</v>
      </c>
      <c r="G2433" s="107">
        <f t="shared" si="1117"/>
        <v>5.6002542668107669E-3</v>
      </c>
      <c r="H2433" s="108">
        <f t="shared" si="1130"/>
        <v>46468</v>
      </c>
      <c r="I2433" s="108">
        <f t="shared" si="1118"/>
        <v>46468</v>
      </c>
      <c r="J2433" s="109">
        <f t="shared" si="1126"/>
        <v>20</v>
      </c>
      <c r="K2433" s="109">
        <f t="shared" si="1140"/>
        <v>11</v>
      </c>
      <c r="L2433" s="8">
        <f t="shared" si="1127"/>
        <v>1.0030762600000001</v>
      </c>
      <c r="M2433" s="110">
        <f t="shared" si="1139"/>
        <v>1.0056002500000001</v>
      </c>
      <c r="N2433" s="110">
        <f t="shared" si="1134"/>
        <v>1.9613685101686158</v>
      </c>
      <c r="O2433" s="103">
        <f t="shared" si="1138"/>
        <v>1.9674021799999999</v>
      </c>
      <c r="P2433" s="103">
        <f t="shared" si="1119"/>
        <v>282.44948514999999</v>
      </c>
      <c r="Q2433" s="11">
        <f t="shared" si="1133"/>
        <v>0</v>
      </c>
      <c r="R2433" s="30">
        <f t="shared" si="1128"/>
        <v>0</v>
      </c>
      <c r="S2433" s="103">
        <f t="shared" si="1120"/>
        <v>0</v>
      </c>
      <c r="T2433" s="113">
        <f t="shared" si="1129"/>
        <v>8.5000000000000006E-2</v>
      </c>
      <c r="U2433" s="111">
        <f t="shared" si="1135"/>
        <v>11</v>
      </c>
      <c r="V2433" s="111">
        <v>252</v>
      </c>
      <c r="W2433" s="110">
        <f t="shared" si="1121"/>
        <v>1.0035673789999999</v>
      </c>
      <c r="X2433" s="103">
        <f t="shared" si="1122"/>
        <v>1.00760436</v>
      </c>
      <c r="Y2433" s="103">
        <f t="shared" si="1123"/>
        <v>0</v>
      </c>
      <c r="Z2433" s="114" t="str">
        <f t="shared" si="1131"/>
        <v>A+J=</v>
      </c>
      <c r="AA2433" s="108">
        <f t="shared" si="1132"/>
        <v>46468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24"/>
        <v>46456</v>
      </c>
      <c r="B2434" s="103">
        <f t="shared" si="1116"/>
        <v>283.62805528000001</v>
      </c>
      <c r="C2434" s="204">
        <f t="shared" si="1115"/>
        <v>143.56469054747069</v>
      </c>
      <c r="D2434" s="104">
        <f t="shared" si="1125"/>
        <v>7205.03</v>
      </c>
      <c r="E2434" s="105">
        <f t="shared" si="1136"/>
        <v>7245.38</v>
      </c>
      <c r="F2434" s="106">
        <f t="shared" si="1137"/>
        <v>46409</v>
      </c>
      <c r="G2434" s="107">
        <f t="shared" si="1117"/>
        <v>5.6002542668107669E-3</v>
      </c>
      <c r="H2434" s="108">
        <f t="shared" si="1130"/>
        <v>46468</v>
      </c>
      <c r="I2434" s="108">
        <f t="shared" si="1118"/>
        <v>46468</v>
      </c>
      <c r="J2434" s="109">
        <f t="shared" si="1126"/>
        <v>20</v>
      </c>
      <c r="K2434" s="109">
        <f t="shared" si="1140"/>
        <v>12</v>
      </c>
      <c r="L2434" s="8">
        <f t="shared" si="1127"/>
        <v>1.00335639</v>
      </c>
      <c r="M2434" s="110">
        <f t="shared" si="1139"/>
        <v>1.0056002500000001</v>
      </c>
      <c r="N2434" s="110">
        <f t="shared" si="1134"/>
        <v>1.9613685101686158</v>
      </c>
      <c r="O2434" s="103">
        <f t="shared" si="1138"/>
        <v>1.96795162</v>
      </c>
      <c r="P2434" s="103">
        <f t="shared" si="1119"/>
        <v>282.52836532999999</v>
      </c>
      <c r="Q2434" s="11">
        <f t="shared" si="1133"/>
        <v>0</v>
      </c>
      <c r="R2434" s="30">
        <f t="shared" si="1128"/>
        <v>0</v>
      </c>
      <c r="S2434" s="103">
        <f t="shared" si="1120"/>
        <v>0</v>
      </c>
      <c r="T2434" s="113">
        <f t="shared" si="1129"/>
        <v>8.5000000000000006E-2</v>
      </c>
      <c r="U2434" s="111">
        <f t="shared" si="1135"/>
        <v>12</v>
      </c>
      <c r="V2434" s="111">
        <v>252</v>
      </c>
      <c r="W2434" s="110">
        <f t="shared" si="1121"/>
        <v>1.003892317</v>
      </c>
      <c r="X2434" s="103">
        <f t="shared" si="1122"/>
        <v>1.0996899499999999</v>
      </c>
      <c r="Y2434" s="103">
        <f t="shared" si="1123"/>
        <v>0</v>
      </c>
      <c r="Z2434" s="114" t="str">
        <f t="shared" si="1131"/>
        <v>A+J=</v>
      </c>
      <c r="AA2434" s="108">
        <f t="shared" si="1132"/>
        <v>46468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24"/>
        <v>46457</v>
      </c>
      <c r="B2435" s="103">
        <f t="shared" si="1116"/>
        <v>283.79912479000001</v>
      </c>
      <c r="C2435" s="204">
        <f t="shared" si="1115"/>
        <v>143.56469054747069</v>
      </c>
      <c r="D2435" s="104">
        <f t="shared" si="1125"/>
        <v>7205.03</v>
      </c>
      <c r="E2435" s="105">
        <f t="shared" si="1136"/>
        <v>7245.38</v>
      </c>
      <c r="F2435" s="106">
        <f t="shared" si="1137"/>
        <v>46409</v>
      </c>
      <c r="G2435" s="107">
        <f t="shared" si="1117"/>
        <v>5.6002542668107669E-3</v>
      </c>
      <c r="H2435" s="108">
        <f t="shared" si="1130"/>
        <v>46468</v>
      </c>
      <c r="I2435" s="108">
        <f t="shared" si="1118"/>
        <v>46468</v>
      </c>
      <c r="J2435" s="109">
        <f t="shared" si="1126"/>
        <v>20</v>
      </c>
      <c r="K2435" s="109">
        <f t="shared" si="1140"/>
        <v>13</v>
      </c>
      <c r="L2435" s="8">
        <f t="shared" si="1127"/>
        <v>1.0036366000000001</v>
      </c>
      <c r="M2435" s="110">
        <f t="shared" si="1139"/>
        <v>1.0056002500000001</v>
      </c>
      <c r="N2435" s="110">
        <f t="shared" si="1134"/>
        <v>1.9613685101686158</v>
      </c>
      <c r="O2435" s="103">
        <f t="shared" si="1138"/>
        <v>1.9685012200000001</v>
      </c>
      <c r="P2435" s="103">
        <f t="shared" si="1119"/>
        <v>282.60726849000002</v>
      </c>
      <c r="Q2435" s="11">
        <f t="shared" si="1133"/>
        <v>0</v>
      </c>
      <c r="R2435" s="30">
        <f t="shared" si="1128"/>
        <v>0</v>
      </c>
      <c r="S2435" s="103">
        <f t="shared" si="1120"/>
        <v>0</v>
      </c>
      <c r="T2435" s="113">
        <f t="shared" si="1129"/>
        <v>8.5000000000000006E-2</v>
      </c>
      <c r="U2435" s="111">
        <f t="shared" si="1135"/>
        <v>13</v>
      </c>
      <c r="V2435" s="111">
        <v>252</v>
      </c>
      <c r="W2435" s="110">
        <f t="shared" si="1121"/>
        <v>1.0042173590000001</v>
      </c>
      <c r="X2435" s="103">
        <f t="shared" si="1122"/>
        <v>1.1918563</v>
      </c>
      <c r="Y2435" s="103">
        <f t="shared" si="1123"/>
        <v>0</v>
      </c>
      <c r="Z2435" s="114" t="str">
        <f t="shared" si="1131"/>
        <v>A+J=</v>
      </c>
      <c r="AA2435" s="108">
        <f t="shared" si="1132"/>
        <v>46468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24"/>
        <v>46458</v>
      </c>
      <c r="B2436" s="103">
        <f t="shared" si="1116"/>
        <v>283.97029746999999</v>
      </c>
      <c r="C2436" s="204">
        <f t="shared" si="1115"/>
        <v>143.56469054747069</v>
      </c>
      <c r="D2436" s="104">
        <f t="shared" si="1125"/>
        <v>7205.03</v>
      </c>
      <c r="E2436" s="105">
        <f t="shared" si="1136"/>
        <v>7245.38</v>
      </c>
      <c r="F2436" s="106">
        <f t="shared" si="1137"/>
        <v>46409</v>
      </c>
      <c r="G2436" s="107">
        <f t="shared" si="1117"/>
        <v>5.6002542668107669E-3</v>
      </c>
      <c r="H2436" s="108">
        <f t="shared" si="1130"/>
        <v>46468</v>
      </c>
      <c r="I2436" s="108">
        <f t="shared" si="1118"/>
        <v>46468</v>
      </c>
      <c r="J2436" s="109">
        <f t="shared" si="1126"/>
        <v>20</v>
      </c>
      <c r="K2436" s="109">
        <f t="shared" si="1140"/>
        <v>14</v>
      </c>
      <c r="L2436" s="8">
        <f t="shared" si="1127"/>
        <v>1.00391689</v>
      </c>
      <c r="M2436" s="110">
        <f t="shared" si="1139"/>
        <v>1.0056002500000001</v>
      </c>
      <c r="N2436" s="110">
        <f t="shared" si="1134"/>
        <v>1.9613685101686158</v>
      </c>
      <c r="O2436" s="103">
        <f t="shared" si="1138"/>
        <v>1.9690509700000001</v>
      </c>
      <c r="P2436" s="103">
        <f t="shared" si="1119"/>
        <v>282.68619317999998</v>
      </c>
      <c r="Q2436" s="11">
        <f t="shared" si="1133"/>
        <v>0</v>
      </c>
      <c r="R2436" s="30">
        <f t="shared" si="1128"/>
        <v>0</v>
      </c>
      <c r="S2436" s="103">
        <f t="shared" si="1120"/>
        <v>0</v>
      </c>
      <c r="T2436" s="113">
        <f t="shared" si="1129"/>
        <v>8.5000000000000006E-2</v>
      </c>
      <c r="U2436" s="111">
        <f t="shared" si="1135"/>
        <v>14</v>
      </c>
      <c r="V2436" s="111">
        <v>252</v>
      </c>
      <c r="W2436" s="110">
        <f t="shared" si="1121"/>
        <v>1.0045425079999999</v>
      </c>
      <c r="X2436" s="103">
        <f t="shared" si="1122"/>
        <v>1.2841042899999999</v>
      </c>
      <c r="Y2436" s="103">
        <f t="shared" si="1123"/>
        <v>0</v>
      </c>
      <c r="Z2436" s="114" t="str">
        <f t="shared" si="1131"/>
        <v>A+J=</v>
      </c>
      <c r="AA2436" s="108">
        <f t="shared" si="1132"/>
        <v>46468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24"/>
        <v>46459</v>
      </c>
      <c r="B2437" s="103">
        <f t="shared" si="1116"/>
        <v>284.14157107</v>
      </c>
      <c r="C2437" s="204">
        <f t="shared" si="1115"/>
        <v>143.56469054747069</v>
      </c>
      <c r="D2437" s="104">
        <f t="shared" si="1125"/>
        <v>7205.03</v>
      </c>
      <c r="E2437" s="105">
        <f t="shared" si="1136"/>
        <v>7245.38</v>
      </c>
      <c r="F2437" s="106">
        <f t="shared" si="1137"/>
        <v>46409</v>
      </c>
      <c r="G2437" s="107">
        <f t="shared" si="1117"/>
        <v>5.6002542668107669E-3</v>
      </c>
      <c r="H2437" s="108">
        <f t="shared" si="1130"/>
        <v>46468</v>
      </c>
      <c r="I2437" s="108">
        <f t="shared" si="1118"/>
        <v>46468</v>
      </c>
      <c r="J2437" s="109">
        <f t="shared" si="1126"/>
        <v>20</v>
      </c>
      <c r="K2437" s="109">
        <f t="shared" si="1140"/>
        <v>15</v>
      </c>
      <c r="L2437" s="8">
        <f t="shared" si="1127"/>
        <v>1.00419725</v>
      </c>
      <c r="M2437" s="110">
        <f t="shared" si="1139"/>
        <v>1.0056002500000001</v>
      </c>
      <c r="N2437" s="110">
        <f t="shared" si="1134"/>
        <v>1.9613685101686158</v>
      </c>
      <c r="O2437" s="103">
        <f t="shared" si="1138"/>
        <v>1.9696008599999999</v>
      </c>
      <c r="P2437" s="103">
        <f t="shared" si="1119"/>
        <v>282.76513796</v>
      </c>
      <c r="Q2437" s="11">
        <f t="shared" si="1133"/>
        <v>0</v>
      </c>
      <c r="R2437" s="30">
        <f t="shared" si="1128"/>
        <v>0</v>
      </c>
      <c r="S2437" s="103">
        <f t="shared" si="1120"/>
        <v>0</v>
      </c>
      <c r="T2437" s="113">
        <f t="shared" si="1129"/>
        <v>8.5000000000000006E-2</v>
      </c>
      <c r="U2437" s="111">
        <f t="shared" si="1135"/>
        <v>15</v>
      </c>
      <c r="V2437" s="111">
        <v>252</v>
      </c>
      <c r="W2437" s="110">
        <f t="shared" si="1121"/>
        <v>1.0048677610000001</v>
      </c>
      <c r="X2437" s="103">
        <f t="shared" si="1122"/>
        <v>1.37643311</v>
      </c>
      <c r="Y2437" s="103">
        <f t="shared" si="1123"/>
        <v>0</v>
      </c>
      <c r="Z2437" s="114" t="str">
        <f t="shared" si="1131"/>
        <v>A+J=</v>
      </c>
      <c r="AA2437" s="108">
        <f t="shared" si="1132"/>
        <v>46468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24"/>
        <v>46460</v>
      </c>
      <c r="B2438" s="103">
        <f t="shared" si="1116"/>
        <v>284.14157107</v>
      </c>
      <c r="C2438" s="204">
        <f t="shared" ref="C2438:C2501" si="1141">(C2437-(S2437/O2437))</f>
        <v>143.56469054747069</v>
      </c>
      <c r="D2438" s="104">
        <f t="shared" si="1125"/>
        <v>7205.03</v>
      </c>
      <c r="E2438" s="105">
        <f t="shared" si="1136"/>
        <v>7245.38</v>
      </c>
      <c r="F2438" s="106">
        <f t="shared" si="1137"/>
        <v>46409</v>
      </c>
      <c r="G2438" s="107">
        <f t="shared" si="1117"/>
        <v>5.6002542668107669E-3</v>
      </c>
      <c r="H2438" s="108">
        <f t="shared" si="1130"/>
        <v>46468</v>
      </c>
      <c r="I2438" s="108">
        <f t="shared" si="1118"/>
        <v>46468</v>
      </c>
      <c r="J2438" s="109">
        <f t="shared" si="1126"/>
        <v>20</v>
      </c>
      <c r="K2438" s="109">
        <f t="shared" si="1140"/>
        <v>15</v>
      </c>
      <c r="L2438" s="8">
        <f t="shared" si="1127"/>
        <v>1.00419725</v>
      </c>
      <c r="M2438" s="110">
        <f t="shared" si="1139"/>
        <v>1.0056002500000001</v>
      </c>
      <c r="N2438" s="110">
        <f t="shared" si="1134"/>
        <v>1.9613685101686158</v>
      </c>
      <c r="O2438" s="103">
        <f t="shared" si="1138"/>
        <v>1.9696008599999999</v>
      </c>
      <c r="P2438" s="103">
        <f t="shared" si="1119"/>
        <v>282.76513796</v>
      </c>
      <c r="Q2438" s="11">
        <f t="shared" si="1133"/>
        <v>0</v>
      </c>
      <c r="R2438" s="30">
        <f t="shared" si="1128"/>
        <v>0</v>
      </c>
      <c r="S2438" s="103">
        <f t="shared" si="1120"/>
        <v>0</v>
      </c>
      <c r="T2438" s="113">
        <f t="shared" si="1129"/>
        <v>8.5000000000000006E-2</v>
      </c>
      <c r="U2438" s="111">
        <f t="shared" si="1135"/>
        <v>15</v>
      </c>
      <c r="V2438" s="111">
        <v>252</v>
      </c>
      <c r="W2438" s="110">
        <f t="shared" si="1121"/>
        <v>1.0048677610000001</v>
      </c>
      <c r="X2438" s="103">
        <f t="shared" si="1122"/>
        <v>1.37643311</v>
      </c>
      <c r="Y2438" s="103">
        <f t="shared" si="1123"/>
        <v>0</v>
      </c>
      <c r="Z2438" s="114" t="str">
        <f t="shared" si="1131"/>
        <v>A+J=</v>
      </c>
      <c r="AA2438" s="108">
        <f t="shared" si="1132"/>
        <v>46468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24"/>
        <v>46461</v>
      </c>
      <c r="B2439" s="103">
        <f t="shared" si="1116"/>
        <v>284.14157107</v>
      </c>
      <c r="C2439" s="204">
        <f t="shared" si="1141"/>
        <v>143.56469054747069</v>
      </c>
      <c r="D2439" s="104">
        <f t="shared" si="1125"/>
        <v>7205.03</v>
      </c>
      <c r="E2439" s="105">
        <f t="shared" si="1136"/>
        <v>7245.38</v>
      </c>
      <c r="F2439" s="106">
        <f t="shared" si="1137"/>
        <v>46409</v>
      </c>
      <c r="G2439" s="107">
        <f t="shared" si="1117"/>
        <v>5.6002542668107669E-3</v>
      </c>
      <c r="H2439" s="108">
        <f t="shared" si="1130"/>
        <v>46468</v>
      </c>
      <c r="I2439" s="108">
        <f t="shared" si="1118"/>
        <v>46468</v>
      </c>
      <c r="J2439" s="109">
        <f t="shared" si="1126"/>
        <v>20</v>
      </c>
      <c r="K2439" s="109">
        <f t="shared" si="1140"/>
        <v>15</v>
      </c>
      <c r="L2439" s="8">
        <f t="shared" si="1127"/>
        <v>1.00419725</v>
      </c>
      <c r="M2439" s="110">
        <f t="shared" si="1139"/>
        <v>1.0056002500000001</v>
      </c>
      <c r="N2439" s="110">
        <f t="shared" si="1134"/>
        <v>1.9613685101686158</v>
      </c>
      <c r="O2439" s="103">
        <f t="shared" si="1138"/>
        <v>1.9696008599999999</v>
      </c>
      <c r="P2439" s="103">
        <f t="shared" si="1119"/>
        <v>282.76513796</v>
      </c>
      <c r="Q2439" s="11">
        <f t="shared" si="1133"/>
        <v>0</v>
      </c>
      <c r="R2439" s="30">
        <f t="shared" si="1128"/>
        <v>0</v>
      </c>
      <c r="S2439" s="103">
        <f t="shared" si="1120"/>
        <v>0</v>
      </c>
      <c r="T2439" s="113">
        <f t="shared" si="1129"/>
        <v>8.5000000000000006E-2</v>
      </c>
      <c r="U2439" s="111">
        <f t="shared" si="1135"/>
        <v>15</v>
      </c>
      <c r="V2439" s="111">
        <v>252</v>
      </c>
      <c r="W2439" s="110">
        <f t="shared" si="1121"/>
        <v>1.0048677610000001</v>
      </c>
      <c r="X2439" s="103">
        <f t="shared" si="1122"/>
        <v>1.37643311</v>
      </c>
      <c r="Y2439" s="103">
        <f t="shared" si="1123"/>
        <v>0</v>
      </c>
      <c r="Z2439" s="114" t="str">
        <f t="shared" si="1131"/>
        <v>A+J=</v>
      </c>
      <c r="AA2439" s="108">
        <f t="shared" si="1132"/>
        <v>46468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24"/>
        <v>46462</v>
      </c>
      <c r="B2440" s="103">
        <f t="shared" si="1116"/>
        <v>284.31294881000002</v>
      </c>
      <c r="C2440" s="204">
        <f t="shared" si="1141"/>
        <v>143.56469054747069</v>
      </c>
      <c r="D2440" s="104">
        <f t="shared" si="1125"/>
        <v>7205.03</v>
      </c>
      <c r="E2440" s="105">
        <f t="shared" si="1136"/>
        <v>7245.38</v>
      </c>
      <c r="F2440" s="106">
        <f t="shared" si="1137"/>
        <v>46409</v>
      </c>
      <c r="G2440" s="107">
        <f t="shared" si="1117"/>
        <v>5.6002542668107669E-3</v>
      </c>
      <c r="H2440" s="108">
        <f t="shared" si="1130"/>
        <v>46468</v>
      </c>
      <c r="I2440" s="108">
        <f t="shared" si="1118"/>
        <v>46468</v>
      </c>
      <c r="J2440" s="109">
        <f t="shared" si="1126"/>
        <v>20</v>
      </c>
      <c r="K2440" s="109">
        <f t="shared" si="1140"/>
        <v>16</v>
      </c>
      <c r="L2440" s="8">
        <f t="shared" si="1127"/>
        <v>1.0044776900000001</v>
      </c>
      <c r="M2440" s="110">
        <f t="shared" si="1139"/>
        <v>1.0056002500000001</v>
      </c>
      <c r="N2440" s="110">
        <f t="shared" si="1134"/>
        <v>1.9613685101686158</v>
      </c>
      <c r="O2440" s="103">
        <f t="shared" si="1138"/>
        <v>1.9701509100000001</v>
      </c>
      <c r="P2440" s="103">
        <f t="shared" si="1119"/>
        <v>282.84410572000002</v>
      </c>
      <c r="Q2440" s="11">
        <f t="shared" si="1133"/>
        <v>0</v>
      </c>
      <c r="R2440" s="30">
        <f t="shared" si="1128"/>
        <v>0</v>
      </c>
      <c r="S2440" s="103">
        <f t="shared" si="1120"/>
        <v>0</v>
      </c>
      <c r="T2440" s="113">
        <f t="shared" si="1129"/>
        <v>8.5000000000000006E-2</v>
      </c>
      <c r="U2440" s="111">
        <f t="shared" si="1135"/>
        <v>16</v>
      </c>
      <c r="V2440" s="111">
        <v>252</v>
      </c>
      <c r="W2440" s="110">
        <f t="shared" si="1121"/>
        <v>1.0051931190000001</v>
      </c>
      <c r="X2440" s="103">
        <f t="shared" si="1122"/>
        <v>1.46884309</v>
      </c>
      <c r="Y2440" s="103">
        <f t="shared" si="1123"/>
        <v>0</v>
      </c>
      <c r="Z2440" s="114" t="str">
        <f t="shared" si="1131"/>
        <v>A+J=</v>
      </c>
      <c r="AA2440" s="108">
        <f t="shared" si="1132"/>
        <v>46468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24"/>
        <v>46463</v>
      </c>
      <c r="B2441" s="103">
        <f t="shared" si="1116"/>
        <v>284.48443248000001</v>
      </c>
      <c r="C2441" s="204">
        <f t="shared" si="1141"/>
        <v>143.56469054747069</v>
      </c>
      <c r="D2441" s="104">
        <f t="shared" si="1125"/>
        <v>7205.03</v>
      </c>
      <c r="E2441" s="105">
        <f t="shared" si="1136"/>
        <v>7245.38</v>
      </c>
      <c r="F2441" s="106">
        <f t="shared" si="1137"/>
        <v>46409</v>
      </c>
      <c r="G2441" s="107">
        <f t="shared" si="1117"/>
        <v>5.6002542668107669E-3</v>
      </c>
      <c r="H2441" s="108">
        <f t="shared" si="1130"/>
        <v>46468</v>
      </c>
      <c r="I2441" s="108">
        <f t="shared" si="1118"/>
        <v>46468</v>
      </c>
      <c r="J2441" s="109">
        <f t="shared" si="1126"/>
        <v>20</v>
      </c>
      <c r="K2441" s="109">
        <f t="shared" si="1140"/>
        <v>17</v>
      </c>
      <c r="L2441" s="8">
        <f t="shared" si="1127"/>
        <v>1.00475822</v>
      </c>
      <c r="M2441" s="110">
        <f t="shared" si="1139"/>
        <v>1.0056002500000001</v>
      </c>
      <c r="N2441" s="110">
        <f t="shared" si="1134"/>
        <v>1.9613685101686158</v>
      </c>
      <c r="O2441" s="103">
        <f t="shared" si="1138"/>
        <v>1.9707011299999999</v>
      </c>
      <c r="P2441" s="103">
        <f t="shared" si="1119"/>
        <v>282.92309789000001</v>
      </c>
      <c r="Q2441" s="11">
        <f t="shared" si="1133"/>
        <v>0</v>
      </c>
      <c r="R2441" s="30">
        <f t="shared" si="1128"/>
        <v>0</v>
      </c>
      <c r="S2441" s="103">
        <f t="shared" si="1120"/>
        <v>0</v>
      </c>
      <c r="T2441" s="113">
        <f t="shared" si="1129"/>
        <v>8.5000000000000006E-2</v>
      </c>
      <c r="U2441" s="111">
        <f t="shared" si="1135"/>
        <v>17</v>
      </c>
      <c r="V2441" s="111">
        <v>252</v>
      </c>
      <c r="W2441" s="110">
        <f t="shared" si="1121"/>
        <v>1.005518583</v>
      </c>
      <c r="X2441" s="103">
        <f t="shared" si="1122"/>
        <v>1.56133459</v>
      </c>
      <c r="Y2441" s="103">
        <f t="shared" si="1123"/>
        <v>0</v>
      </c>
      <c r="Z2441" s="114" t="str">
        <f t="shared" si="1131"/>
        <v>A+J=</v>
      </c>
      <c r="AA2441" s="108">
        <f t="shared" si="1132"/>
        <v>46468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24"/>
        <v>46464</v>
      </c>
      <c r="B2442" s="103">
        <f t="shared" ref="B2442:B2505" si="1142">(P2442+X2442)</f>
        <v>284.65601778000001</v>
      </c>
      <c r="C2442" s="204">
        <f t="shared" si="1141"/>
        <v>143.56469054747069</v>
      </c>
      <c r="D2442" s="104">
        <f t="shared" si="1125"/>
        <v>7205.03</v>
      </c>
      <c r="E2442" s="105">
        <f t="shared" si="1136"/>
        <v>7245.38</v>
      </c>
      <c r="F2442" s="106">
        <f t="shared" si="1137"/>
        <v>46409</v>
      </c>
      <c r="G2442" s="107">
        <f t="shared" ref="G2442:G2505" si="1143">(E2442/D2442)-1</f>
        <v>5.6002542668107669E-3</v>
      </c>
      <c r="H2442" s="108">
        <f t="shared" si="1130"/>
        <v>46468</v>
      </c>
      <c r="I2442" s="108">
        <f t="shared" ref="I2442:I2505" si="1144">IF(A2442&gt;I2441,H2442,I2441)</f>
        <v>46468</v>
      </c>
      <c r="J2442" s="109">
        <f t="shared" si="1126"/>
        <v>20</v>
      </c>
      <c r="K2442" s="109">
        <f t="shared" si="1140"/>
        <v>18</v>
      </c>
      <c r="L2442" s="8">
        <f t="shared" si="1127"/>
        <v>1.00503882</v>
      </c>
      <c r="M2442" s="110">
        <f t="shared" si="1139"/>
        <v>1.0056002500000001</v>
      </c>
      <c r="N2442" s="110">
        <f t="shared" si="1134"/>
        <v>1.9613685101686158</v>
      </c>
      <c r="O2442" s="103">
        <f t="shared" si="1138"/>
        <v>1.97125149</v>
      </c>
      <c r="P2442" s="103">
        <f t="shared" ref="P2442:P2505" si="1145">TRUNC(C2442*O2442,8)</f>
        <v>283.00211015000002</v>
      </c>
      <c r="Q2442" s="11">
        <f t="shared" si="1133"/>
        <v>0</v>
      </c>
      <c r="R2442" s="30">
        <f t="shared" si="1128"/>
        <v>0</v>
      </c>
      <c r="S2442" s="103">
        <f t="shared" ref="S2442:S2505" si="1146">IF(R2442&gt;0,TRUNC(R2442*P2442,8),0)</f>
        <v>0</v>
      </c>
      <c r="T2442" s="113">
        <f t="shared" si="1129"/>
        <v>8.5000000000000006E-2</v>
      </c>
      <c r="U2442" s="111">
        <f t="shared" si="1135"/>
        <v>18</v>
      </c>
      <c r="V2442" s="111">
        <v>252</v>
      </c>
      <c r="W2442" s="110">
        <f t="shared" ref="W2442:W2505" si="1147">ROUND((1+T2442)^TRUNC((U2442/V2442),9),9)</f>
        <v>1.005844153</v>
      </c>
      <c r="X2442" s="103">
        <f t="shared" ref="X2442:X2505" si="1148">TRUNC((P2442*(W2442-1)),8)</f>
        <v>1.65390763</v>
      </c>
      <c r="Y2442" s="103">
        <f t="shared" ref="Y2442:Y2505" si="1149">IF(Q2442&gt;0,S2442+X2442,0)</f>
        <v>0</v>
      </c>
      <c r="Z2442" s="114" t="str">
        <f t="shared" si="1131"/>
        <v>A+J=</v>
      </c>
      <c r="AA2442" s="108">
        <f t="shared" si="1132"/>
        <v>46468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50">(A2442+1)</f>
        <v>46465</v>
      </c>
      <c r="B2443" s="103">
        <f t="shared" si="1142"/>
        <v>284.82770418000001</v>
      </c>
      <c r="C2443" s="204">
        <f t="shared" si="1141"/>
        <v>143.56469054747069</v>
      </c>
      <c r="D2443" s="104">
        <f t="shared" ref="D2443:D2506" si="1151">IF(E2443=E2442,D2442,E2442)</f>
        <v>7205.03</v>
      </c>
      <c r="E2443" s="105">
        <f t="shared" si="1136"/>
        <v>7245.38</v>
      </c>
      <c r="F2443" s="106">
        <f t="shared" si="1137"/>
        <v>46409</v>
      </c>
      <c r="G2443" s="107">
        <f t="shared" si="1143"/>
        <v>5.6002542668107669E-3</v>
      </c>
      <c r="H2443" s="108">
        <f t="shared" si="1130"/>
        <v>46468</v>
      </c>
      <c r="I2443" s="108">
        <f t="shared" si="1144"/>
        <v>46468</v>
      </c>
      <c r="J2443" s="109">
        <f t="shared" ref="J2443:J2506" si="1152">IF(I2443=I2442,J2442,NETWORKDAYS(I2442,I2443,$AD$171:$AD$502)-1)</f>
        <v>20</v>
      </c>
      <c r="K2443" s="109">
        <f t="shared" si="1140"/>
        <v>19</v>
      </c>
      <c r="L2443" s="8">
        <f t="shared" ref="L2443:L2506" si="1153">IF(E2443&lt;D2443,1,TRUNC((E2443/D2443)^TRUNC((K2443/J2443),9),8))</f>
        <v>1.00531949</v>
      </c>
      <c r="M2443" s="110">
        <f t="shared" si="1139"/>
        <v>1.0056002500000001</v>
      </c>
      <c r="N2443" s="110">
        <f t="shared" si="1134"/>
        <v>1.9613685101686158</v>
      </c>
      <c r="O2443" s="103">
        <f t="shared" si="1138"/>
        <v>1.9718019899999999</v>
      </c>
      <c r="P2443" s="103">
        <f t="shared" si="1145"/>
        <v>283.08114251000001</v>
      </c>
      <c r="Q2443" s="11">
        <f t="shared" si="1133"/>
        <v>0</v>
      </c>
      <c r="R2443" s="30">
        <f t="shared" ref="R2443:R2506" si="1154">IF(Q2443&gt;0,VLOOKUP($A2443,$AD$10:$AI$165,6),0)</f>
        <v>0</v>
      </c>
      <c r="S2443" s="103">
        <f t="shared" si="1146"/>
        <v>0</v>
      </c>
      <c r="T2443" s="113">
        <f t="shared" ref="T2443:T2506" si="1155">(T2442)</f>
        <v>8.5000000000000006E-2</v>
      </c>
      <c r="U2443" s="111">
        <f t="shared" si="1135"/>
        <v>19</v>
      </c>
      <c r="V2443" s="111">
        <v>252</v>
      </c>
      <c r="W2443" s="110">
        <f t="shared" si="1147"/>
        <v>1.0061698269999999</v>
      </c>
      <c r="X2443" s="103">
        <f t="shared" si="1148"/>
        <v>1.74656167</v>
      </c>
      <c r="Y2443" s="103">
        <f t="shared" si="1149"/>
        <v>0</v>
      </c>
      <c r="Z2443" s="114" t="str">
        <f t="shared" si="1131"/>
        <v>A+J=</v>
      </c>
      <c r="AA2443" s="108">
        <f t="shared" si="1132"/>
        <v>46468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50"/>
        <v>46466</v>
      </c>
      <c r="B2444" s="103">
        <f t="shared" si="1142"/>
        <v>284.99949692999996</v>
      </c>
      <c r="C2444" s="204">
        <f t="shared" si="1141"/>
        <v>143.56469054747069</v>
      </c>
      <c r="D2444" s="104">
        <f t="shared" si="1151"/>
        <v>7205.03</v>
      </c>
      <c r="E2444" s="105">
        <f t="shared" si="1136"/>
        <v>7245.38</v>
      </c>
      <c r="F2444" s="106">
        <f t="shared" si="1137"/>
        <v>46409</v>
      </c>
      <c r="G2444" s="107">
        <f t="shared" si="1143"/>
        <v>5.6002542668107669E-3</v>
      </c>
      <c r="H2444" s="108">
        <f t="shared" ref="H2444:H2507" si="1156">IF(DAY(A2444)=H$9,VLOOKUP(A2444,AH$118:AN$450,4),H2443)</f>
        <v>46497</v>
      </c>
      <c r="I2444" s="108">
        <f t="shared" si="1144"/>
        <v>46468</v>
      </c>
      <c r="J2444" s="109">
        <f t="shared" si="1152"/>
        <v>20</v>
      </c>
      <c r="K2444" s="109">
        <f t="shared" si="1140"/>
        <v>20</v>
      </c>
      <c r="L2444" s="8">
        <f t="shared" si="1153"/>
        <v>1.0056002500000001</v>
      </c>
      <c r="M2444" s="110">
        <f t="shared" si="1139"/>
        <v>1.0056002500000001</v>
      </c>
      <c r="N2444" s="110">
        <f t="shared" si="1134"/>
        <v>1.9613685101686158</v>
      </c>
      <c r="O2444" s="103">
        <f t="shared" si="1138"/>
        <v>1.9723526600000001</v>
      </c>
      <c r="P2444" s="103">
        <f t="shared" si="1145"/>
        <v>283.16019927999997</v>
      </c>
      <c r="Q2444" s="11">
        <f t="shared" si="1133"/>
        <v>0</v>
      </c>
      <c r="R2444" s="30">
        <f t="shared" si="1154"/>
        <v>0</v>
      </c>
      <c r="S2444" s="103">
        <f t="shared" si="1146"/>
        <v>0</v>
      </c>
      <c r="T2444" s="113">
        <f t="shared" si="1155"/>
        <v>8.5000000000000006E-2</v>
      </c>
      <c r="U2444" s="111">
        <f t="shared" si="1135"/>
        <v>20</v>
      </c>
      <c r="V2444" s="111">
        <v>252</v>
      </c>
      <c r="W2444" s="110">
        <f t="shared" si="1147"/>
        <v>1.006495608</v>
      </c>
      <c r="X2444" s="103">
        <f t="shared" si="1148"/>
        <v>1.83929765</v>
      </c>
      <c r="Y2444" s="103">
        <f t="shared" si="1149"/>
        <v>0</v>
      </c>
      <c r="Z2444" s="114" t="str">
        <f t="shared" ref="Z2444:Z2507" si="1157">IF($Q2443&gt;0,VLOOKUP($A2443,$AD$10:$AM$165,9),Z2443)</f>
        <v>A+J=</v>
      </c>
      <c r="AA2444" s="108">
        <f t="shared" ref="AA2444:AA2507" si="1158">IF($Q2443&gt;0,VLOOKUP($A2443,$AD$10:$AM$165,10),AA2443)</f>
        <v>46468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50"/>
        <v>46467</v>
      </c>
      <c r="B2445" s="103">
        <f t="shared" si="1142"/>
        <v>284.99949692999996</v>
      </c>
      <c r="C2445" s="204">
        <f t="shared" si="1141"/>
        <v>143.56469054747069</v>
      </c>
      <c r="D2445" s="104">
        <f t="shared" si="1151"/>
        <v>7205.03</v>
      </c>
      <c r="E2445" s="105">
        <f t="shared" si="1136"/>
        <v>7245.38</v>
      </c>
      <c r="F2445" s="106">
        <f t="shared" si="1137"/>
        <v>46409</v>
      </c>
      <c r="G2445" s="107">
        <f t="shared" si="1143"/>
        <v>5.6002542668107669E-3</v>
      </c>
      <c r="H2445" s="108">
        <f t="shared" si="1156"/>
        <v>46497</v>
      </c>
      <c r="I2445" s="108">
        <f t="shared" si="1144"/>
        <v>46468</v>
      </c>
      <c r="J2445" s="109">
        <f t="shared" si="1152"/>
        <v>20</v>
      </c>
      <c r="K2445" s="109">
        <f t="shared" si="1140"/>
        <v>20</v>
      </c>
      <c r="L2445" s="8">
        <f t="shared" si="1153"/>
        <v>1.0056002500000001</v>
      </c>
      <c r="M2445" s="110">
        <f t="shared" si="1139"/>
        <v>1.0056002500000001</v>
      </c>
      <c r="N2445" s="110">
        <f t="shared" si="1134"/>
        <v>1.9613685101686158</v>
      </c>
      <c r="O2445" s="103">
        <f t="shared" si="1138"/>
        <v>1.9723526600000001</v>
      </c>
      <c r="P2445" s="103">
        <f t="shared" si="1145"/>
        <v>283.16019927999997</v>
      </c>
      <c r="Q2445" s="11">
        <f t="shared" ref="Q2445:Q2508" si="1159">IF(VLOOKUP(A2445,AD$10:AK$165,8)=VLOOKUP(A2444,AD$10:AK$165,8),0,VLOOKUP(A2445,AD$10:AK$165,8))</f>
        <v>0</v>
      </c>
      <c r="R2445" s="30">
        <f t="shared" si="1154"/>
        <v>0</v>
      </c>
      <c r="S2445" s="103">
        <f t="shared" si="1146"/>
        <v>0</v>
      </c>
      <c r="T2445" s="113">
        <f t="shared" si="1155"/>
        <v>8.5000000000000006E-2</v>
      </c>
      <c r="U2445" s="111">
        <f t="shared" si="1135"/>
        <v>20</v>
      </c>
      <c r="V2445" s="111">
        <v>252</v>
      </c>
      <c r="W2445" s="110">
        <f t="shared" si="1147"/>
        <v>1.006495608</v>
      </c>
      <c r="X2445" s="103">
        <f t="shared" si="1148"/>
        <v>1.83929765</v>
      </c>
      <c r="Y2445" s="103">
        <f t="shared" si="1149"/>
        <v>0</v>
      </c>
      <c r="Z2445" s="114" t="str">
        <f t="shared" si="1157"/>
        <v>A+J=</v>
      </c>
      <c r="AA2445" s="108">
        <f t="shared" si="1158"/>
        <v>46468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50"/>
        <v>46468</v>
      </c>
      <c r="B2446" s="103">
        <f t="shared" si="1142"/>
        <v>284.99949692999996</v>
      </c>
      <c r="C2446" s="204">
        <f t="shared" si="1141"/>
        <v>143.56469054747069</v>
      </c>
      <c r="D2446" s="104">
        <f t="shared" si="1151"/>
        <v>7205.03</v>
      </c>
      <c r="E2446" s="105">
        <f t="shared" si="1136"/>
        <v>7245.38</v>
      </c>
      <c r="F2446" s="106">
        <f t="shared" si="1137"/>
        <v>46409</v>
      </c>
      <c r="G2446" s="107">
        <f t="shared" si="1143"/>
        <v>5.6002542668107669E-3</v>
      </c>
      <c r="H2446" s="108">
        <f t="shared" si="1156"/>
        <v>46497</v>
      </c>
      <c r="I2446" s="108">
        <f t="shared" si="1144"/>
        <v>46468</v>
      </c>
      <c r="J2446" s="109">
        <f t="shared" si="1152"/>
        <v>20</v>
      </c>
      <c r="K2446" s="109">
        <f t="shared" si="1140"/>
        <v>20</v>
      </c>
      <c r="L2446" s="8">
        <f t="shared" si="1153"/>
        <v>1.0056002500000001</v>
      </c>
      <c r="M2446" s="110">
        <f t="shared" si="1139"/>
        <v>1.0056002500000001</v>
      </c>
      <c r="N2446" s="110">
        <f t="shared" si="1134"/>
        <v>1.9613685101686158</v>
      </c>
      <c r="O2446" s="103">
        <f t="shared" si="1138"/>
        <v>1.9723526600000001</v>
      </c>
      <c r="P2446" s="103">
        <f t="shared" si="1145"/>
        <v>283.16019927999997</v>
      </c>
      <c r="Q2446" s="11">
        <f t="shared" si="1159"/>
        <v>80</v>
      </c>
      <c r="R2446" s="30">
        <f t="shared" si="1154"/>
        <v>3.0424E-2</v>
      </c>
      <c r="S2446" s="103">
        <f t="shared" si="1146"/>
        <v>8.6148658999999999</v>
      </c>
      <c r="T2446" s="113">
        <f t="shared" si="1155"/>
        <v>8.5000000000000006E-2</v>
      </c>
      <c r="U2446" s="111">
        <f t="shared" si="1135"/>
        <v>20</v>
      </c>
      <c r="V2446" s="111">
        <v>252</v>
      </c>
      <c r="W2446" s="110">
        <f t="shared" si="1147"/>
        <v>1.006495608</v>
      </c>
      <c r="X2446" s="103">
        <f t="shared" si="1148"/>
        <v>1.83929765</v>
      </c>
      <c r="Y2446" s="103">
        <f t="shared" si="1149"/>
        <v>10.454163550000001</v>
      </c>
      <c r="Z2446" s="114" t="str">
        <f t="shared" si="1157"/>
        <v>A+J=</v>
      </c>
      <c r="AA2446" s="108">
        <f t="shared" si="1158"/>
        <v>46468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50"/>
        <v>46469</v>
      </c>
      <c r="B2447" s="103">
        <f t="shared" si="1142"/>
        <v>274.71092346</v>
      </c>
      <c r="C2447" s="204">
        <f t="shared" si="1141"/>
        <v>139.19687840377424</v>
      </c>
      <c r="D2447" s="104">
        <f t="shared" si="1151"/>
        <v>7205.03</v>
      </c>
      <c r="E2447" s="105">
        <f t="shared" si="1136"/>
        <v>7245.38</v>
      </c>
      <c r="F2447" s="106">
        <f t="shared" si="1137"/>
        <v>46440</v>
      </c>
      <c r="G2447" s="107">
        <f t="shared" si="1143"/>
        <v>5.6002542668107669E-3</v>
      </c>
      <c r="H2447" s="108">
        <f t="shared" si="1156"/>
        <v>46497</v>
      </c>
      <c r="I2447" s="108">
        <f t="shared" si="1144"/>
        <v>46497</v>
      </c>
      <c r="J2447" s="109">
        <f t="shared" si="1152"/>
        <v>20</v>
      </c>
      <c r="K2447" s="109">
        <f t="shared" si="1140"/>
        <v>1</v>
      </c>
      <c r="L2447" s="8">
        <f t="shared" si="1153"/>
        <v>1.0002792700000001</v>
      </c>
      <c r="M2447" s="110">
        <f t="shared" si="1139"/>
        <v>1.0056002500000001</v>
      </c>
      <c r="N2447" s="110">
        <f t="shared" si="1134"/>
        <v>1.9723526641676878</v>
      </c>
      <c r="O2447" s="103">
        <f t="shared" si="1138"/>
        <v>1.97290348</v>
      </c>
      <c r="P2447" s="103">
        <f t="shared" si="1145"/>
        <v>274.62200580000001</v>
      </c>
      <c r="Q2447" s="11">
        <f t="shared" si="1159"/>
        <v>0</v>
      </c>
      <c r="R2447" s="30">
        <f t="shared" si="1154"/>
        <v>0</v>
      </c>
      <c r="S2447" s="103">
        <f t="shared" si="1146"/>
        <v>0</v>
      </c>
      <c r="T2447" s="113">
        <f t="shared" si="1155"/>
        <v>8.5000000000000006E-2</v>
      </c>
      <c r="U2447" s="111">
        <f t="shared" si="1135"/>
        <v>1</v>
      </c>
      <c r="V2447" s="111">
        <v>252</v>
      </c>
      <c r="W2447" s="110">
        <f t="shared" si="1147"/>
        <v>1.0003237819999999</v>
      </c>
      <c r="X2447" s="103">
        <f t="shared" si="1148"/>
        <v>8.8917659999999996E-2</v>
      </c>
      <c r="Y2447" s="103">
        <f t="shared" si="1149"/>
        <v>0</v>
      </c>
      <c r="Z2447" s="114" t="str">
        <f t="shared" si="1157"/>
        <v>A+J=</v>
      </c>
      <c r="AA2447" s="108">
        <f t="shared" si="1158"/>
        <v>46497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50"/>
        <v>46470</v>
      </c>
      <c r="B2448" s="103">
        <f t="shared" si="1142"/>
        <v>274.87661181999999</v>
      </c>
      <c r="C2448" s="204">
        <f t="shared" si="1141"/>
        <v>139.19687840377424</v>
      </c>
      <c r="D2448" s="104">
        <f t="shared" si="1151"/>
        <v>7205.03</v>
      </c>
      <c r="E2448" s="105">
        <f t="shared" si="1136"/>
        <v>7245.38</v>
      </c>
      <c r="F2448" s="106">
        <f t="shared" si="1137"/>
        <v>46440</v>
      </c>
      <c r="G2448" s="107">
        <f t="shared" si="1143"/>
        <v>5.6002542668107669E-3</v>
      </c>
      <c r="H2448" s="108">
        <f t="shared" si="1156"/>
        <v>46497</v>
      </c>
      <c r="I2448" s="108">
        <f t="shared" si="1144"/>
        <v>46497</v>
      </c>
      <c r="J2448" s="109">
        <f t="shared" si="1152"/>
        <v>20</v>
      </c>
      <c r="K2448" s="109">
        <f t="shared" si="1140"/>
        <v>2</v>
      </c>
      <c r="L2448" s="8">
        <f t="shared" si="1153"/>
        <v>1.0005586099999999</v>
      </c>
      <c r="M2448" s="110">
        <f t="shared" si="1139"/>
        <v>1.0056002500000001</v>
      </c>
      <c r="N2448" s="110">
        <f t="shared" si="1134"/>
        <v>1.9723526641676878</v>
      </c>
      <c r="O2448" s="103">
        <f t="shared" si="1138"/>
        <v>1.97345444</v>
      </c>
      <c r="P2448" s="103">
        <f t="shared" si="1145"/>
        <v>274.69869771999998</v>
      </c>
      <c r="Q2448" s="11">
        <f t="shared" si="1159"/>
        <v>0</v>
      </c>
      <c r="R2448" s="30">
        <f t="shared" si="1154"/>
        <v>0</v>
      </c>
      <c r="S2448" s="103">
        <f t="shared" si="1146"/>
        <v>0</v>
      </c>
      <c r="T2448" s="113">
        <f t="shared" si="1155"/>
        <v>8.5000000000000006E-2</v>
      </c>
      <c r="U2448" s="111">
        <f t="shared" si="1135"/>
        <v>2</v>
      </c>
      <c r="V2448" s="111">
        <v>252</v>
      </c>
      <c r="W2448" s="110">
        <f t="shared" si="1147"/>
        <v>1.00064767</v>
      </c>
      <c r="X2448" s="103">
        <f t="shared" si="1148"/>
        <v>0.17791409999999999</v>
      </c>
      <c r="Y2448" s="103">
        <f t="shared" si="1149"/>
        <v>0</v>
      </c>
      <c r="Z2448" s="114" t="str">
        <f t="shared" si="1157"/>
        <v>A+J=</v>
      </c>
      <c r="AA2448" s="108">
        <f t="shared" si="1158"/>
        <v>46497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50"/>
        <v>46471</v>
      </c>
      <c r="B2449" s="103">
        <f t="shared" si="1142"/>
        <v>275.04240211000001</v>
      </c>
      <c r="C2449" s="204">
        <f t="shared" si="1141"/>
        <v>139.19687840377424</v>
      </c>
      <c r="D2449" s="104">
        <f t="shared" si="1151"/>
        <v>7205.03</v>
      </c>
      <c r="E2449" s="105">
        <f t="shared" si="1136"/>
        <v>7245.38</v>
      </c>
      <c r="F2449" s="106">
        <f t="shared" si="1137"/>
        <v>46440</v>
      </c>
      <c r="G2449" s="107">
        <f t="shared" si="1143"/>
        <v>5.6002542668107669E-3</v>
      </c>
      <c r="H2449" s="108">
        <f t="shared" si="1156"/>
        <v>46497</v>
      </c>
      <c r="I2449" s="108">
        <f t="shared" si="1144"/>
        <v>46497</v>
      </c>
      <c r="J2449" s="109">
        <f t="shared" si="1152"/>
        <v>20</v>
      </c>
      <c r="K2449" s="109">
        <f t="shared" si="1140"/>
        <v>3</v>
      </c>
      <c r="L2449" s="8">
        <f t="shared" si="1153"/>
        <v>1.0008380400000001</v>
      </c>
      <c r="M2449" s="110">
        <f t="shared" si="1139"/>
        <v>1.0056002500000001</v>
      </c>
      <c r="N2449" s="110">
        <f t="shared" si="1134"/>
        <v>1.9723526641676878</v>
      </c>
      <c r="O2449" s="103">
        <f t="shared" si="1138"/>
        <v>1.9740055700000001</v>
      </c>
      <c r="P2449" s="103">
        <f t="shared" si="1145"/>
        <v>274.77541329000002</v>
      </c>
      <c r="Q2449" s="11">
        <f t="shared" si="1159"/>
        <v>0</v>
      </c>
      <c r="R2449" s="30">
        <f t="shared" si="1154"/>
        <v>0</v>
      </c>
      <c r="S2449" s="103">
        <f t="shared" si="1146"/>
        <v>0</v>
      </c>
      <c r="T2449" s="113">
        <f t="shared" si="1155"/>
        <v>8.5000000000000006E-2</v>
      </c>
      <c r="U2449" s="111">
        <f t="shared" si="1135"/>
        <v>3</v>
      </c>
      <c r="V2449" s="111">
        <v>252</v>
      </c>
      <c r="W2449" s="110">
        <f t="shared" si="1147"/>
        <v>1.000971662</v>
      </c>
      <c r="X2449" s="103">
        <f t="shared" si="1148"/>
        <v>0.26698882000000002</v>
      </c>
      <c r="Y2449" s="103">
        <f t="shared" si="1149"/>
        <v>0</v>
      </c>
      <c r="Z2449" s="114" t="str">
        <f t="shared" si="1157"/>
        <v>A+J=</v>
      </c>
      <c r="AA2449" s="108">
        <f t="shared" si="1158"/>
        <v>46497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50"/>
        <v>46472</v>
      </c>
      <c r="B2450" s="103">
        <f t="shared" si="1142"/>
        <v>275.20829327999996</v>
      </c>
      <c r="C2450" s="204">
        <f t="shared" si="1141"/>
        <v>139.19687840377424</v>
      </c>
      <c r="D2450" s="104">
        <f t="shared" si="1151"/>
        <v>7205.03</v>
      </c>
      <c r="E2450" s="105">
        <f t="shared" si="1136"/>
        <v>7245.38</v>
      </c>
      <c r="F2450" s="106">
        <f t="shared" si="1137"/>
        <v>46440</v>
      </c>
      <c r="G2450" s="107">
        <f t="shared" si="1143"/>
        <v>5.6002542668107669E-3</v>
      </c>
      <c r="H2450" s="108">
        <f t="shared" si="1156"/>
        <v>46497</v>
      </c>
      <c r="I2450" s="108">
        <f t="shared" si="1144"/>
        <v>46497</v>
      </c>
      <c r="J2450" s="109">
        <f t="shared" si="1152"/>
        <v>20</v>
      </c>
      <c r="K2450" s="109">
        <f t="shared" si="1140"/>
        <v>4</v>
      </c>
      <c r="L2450" s="8">
        <f t="shared" si="1153"/>
        <v>1.00111755</v>
      </c>
      <c r="M2450" s="110">
        <f t="shared" si="1139"/>
        <v>1.0056002500000001</v>
      </c>
      <c r="N2450" s="110">
        <f t="shared" si="1134"/>
        <v>1.9723526641676878</v>
      </c>
      <c r="O2450" s="103">
        <f t="shared" si="1138"/>
        <v>1.9745568600000001</v>
      </c>
      <c r="P2450" s="103">
        <f t="shared" si="1145"/>
        <v>274.85215113999999</v>
      </c>
      <c r="Q2450" s="11">
        <f t="shared" si="1159"/>
        <v>0</v>
      </c>
      <c r="R2450" s="30">
        <f t="shared" si="1154"/>
        <v>0</v>
      </c>
      <c r="S2450" s="103">
        <f t="shared" si="1146"/>
        <v>0</v>
      </c>
      <c r="T2450" s="113">
        <f t="shared" si="1155"/>
        <v>8.5000000000000006E-2</v>
      </c>
      <c r="U2450" s="111">
        <f t="shared" si="1135"/>
        <v>4</v>
      </c>
      <c r="V2450" s="111">
        <v>252</v>
      </c>
      <c r="W2450" s="110">
        <f t="shared" si="1147"/>
        <v>1.001295759</v>
      </c>
      <c r="X2450" s="103">
        <f t="shared" si="1148"/>
        <v>0.35614214</v>
      </c>
      <c r="Y2450" s="103">
        <f t="shared" si="1149"/>
        <v>0</v>
      </c>
      <c r="Z2450" s="114" t="str">
        <f t="shared" si="1157"/>
        <v>A+J=</v>
      </c>
      <c r="AA2450" s="108">
        <f t="shared" si="1158"/>
        <v>46497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50"/>
        <v>46473</v>
      </c>
      <c r="B2451" s="103">
        <f t="shared" si="1142"/>
        <v>275.20829327999996</v>
      </c>
      <c r="C2451" s="204">
        <f t="shared" si="1141"/>
        <v>139.19687840377424</v>
      </c>
      <c r="D2451" s="104">
        <f t="shared" si="1151"/>
        <v>7205.03</v>
      </c>
      <c r="E2451" s="105">
        <f t="shared" si="1136"/>
        <v>7245.38</v>
      </c>
      <c r="F2451" s="106">
        <f t="shared" si="1137"/>
        <v>46440</v>
      </c>
      <c r="G2451" s="107">
        <f t="shared" si="1143"/>
        <v>5.6002542668107669E-3</v>
      </c>
      <c r="H2451" s="108">
        <f t="shared" si="1156"/>
        <v>46497</v>
      </c>
      <c r="I2451" s="108">
        <f t="shared" si="1144"/>
        <v>46497</v>
      </c>
      <c r="J2451" s="109">
        <f t="shared" si="1152"/>
        <v>20</v>
      </c>
      <c r="K2451" s="109">
        <f t="shared" si="1140"/>
        <v>4</v>
      </c>
      <c r="L2451" s="8">
        <f t="shared" si="1153"/>
        <v>1.00111755</v>
      </c>
      <c r="M2451" s="110">
        <f t="shared" si="1139"/>
        <v>1.0056002500000001</v>
      </c>
      <c r="N2451" s="110">
        <f t="shared" si="1134"/>
        <v>1.9723526641676878</v>
      </c>
      <c r="O2451" s="103">
        <f t="shared" si="1138"/>
        <v>1.9745568600000001</v>
      </c>
      <c r="P2451" s="103">
        <f t="shared" si="1145"/>
        <v>274.85215113999999</v>
      </c>
      <c r="Q2451" s="11">
        <f t="shared" si="1159"/>
        <v>0</v>
      </c>
      <c r="R2451" s="30">
        <f t="shared" si="1154"/>
        <v>0</v>
      </c>
      <c r="S2451" s="103">
        <f t="shared" si="1146"/>
        <v>0</v>
      </c>
      <c r="T2451" s="113">
        <f t="shared" si="1155"/>
        <v>8.5000000000000006E-2</v>
      </c>
      <c r="U2451" s="111">
        <f t="shared" si="1135"/>
        <v>4</v>
      </c>
      <c r="V2451" s="111">
        <v>252</v>
      </c>
      <c r="W2451" s="110">
        <f t="shared" si="1147"/>
        <v>1.001295759</v>
      </c>
      <c r="X2451" s="103">
        <f t="shared" si="1148"/>
        <v>0.35614214</v>
      </c>
      <c r="Y2451" s="103">
        <f t="shared" si="1149"/>
        <v>0</v>
      </c>
      <c r="Z2451" s="114" t="str">
        <f t="shared" si="1157"/>
        <v>A+J=</v>
      </c>
      <c r="AA2451" s="108">
        <f t="shared" si="1158"/>
        <v>46497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50"/>
        <v>46474</v>
      </c>
      <c r="B2452" s="103">
        <f t="shared" si="1142"/>
        <v>275.20829327999996</v>
      </c>
      <c r="C2452" s="204">
        <f t="shared" si="1141"/>
        <v>139.19687840377424</v>
      </c>
      <c r="D2452" s="104">
        <f t="shared" si="1151"/>
        <v>7205.03</v>
      </c>
      <c r="E2452" s="105">
        <f t="shared" si="1136"/>
        <v>7245.38</v>
      </c>
      <c r="F2452" s="106">
        <f t="shared" si="1137"/>
        <v>46440</v>
      </c>
      <c r="G2452" s="107">
        <f t="shared" si="1143"/>
        <v>5.6002542668107669E-3</v>
      </c>
      <c r="H2452" s="108">
        <f t="shared" si="1156"/>
        <v>46497</v>
      </c>
      <c r="I2452" s="108">
        <f t="shared" si="1144"/>
        <v>46497</v>
      </c>
      <c r="J2452" s="109">
        <f t="shared" si="1152"/>
        <v>20</v>
      </c>
      <c r="K2452" s="109">
        <f t="shared" si="1140"/>
        <v>4</v>
      </c>
      <c r="L2452" s="8">
        <f t="shared" si="1153"/>
        <v>1.00111755</v>
      </c>
      <c r="M2452" s="110">
        <f t="shared" si="1139"/>
        <v>1.0056002500000001</v>
      </c>
      <c r="N2452" s="110">
        <f t="shared" si="1134"/>
        <v>1.9723526641676878</v>
      </c>
      <c r="O2452" s="103">
        <f t="shared" si="1138"/>
        <v>1.9745568600000001</v>
      </c>
      <c r="P2452" s="103">
        <f t="shared" si="1145"/>
        <v>274.85215113999999</v>
      </c>
      <c r="Q2452" s="11">
        <f t="shared" si="1159"/>
        <v>0</v>
      </c>
      <c r="R2452" s="30">
        <f t="shared" si="1154"/>
        <v>0</v>
      </c>
      <c r="S2452" s="103">
        <f t="shared" si="1146"/>
        <v>0</v>
      </c>
      <c r="T2452" s="113">
        <f t="shared" si="1155"/>
        <v>8.5000000000000006E-2</v>
      </c>
      <c r="U2452" s="111">
        <f t="shared" si="1135"/>
        <v>4</v>
      </c>
      <c r="V2452" s="111">
        <v>252</v>
      </c>
      <c r="W2452" s="110">
        <f t="shared" si="1147"/>
        <v>1.001295759</v>
      </c>
      <c r="X2452" s="103">
        <f t="shared" si="1148"/>
        <v>0.35614214</v>
      </c>
      <c r="Y2452" s="103">
        <f t="shared" si="1149"/>
        <v>0</v>
      </c>
      <c r="Z2452" s="114" t="str">
        <f t="shared" si="1157"/>
        <v>A+J=</v>
      </c>
      <c r="AA2452" s="108">
        <f t="shared" si="1158"/>
        <v>46497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50"/>
        <v>46475</v>
      </c>
      <c r="B2453" s="103">
        <f t="shared" si="1142"/>
        <v>275.20829327999996</v>
      </c>
      <c r="C2453" s="204">
        <f t="shared" si="1141"/>
        <v>139.19687840377424</v>
      </c>
      <c r="D2453" s="104">
        <f t="shared" si="1151"/>
        <v>7205.03</v>
      </c>
      <c r="E2453" s="105">
        <f t="shared" si="1136"/>
        <v>7245.38</v>
      </c>
      <c r="F2453" s="106">
        <f t="shared" si="1137"/>
        <v>46440</v>
      </c>
      <c r="G2453" s="107">
        <f t="shared" si="1143"/>
        <v>5.6002542668107669E-3</v>
      </c>
      <c r="H2453" s="108">
        <f t="shared" si="1156"/>
        <v>46497</v>
      </c>
      <c r="I2453" s="108">
        <f t="shared" si="1144"/>
        <v>46497</v>
      </c>
      <c r="J2453" s="109">
        <f t="shared" si="1152"/>
        <v>20</v>
      </c>
      <c r="K2453" s="109">
        <f t="shared" si="1140"/>
        <v>4</v>
      </c>
      <c r="L2453" s="8">
        <f t="shared" si="1153"/>
        <v>1.00111755</v>
      </c>
      <c r="M2453" s="110">
        <f t="shared" si="1139"/>
        <v>1.0056002500000001</v>
      </c>
      <c r="N2453" s="110">
        <f t="shared" si="1134"/>
        <v>1.9723526641676878</v>
      </c>
      <c r="O2453" s="103">
        <f t="shared" si="1138"/>
        <v>1.9745568600000001</v>
      </c>
      <c r="P2453" s="103">
        <f t="shared" si="1145"/>
        <v>274.85215113999999</v>
      </c>
      <c r="Q2453" s="11">
        <f t="shared" si="1159"/>
        <v>0</v>
      </c>
      <c r="R2453" s="30">
        <f t="shared" si="1154"/>
        <v>0</v>
      </c>
      <c r="S2453" s="103">
        <f t="shared" si="1146"/>
        <v>0</v>
      </c>
      <c r="T2453" s="113">
        <f t="shared" si="1155"/>
        <v>8.5000000000000006E-2</v>
      </c>
      <c r="U2453" s="111">
        <f t="shared" si="1135"/>
        <v>4</v>
      </c>
      <c r="V2453" s="111">
        <v>252</v>
      </c>
      <c r="W2453" s="110">
        <f t="shared" si="1147"/>
        <v>1.001295759</v>
      </c>
      <c r="X2453" s="103">
        <f t="shared" si="1148"/>
        <v>0.35614214</v>
      </c>
      <c r="Y2453" s="103">
        <f t="shared" si="1149"/>
        <v>0</v>
      </c>
      <c r="Z2453" s="114" t="str">
        <f t="shared" si="1157"/>
        <v>A+J=</v>
      </c>
      <c r="AA2453" s="108">
        <f t="shared" si="1158"/>
        <v>46497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50"/>
        <v>46476</v>
      </c>
      <c r="B2454" s="103">
        <f t="shared" si="1142"/>
        <v>275.37428256999999</v>
      </c>
      <c r="C2454" s="204">
        <f t="shared" si="1141"/>
        <v>139.19687840377424</v>
      </c>
      <c r="D2454" s="104">
        <f t="shared" si="1151"/>
        <v>7205.03</v>
      </c>
      <c r="E2454" s="105">
        <f t="shared" si="1136"/>
        <v>7245.38</v>
      </c>
      <c r="F2454" s="106">
        <f t="shared" si="1137"/>
        <v>46440</v>
      </c>
      <c r="G2454" s="107">
        <f t="shared" si="1143"/>
        <v>5.6002542668107669E-3</v>
      </c>
      <c r="H2454" s="108">
        <f t="shared" si="1156"/>
        <v>46497</v>
      </c>
      <c r="I2454" s="108">
        <f t="shared" si="1144"/>
        <v>46497</v>
      </c>
      <c r="J2454" s="109">
        <f t="shared" si="1152"/>
        <v>20</v>
      </c>
      <c r="K2454" s="109">
        <f t="shared" si="1140"/>
        <v>5</v>
      </c>
      <c r="L2454" s="8">
        <f t="shared" si="1153"/>
        <v>1.00139713</v>
      </c>
      <c r="M2454" s="110">
        <f t="shared" si="1139"/>
        <v>1.0056002500000001</v>
      </c>
      <c r="N2454" s="110">
        <f t="shared" si="1134"/>
        <v>1.9723526641676878</v>
      </c>
      <c r="O2454" s="103">
        <f t="shared" si="1138"/>
        <v>1.9751082900000001</v>
      </c>
      <c r="P2454" s="103">
        <f t="shared" si="1145"/>
        <v>274.92890847000001</v>
      </c>
      <c r="Q2454" s="11">
        <f t="shared" si="1159"/>
        <v>0</v>
      </c>
      <c r="R2454" s="30">
        <f t="shared" si="1154"/>
        <v>0</v>
      </c>
      <c r="S2454" s="103">
        <f t="shared" si="1146"/>
        <v>0</v>
      </c>
      <c r="T2454" s="113">
        <f t="shared" si="1155"/>
        <v>8.5000000000000006E-2</v>
      </c>
      <c r="U2454" s="111">
        <f t="shared" si="1135"/>
        <v>5</v>
      </c>
      <c r="V2454" s="111">
        <v>252</v>
      </c>
      <c r="W2454" s="110">
        <f t="shared" si="1147"/>
        <v>1.0016199610000001</v>
      </c>
      <c r="X2454" s="103">
        <f t="shared" si="1148"/>
        <v>0.44537409999999999</v>
      </c>
      <c r="Y2454" s="103">
        <f t="shared" si="1149"/>
        <v>0</v>
      </c>
      <c r="Z2454" s="114" t="str">
        <f t="shared" si="1157"/>
        <v>A+J=</v>
      </c>
      <c r="AA2454" s="108">
        <f t="shared" si="1158"/>
        <v>46497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50"/>
        <v>46477</v>
      </c>
      <c r="B2455" s="103">
        <f t="shared" si="1142"/>
        <v>275.54037283000002</v>
      </c>
      <c r="C2455" s="204">
        <f t="shared" si="1141"/>
        <v>139.19687840377424</v>
      </c>
      <c r="D2455" s="104">
        <f t="shared" si="1151"/>
        <v>7205.03</v>
      </c>
      <c r="E2455" s="105">
        <f t="shared" si="1136"/>
        <v>7245.38</v>
      </c>
      <c r="F2455" s="106">
        <f t="shared" si="1137"/>
        <v>46440</v>
      </c>
      <c r="G2455" s="107">
        <f t="shared" si="1143"/>
        <v>5.6002542668107669E-3</v>
      </c>
      <c r="H2455" s="108">
        <f t="shared" si="1156"/>
        <v>46497</v>
      </c>
      <c r="I2455" s="108">
        <f t="shared" si="1144"/>
        <v>46497</v>
      </c>
      <c r="J2455" s="109">
        <f t="shared" si="1152"/>
        <v>20</v>
      </c>
      <c r="K2455" s="109">
        <f t="shared" si="1140"/>
        <v>6</v>
      </c>
      <c r="L2455" s="8">
        <f t="shared" si="1153"/>
        <v>1.0016767900000001</v>
      </c>
      <c r="M2455" s="110">
        <f t="shared" si="1139"/>
        <v>1.0056002500000001</v>
      </c>
      <c r="N2455" s="110">
        <f t="shared" si="1134"/>
        <v>1.9723526641676878</v>
      </c>
      <c r="O2455" s="103">
        <f t="shared" si="1138"/>
        <v>1.97565988</v>
      </c>
      <c r="P2455" s="103">
        <f t="shared" si="1145"/>
        <v>275.00568808000003</v>
      </c>
      <c r="Q2455" s="11">
        <f t="shared" si="1159"/>
        <v>0</v>
      </c>
      <c r="R2455" s="30">
        <f t="shared" si="1154"/>
        <v>0</v>
      </c>
      <c r="S2455" s="103">
        <f t="shared" si="1146"/>
        <v>0</v>
      </c>
      <c r="T2455" s="113">
        <f t="shared" si="1155"/>
        <v>8.5000000000000006E-2</v>
      </c>
      <c r="U2455" s="111">
        <f t="shared" si="1135"/>
        <v>6</v>
      </c>
      <c r="V2455" s="111">
        <v>252</v>
      </c>
      <c r="W2455" s="110">
        <f t="shared" si="1147"/>
        <v>1.0019442679999999</v>
      </c>
      <c r="X2455" s="103">
        <f t="shared" si="1148"/>
        <v>0.53468475000000004</v>
      </c>
      <c r="Y2455" s="103">
        <f t="shared" si="1149"/>
        <v>0</v>
      </c>
      <c r="Z2455" s="114" t="str">
        <f t="shared" si="1157"/>
        <v>A+J=</v>
      </c>
      <c r="AA2455" s="108">
        <f t="shared" si="1158"/>
        <v>46497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50"/>
        <v>46478</v>
      </c>
      <c r="B2456" s="103">
        <f t="shared" si="1142"/>
        <v>275.70656409999998</v>
      </c>
      <c r="C2456" s="204">
        <f t="shared" si="1141"/>
        <v>139.19687840377424</v>
      </c>
      <c r="D2456" s="104">
        <f t="shared" si="1151"/>
        <v>7205.03</v>
      </c>
      <c r="E2456" s="105">
        <f t="shared" si="1136"/>
        <v>7245.38</v>
      </c>
      <c r="F2456" s="106">
        <f t="shared" si="1137"/>
        <v>46440</v>
      </c>
      <c r="G2456" s="107">
        <f t="shared" si="1143"/>
        <v>5.6002542668107669E-3</v>
      </c>
      <c r="H2456" s="108">
        <f t="shared" si="1156"/>
        <v>46497</v>
      </c>
      <c r="I2456" s="108">
        <f t="shared" si="1144"/>
        <v>46497</v>
      </c>
      <c r="J2456" s="109">
        <f t="shared" si="1152"/>
        <v>20</v>
      </c>
      <c r="K2456" s="109">
        <f t="shared" si="1140"/>
        <v>7</v>
      </c>
      <c r="L2456" s="8">
        <f t="shared" si="1153"/>
        <v>1.00195653</v>
      </c>
      <c r="M2456" s="110">
        <f t="shared" si="1139"/>
        <v>1.0056002500000001</v>
      </c>
      <c r="N2456" s="110">
        <f t="shared" si="1134"/>
        <v>1.9723526641676878</v>
      </c>
      <c r="O2456" s="103">
        <f t="shared" si="1138"/>
        <v>1.9762116300000001</v>
      </c>
      <c r="P2456" s="103">
        <f t="shared" si="1145"/>
        <v>275.08248995999998</v>
      </c>
      <c r="Q2456" s="11">
        <f t="shared" si="1159"/>
        <v>0</v>
      </c>
      <c r="R2456" s="30">
        <f t="shared" si="1154"/>
        <v>0</v>
      </c>
      <c r="S2456" s="103">
        <f t="shared" si="1146"/>
        <v>0</v>
      </c>
      <c r="T2456" s="113">
        <f t="shared" si="1155"/>
        <v>8.5000000000000006E-2</v>
      </c>
      <c r="U2456" s="111">
        <f t="shared" si="1135"/>
        <v>7</v>
      </c>
      <c r="V2456" s="111">
        <v>252</v>
      </c>
      <c r="W2456" s="110">
        <f t="shared" si="1147"/>
        <v>1.00226868</v>
      </c>
      <c r="X2456" s="103">
        <f t="shared" si="1148"/>
        <v>0.62407414000000005</v>
      </c>
      <c r="Y2456" s="103">
        <f t="shared" si="1149"/>
        <v>0</v>
      </c>
      <c r="Z2456" s="114" t="str">
        <f t="shared" si="1157"/>
        <v>A+J=</v>
      </c>
      <c r="AA2456" s="108">
        <f t="shared" si="1158"/>
        <v>46497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50"/>
        <v>46479</v>
      </c>
      <c r="B2457" s="103">
        <f t="shared" si="1142"/>
        <v>275.87285222000003</v>
      </c>
      <c r="C2457" s="204">
        <f t="shared" si="1141"/>
        <v>139.19687840377424</v>
      </c>
      <c r="D2457" s="104">
        <f t="shared" si="1151"/>
        <v>7205.03</v>
      </c>
      <c r="E2457" s="105">
        <f t="shared" si="1136"/>
        <v>7245.38</v>
      </c>
      <c r="F2457" s="106">
        <f t="shared" si="1137"/>
        <v>46440</v>
      </c>
      <c r="G2457" s="107">
        <f t="shared" si="1143"/>
        <v>5.6002542668107669E-3</v>
      </c>
      <c r="H2457" s="108">
        <f t="shared" si="1156"/>
        <v>46497</v>
      </c>
      <c r="I2457" s="108">
        <f t="shared" si="1144"/>
        <v>46497</v>
      </c>
      <c r="J2457" s="109">
        <f t="shared" si="1152"/>
        <v>20</v>
      </c>
      <c r="K2457" s="109">
        <f t="shared" si="1140"/>
        <v>8</v>
      </c>
      <c r="L2457" s="8">
        <f t="shared" si="1153"/>
        <v>1.0022363400000001</v>
      </c>
      <c r="M2457" s="110">
        <f t="shared" si="1139"/>
        <v>1.0056002500000001</v>
      </c>
      <c r="N2457" s="110">
        <f t="shared" si="1134"/>
        <v>1.9723526641676878</v>
      </c>
      <c r="O2457" s="103">
        <f t="shared" si="1138"/>
        <v>1.9767635100000001</v>
      </c>
      <c r="P2457" s="103">
        <f t="shared" si="1145"/>
        <v>275.15930993000001</v>
      </c>
      <c r="Q2457" s="11">
        <f t="shared" si="1159"/>
        <v>0</v>
      </c>
      <c r="R2457" s="30">
        <f t="shared" si="1154"/>
        <v>0</v>
      </c>
      <c r="S2457" s="103">
        <f t="shared" si="1146"/>
        <v>0</v>
      </c>
      <c r="T2457" s="113">
        <f t="shared" si="1155"/>
        <v>8.5000000000000006E-2</v>
      </c>
      <c r="U2457" s="111">
        <f t="shared" si="1135"/>
        <v>8</v>
      </c>
      <c r="V2457" s="111">
        <v>252</v>
      </c>
      <c r="W2457" s="110">
        <f t="shared" si="1147"/>
        <v>1.0025931969999999</v>
      </c>
      <c r="X2457" s="103">
        <f t="shared" si="1148"/>
        <v>0.71354229000000002</v>
      </c>
      <c r="Y2457" s="103">
        <f t="shared" si="1149"/>
        <v>0</v>
      </c>
      <c r="Z2457" s="114" t="str">
        <f t="shared" si="1157"/>
        <v>A+J=</v>
      </c>
      <c r="AA2457" s="108">
        <f t="shared" si="1158"/>
        <v>46497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50"/>
        <v>46480</v>
      </c>
      <c r="B2458" s="103">
        <f t="shared" si="1142"/>
        <v>276.03924424000002</v>
      </c>
      <c r="C2458" s="204">
        <f t="shared" si="1141"/>
        <v>139.19687840377424</v>
      </c>
      <c r="D2458" s="104">
        <f t="shared" si="1151"/>
        <v>7205.03</v>
      </c>
      <c r="E2458" s="105">
        <f t="shared" si="1136"/>
        <v>7245.38</v>
      </c>
      <c r="F2458" s="106">
        <f t="shared" si="1137"/>
        <v>46440</v>
      </c>
      <c r="G2458" s="107">
        <f t="shared" si="1143"/>
        <v>5.6002542668107669E-3</v>
      </c>
      <c r="H2458" s="108">
        <f t="shared" si="1156"/>
        <v>46497</v>
      </c>
      <c r="I2458" s="108">
        <f t="shared" si="1144"/>
        <v>46497</v>
      </c>
      <c r="J2458" s="109">
        <f t="shared" si="1152"/>
        <v>20</v>
      </c>
      <c r="K2458" s="109">
        <f t="shared" si="1140"/>
        <v>9</v>
      </c>
      <c r="L2458" s="8">
        <f t="shared" si="1153"/>
        <v>1.0025162400000001</v>
      </c>
      <c r="M2458" s="110">
        <f t="shared" si="1139"/>
        <v>1.0056002500000001</v>
      </c>
      <c r="N2458" s="110">
        <f t="shared" si="1134"/>
        <v>1.9723526641676878</v>
      </c>
      <c r="O2458" s="103">
        <f t="shared" si="1138"/>
        <v>1.97731557</v>
      </c>
      <c r="P2458" s="103">
        <f t="shared" si="1145"/>
        <v>275.23615496000002</v>
      </c>
      <c r="Q2458" s="11">
        <f t="shared" si="1159"/>
        <v>0</v>
      </c>
      <c r="R2458" s="30">
        <f t="shared" si="1154"/>
        <v>0</v>
      </c>
      <c r="S2458" s="103">
        <f t="shared" si="1146"/>
        <v>0</v>
      </c>
      <c r="T2458" s="113">
        <f t="shared" si="1155"/>
        <v>8.5000000000000006E-2</v>
      </c>
      <c r="U2458" s="111">
        <f t="shared" si="1135"/>
        <v>9</v>
      </c>
      <c r="V2458" s="111">
        <v>252</v>
      </c>
      <c r="W2458" s="110">
        <f t="shared" si="1147"/>
        <v>1.0029178190000001</v>
      </c>
      <c r="X2458" s="103">
        <f t="shared" si="1148"/>
        <v>0.80308928000000002</v>
      </c>
      <c r="Y2458" s="103">
        <f t="shared" si="1149"/>
        <v>0</v>
      </c>
      <c r="Z2458" s="114" t="str">
        <f t="shared" si="1157"/>
        <v>A+J=</v>
      </c>
      <c r="AA2458" s="108">
        <f t="shared" si="1158"/>
        <v>46497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50"/>
        <v>46481</v>
      </c>
      <c r="B2459" s="103">
        <f t="shared" si="1142"/>
        <v>276.03924424000002</v>
      </c>
      <c r="C2459" s="204">
        <f t="shared" si="1141"/>
        <v>139.19687840377424</v>
      </c>
      <c r="D2459" s="104">
        <f t="shared" si="1151"/>
        <v>7205.03</v>
      </c>
      <c r="E2459" s="105">
        <f t="shared" si="1136"/>
        <v>7245.38</v>
      </c>
      <c r="F2459" s="106">
        <f t="shared" si="1137"/>
        <v>46440</v>
      </c>
      <c r="G2459" s="107">
        <f t="shared" si="1143"/>
        <v>5.6002542668107669E-3</v>
      </c>
      <c r="H2459" s="108">
        <f t="shared" si="1156"/>
        <v>46497</v>
      </c>
      <c r="I2459" s="108">
        <f t="shared" si="1144"/>
        <v>46497</v>
      </c>
      <c r="J2459" s="109">
        <f t="shared" si="1152"/>
        <v>20</v>
      </c>
      <c r="K2459" s="109">
        <f t="shared" si="1140"/>
        <v>9</v>
      </c>
      <c r="L2459" s="8">
        <f t="shared" si="1153"/>
        <v>1.0025162400000001</v>
      </c>
      <c r="M2459" s="110">
        <f t="shared" si="1139"/>
        <v>1.0056002500000001</v>
      </c>
      <c r="N2459" s="110">
        <f t="shared" si="1134"/>
        <v>1.9723526641676878</v>
      </c>
      <c r="O2459" s="103">
        <f t="shared" si="1138"/>
        <v>1.97731557</v>
      </c>
      <c r="P2459" s="103">
        <f t="shared" si="1145"/>
        <v>275.23615496000002</v>
      </c>
      <c r="Q2459" s="11">
        <f t="shared" si="1159"/>
        <v>0</v>
      </c>
      <c r="R2459" s="30">
        <f t="shared" si="1154"/>
        <v>0</v>
      </c>
      <c r="S2459" s="103">
        <f t="shared" si="1146"/>
        <v>0</v>
      </c>
      <c r="T2459" s="113">
        <f t="shared" si="1155"/>
        <v>8.5000000000000006E-2</v>
      </c>
      <c r="U2459" s="111">
        <f t="shared" si="1135"/>
        <v>9</v>
      </c>
      <c r="V2459" s="111">
        <v>252</v>
      </c>
      <c r="W2459" s="110">
        <f t="shared" si="1147"/>
        <v>1.0029178190000001</v>
      </c>
      <c r="X2459" s="103">
        <f t="shared" si="1148"/>
        <v>0.80308928000000002</v>
      </c>
      <c r="Y2459" s="103">
        <f t="shared" si="1149"/>
        <v>0</v>
      </c>
      <c r="Z2459" s="114" t="str">
        <f t="shared" si="1157"/>
        <v>A+J=</v>
      </c>
      <c r="AA2459" s="108">
        <f t="shared" si="1158"/>
        <v>46497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50"/>
        <v>46482</v>
      </c>
      <c r="B2460" s="103">
        <f t="shared" si="1142"/>
        <v>276.03924424000002</v>
      </c>
      <c r="C2460" s="204">
        <f t="shared" si="1141"/>
        <v>139.19687840377424</v>
      </c>
      <c r="D2460" s="104">
        <f t="shared" si="1151"/>
        <v>7205.03</v>
      </c>
      <c r="E2460" s="105">
        <f t="shared" si="1136"/>
        <v>7245.38</v>
      </c>
      <c r="F2460" s="106">
        <f t="shared" si="1137"/>
        <v>46440</v>
      </c>
      <c r="G2460" s="107">
        <f t="shared" si="1143"/>
        <v>5.6002542668107669E-3</v>
      </c>
      <c r="H2460" s="108">
        <f t="shared" si="1156"/>
        <v>46497</v>
      </c>
      <c r="I2460" s="108">
        <f t="shared" si="1144"/>
        <v>46497</v>
      </c>
      <c r="J2460" s="109">
        <f t="shared" si="1152"/>
        <v>20</v>
      </c>
      <c r="K2460" s="109">
        <f t="shared" si="1140"/>
        <v>9</v>
      </c>
      <c r="L2460" s="8">
        <f t="shared" si="1153"/>
        <v>1.0025162400000001</v>
      </c>
      <c r="M2460" s="110">
        <f t="shared" si="1139"/>
        <v>1.0056002500000001</v>
      </c>
      <c r="N2460" s="110">
        <f t="shared" si="1134"/>
        <v>1.9723526641676878</v>
      </c>
      <c r="O2460" s="103">
        <f t="shared" si="1138"/>
        <v>1.97731557</v>
      </c>
      <c r="P2460" s="103">
        <f t="shared" si="1145"/>
        <v>275.23615496000002</v>
      </c>
      <c r="Q2460" s="11">
        <f t="shared" si="1159"/>
        <v>0</v>
      </c>
      <c r="R2460" s="30">
        <f t="shared" si="1154"/>
        <v>0</v>
      </c>
      <c r="S2460" s="103">
        <f t="shared" si="1146"/>
        <v>0</v>
      </c>
      <c r="T2460" s="113">
        <f t="shared" si="1155"/>
        <v>8.5000000000000006E-2</v>
      </c>
      <c r="U2460" s="111">
        <f t="shared" si="1135"/>
        <v>9</v>
      </c>
      <c r="V2460" s="111">
        <v>252</v>
      </c>
      <c r="W2460" s="110">
        <f t="shared" si="1147"/>
        <v>1.0029178190000001</v>
      </c>
      <c r="X2460" s="103">
        <f t="shared" si="1148"/>
        <v>0.80308928000000002</v>
      </c>
      <c r="Y2460" s="103">
        <f t="shared" si="1149"/>
        <v>0</v>
      </c>
      <c r="Z2460" s="114" t="str">
        <f t="shared" si="1157"/>
        <v>A+J=</v>
      </c>
      <c r="AA2460" s="108">
        <f t="shared" si="1158"/>
        <v>46497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50"/>
        <v>46483</v>
      </c>
      <c r="B2461" s="103">
        <f t="shared" si="1142"/>
        <v>276.20573486999996</v>
      </c>
      <c r="C2461" s="204">
        <f t="shared" si="1141"/>
        <v>139.19687840377424</v>
      </c>
      <c r="D2461" s="104">
        <f t="shared" si="1151"/>
        <v>7205.03</v>
      </c>
      <c r="E2461" s="105">
        <f t="shared" si="1136"/>
        <v>7245.38</v>
      </c>
      <c r="F2461" s="106">
        <f t="shared" si="1137"/>
        <v>46440</v>
      </c>
      <c r="G2461" s="107">
        <f t="shared" si="1143"/>
        <v>5.6002542668107669E-3</v>
      </c>
      <c r="H2461" s="108">
        <f t="shared" si="1156"/>
        <v>46497</v>
      </c>
      <c r="I2461" s="108">
        <f t="shared" si="1144"/>
        <v>46497</v>
      </c>
      <c r="J2461" s="109">
        <f t="shared" si="1152"/>
        <v>20</v>
      </c>
      <c r="K2461" s="109">
        <f t="shared" si="1140"/>
        <v>10</v>
      </c>
      <c r="L2461" s="8">
        <f t="shared" si="1153"/>
        <v>1.0027962100000001</v>
      </c>
      <c r="M2461" s="110">
        <f t="shared" si="1139"/>
        <v>1.0056002500000001</v>
      </c>
      <c r="N2461" s="110">
        <f t="shared" si="1134"/>
        <v>1.9723526641676878</v>
      </c>
      <c r="O2461" s="103">
        <f t="shared" si="1138"/>
        <v>1.97786777</v>
      </c>
      <c r="P2461" s="103">
        <f t="shared" si="1145"/>
        <v>275.31301946999997</v>
      </c>
      <c r="Q2461" s="11">
        <f t="shared" si="1159"/>
        <v>0</v>
      </c>
      <c r="R2461" s="30">
        <f t="shared" si="1154"/>
        <v>0</v>
      </c>
      <c r="S2461" s="103">
        <f t="shared" si="1146"/>
        <v>0</v>
      </c>
      <c r="T2461" s="113">
        <f t="shared" si="1155"/>
        <v>8.5000000000000006E-2</v>
      </c>
      <c r="U2461" s="111">
        <f t="shared" si="1135"/>
        <v>10</v>
      </c>
      <c r="V2461" s="111">
        <v>252</v>
      </c>
      <c r="W2461" s="110">
        <f t="shared" si="1147"/>
        <v>1.0032425469999999</v>
      </c>
      <c r="X2461" s="103">
        <f t="shared" si="1148"/>
        <v>0.89271540000000005</v>
      </c>
      <c r="Y2461" s="103">
        <f t="shared" si="1149"/>
        <v>0</v>
      </c>
      <c r="Z2461" s="114" t="str">
        <f t="shared" si="1157"/>
        <v>A+J=</v>
      </c>
      <c r="AA2461" s="108">
        <f t="shared" si="1158"/>
        <v>46497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50"/>
        <v>46484</v>
      </c>
      <c r="B2462" s="103">
        <f t="shared" si="1142"/>
        <v>276.37232641999998</v>
      </c>
      <c r="C2462" s="204">
        <f t="shared" si="1141"/>
        <v>139.19687840377424</v>
      </c>
      <c r="D2462" s="104">
        <f t="shared" si="1151"/>
        <v>7205.03</v>
      </c>
      <c r="E2462" s="105">
        <f t="shared" si="1136"/>
        <v>7245.38</v>
      </c>
      <c r="F2462" s="106">
        <f t="shared" si="1137"/>
        <v>46440</v>
      </c>
      <c r="G2462" s="107">
        <f t="shared" si="1143"/>
        <v>5.6002542668107669E-3</v>
      </c>
      <c r="H2462" s="108">
        <f t="shared" si="1156"/>
        <v>46497</v>
      </c>
      <c r="I2462" s="108">
        <f t="shared" si="1144"/>
        <v>46497</v>
      </c>
      <c r="J2462" s="109">
        <f t="shared" si="1152"/>
        <v>20</v>
      </c>
      <c r="K2462" s="109">
        <f t="shared" si="1140"/>
        <v>11</v>
      </c>
      <c r="L2462" s="8">
        <f t="shared" si="1153"/>
        <v>1.0030762600000001</v>
      </c>
      <c r="M2462" s="110">
        <f t="shared" si="1139"/>
        <v>1.0056002500000001</v>
      </c>
      <c r="N2462" s="110">
        <f t="shared" si="1134"/>
        <v>1.9723526641676878</v>
      </c>
      <c r="O2462" s="103">
        <f t="shared" si="1138"/>
        <v>1.9784201299999999</v>
      </c>
      <c r="P2462" s="103">
        <f t="shared" si="1145"/>
        <v>275.38990625999998</v>
      </c>
      <c r="Q2462" s="11">
        <f t="shared" si="1159"/>
        <v>0</v>
      </c>
      <c r="R2462" s="30">
        <f t="shared" si="1154"/>
        <v>0</v>
      </c>
      <c r="S2462" s="103">
        <f t="shared" si="1146"/>
        <v>0</v>
      </c>
      <c r="T2462" s="113">
        <f t="shared" si="1155"/>
        <v>8.5000000000000006E-2</v>
      </c>
      <c r="U2462" s="111">
        <f t="shared" si="1135"/>
        <v>11</v>
      </c>
      <c r="V2462" s="111">
        <v>252</v>
      </c>
      <c r="W2462" s="110">
        <f t="shared" si="1147"/>
        <v>1.0035673789999999</v>
      </c>
      <c r="X2462" s="103">
        <f t="shared" si="1148"/>
        <v>0.98242015999999999</v>
      </c>
      <c r="Y2462" s="103">
        <f t="shared" si="1149"/>
        <v>0</v>
      </c>
      <c r="Z2462" s="114" t="str">
        <f t="shared" si="1157"/>
        <v>A+J=</v>
      </c>
      <c r="AA2462" s="108">
        <f t="shared" si="1158"/>
        <v>46497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50"/>
        <v>46485</v>
      </c>
      <c r="B2463" s="103">
        <f t="shared" si="1142"/>
        <v>276.53901809000001</v>
      </c>
      <c r="C2463" s="204">
        <f t="shared" si="1141"/>
        <v>139.19687840377424</v>
      </c>
      <c r="D2463" s="104">
        <f t="shared" si="1151"/>
        <v>7205.03</v>
      </c>
      <c r="E2463" s="105">
        <f t="shared" si="1136"/>
        <v>7245.38</v>
      </c>
      <c r="F2463" s="106">
        <f t="shared" si="1137"/>
        <v>46440</v>
      </c>
      <c r="G2463" s="107">
        <f t="shared" si="1143"/>
        <v>5.6002542668107669E-3</v>
      </c>
      <c r="H2463" s="108">
        <f t="shared" si="1156"/>
        <v>46497</v>
      </c>
      <c r="I2463" s="108">
        <f t="shared" si="1144"/>
        <v>46497</v>
      </c>
      <c r="J2463" s="109">
        <f t="shared" si="1152"/>
        <v>20</v>
      </c>
      <c r="K2463" s="109">
        <f t="shared" si="1140"/>
        <v>12</v>
      </c>
      <c r="L2463" s="8">
        <f t="shared" si="1153"/>
        <v>1.00335639</v>
      </c>
      <c r="M2463" s="110">
        <f t="shared" si="1139"/>
        <v>1.0056002500000001</v>
      </c>
      <c r="N2463" s="110">
        <f t="shared" ref="N2463:N2526" si="1160">IF(I2463&gt;I2462,N2462*M2463,N2462)</f>
        <v>1.9723526641676878</v>
      </c>
      <c r="O2463" s="103">
        <f t="shared" si="1138"/>
        <v>1.9789726400000001</v>
      </c>
      <c r="P2463" s="103">
        <f t="shared" si="1145"/>
        <v>275.46681393</v>
      </c>
      <c r="Q2463" s="11">
        <f t="shared" si="1159"/>
        <v>0</v>
      </c>
      <c r="R2463" s="30">
        <f t="shared" si="1154"/>
        <v>0</v>
      </c>
      <c r="S2463" s="103">
        <f t="shared" si="1146"/>
        <v>0</v>
      </c>
      <c r="T2463" s="113">
        <f t="shared" si="1155"/>
        <v>8.5000000000000006E-2</v>
      </c>
      <c r="U2463" s="111">
        <f t="shared" si="1135"/>
        <v>12</v>
      </c>
      <c r="V2463" s="111">
        <v>252</v>
      </c>
      <c r="W2463" s="110">
        <f t="shared" si="1147"/>
        <v>1.003892317</v>
      </c>
      <c r="X2463" s="103">
        <f t="shared" si="1148"/>
        <v>1.0722041600000001</v>
      </c>
      <c r="Y2463" s="103">
        <f t="shared" si="1149"/>
        <v>0</v>
      </c>
      <c r="Z2463" s="114" t="str">
        <f t="shared" si="1157"/>
        <v>A+J=</v>
      </c>
      <c r="AA2463" s="108">
        <f t="shared" si="1158"/>
        <v>46497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50"/>
        <v>46486</v>
      </c>
      <c r="B2464" s="103">
        <f t="shared" si="1142"/>
        <v>276.70581214999999</v>
      </c>
      <c r="C2464" s="204">
        <f t="shared" si="1141"/>
        <v>139.19687840377424</v>
      </c>
      <c r="D2464" s="104">
        <f t="shared" si="1151"/>
        <v>7205.03</v>
      </c>
      <c r="E2464" s="105">
        <f t="shared" si="1136"/>
        <v>7245.38</v>
      </c>
      <c r="F2464" s="106">
        <f t="shared" si="1137"/>
        <v>46440</v>
      </c>
      <c r="G2464" s="107">
        <f t="shared" si="1143"/>
        <v>5.6002542668107669E-3</v>
      </c>
      <c r="H2464" s="108">
        <f t="shared" si="1156"/>
        <v>46497</v>
      </c>
      <c r="I2464" s="108">
        <f t="shared" si="1144"/>
        <v>46497</v>
      </c>
      <c r="J2464" s="109">
        <f t="shared" si="1152"/>
        <v>20</v>
      </c>
      <c r="K2464" s="109">
        <f t="shared" si="1140"/>
        <v>13</v>
      </c>
      <c r="L2464" s="8">
        <f t="shared" si="1153"/>
        <v>1.0036366000000001</v>
      </c>
      <c r="M2464" s="110">
        <f t="shared" si="1139"/>
        <v>1.0056002500000001</v>
      </c>
      <c r="N2464" s="110">
        <f t="shared" si="1160"/>
        <v>1.9723526641676878</v>
      </c>
      <c r="O2464" s="103">
        <f t="shared" si="1138"/>
        <v>1.97952532</v>
      </c>
      <c r="P2464" s="103">
        <f t="shared" si="1145"/>
        <v>275.54374525999998</v>
      </c>
      <c r="Q2464" s="11">
        <f t="shared" si="1159"/>
        <v>0</v>
      </c>
      <c r="R2464" s="30">
        <f t="shared" si="1154"/>
        <v>0</v>
      </c>
      <c r="S2464" s="103">
        <f t="shared" si="1146"/>
        <v>0</v>
      </c>
      <c r="T2464" s="113">
        <f t="shared" si="1155"/>
        <v>8.5000000000000006E-2</v>
      </c>
      <c r="U2464" s="111">
        <f t="shared" si="1135"/>
        <v>13</v>
      </c>
      <c r="V2464" s="111">
        <v>252</v>
      </c>
      <c r="W2464" s="110">
        <f t="shared" si="1147"/>
        <v>1.0042173590000001</v>
      </c>
      <c r="X2464" s="103">
        <f t="shared" si="1148"/>
        <v>1.16206689</v>
      </c>
      <c r="Y2464" s="103">
        <f t="shared" si="1149"/>
        <v>0</v>
      </c>
      <c r="Z2464" s="114" t="str">
        <f t="shared" si="1157"/>
        <v>A+J=</v>
      </c>
      <c r="AA2464" s="108">
        <f t="shared" si="1158"/>
        <v>46497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50"/>
        <v>46487</v>
      </c>
      <c r="B2465" s="103">
        <f t="shared" si="1142"/>
        <v>276.87270668999997</v>
      </c>
      <c r="C2465" s="204">
        <f t="shared" si="1141"/>
        <v>139.19687840377424</v>
      </c>
      <c r="D2465" s="104">
        <f t="shared" si="1151"/>
        <v>7205.03</v>
      </c>
      <c r="E2465" s="105">
        <f t="shared" si="1136"/>
        <v>7245.38</v>
      </c>
      <c r="F2465" s="106">
        <f t="shared" si="1137"/>
        <v>46440</v>
      </c>
      <c r="G2465" s="107">
        <f t="shared" si="1143"/>
        <v>5.6002542668107669E-3</v>
      </c>
      <c r="H2465" s="108">
        <f t="shared" si="1156"/>
        <v>46497</v>
      </c>
      <c r="I2465" s="108">
        <f t="shared" si="1144"/>
        <v>46497</v>
      </c>
      <c r="J2465" s="109">
        <f t="shared" si="1152"/>
        <v>20</v>
      </c>
      <c r="K2465" s="109">
        <f t="shared" si="1140"/>
        <v>14</v>
      </c>
      <c r="L2465" s="8">
        <f t="shared" si="1153"/>
        <v>1.00391689</v>
      </c>
      <c r="M2465" s="110">
        <f t="shared" si="1139"/>
        <v>1.0056002500000001</v>
      </c>
      <c r="N2465" s="110">
        <f t="shared" si="1160"/>
        <v>1.9723526641676878</v>
      </c>
      <c r="O2465" s="103">
        <f t="shared" si="1138"/>
        <v>1.98007815</v>
      </c>
      <c r="P2465" s="103">
        <f t="shared" si="1145"/>
        <v>275.62069746999998</v>
      </c>
      <c r="Q2465" s="11">
        <f t="shared" si="1159"/>
        <v>0</v>
      </c>
      <c r="R2465" s="30">
        <f t="shared" si="1154"/>
        <v>0</v>
      </c>
      <c r="S2465" s="103">
        <f t="shared" si="1146"/>
        <v>0</v>
      </c>
      <c r="T2465" s="113">
        <f t="shared" si="1155"/>
        <v>8.5000000000000006E-2</v>
      </c>
      <c r="U2465" s="111">
        <f t="shared" si="1135"/>
        <v>14</v>
      </c>
      <c r="V2465" s="111">
        <v>252</v>
      </c>
      <c r="W2465" s="110">
        <f t="shared" si="1147"/>
        <v>1.0045425079999999</v>
      </c>
      <c r="X2465" s="103">
        <f t="shared" si="1148"/>
        <v>1.2520092199999999</v>
      </c>
      <c r="Y2465" s="103">
        <f t="shared" si="1149"/>
        <v>0</v>
      </c>
      <c r="Z2465" s="114" t="str">
        <f t="shared" si="1157"/>
        <v>A+J=</v>
      </c>
      <c r="AA2465" s="108">
        <f t="shared" si="1158"/>
        <v>46497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50"/>
        <v>46488</v>
      </c>
      <c r="B2466" s="103">
        <f t="shared" si="1142"/>
        <v>276.87270668999997</v>
      </c>
      <c r="C2466" s="204">
        <f t="shared" si="1141"/>
        <v>139.19687840377424</v>
      </c>
      <c r="D2466" s="104">
        <f t="shared" si="1151"/>
        <v>7205.03</v>
      </c>
      <c r="E2466" s="105">
        <f t="shared" si="1136"/>
        <v>7245.38</v>
      </c>
      <c r="F2466" s="106">
        <f t="shared" si="1137"/>
        <v>46440</v>
      </c>
      <c r="G2466" s="107">
        <f t="shared" si="1143"/>
        <v>5.6002542668107669E-3</v>
      </c>
      <c r="H2466" s="108">
        <f t="shared" si="1156"/>
        <v>46497</v>
      </c>
      <c r="I2466" s="108">
        <f t="shared" si="1144"/>
        <v>46497</v>
      </c>
      <c r="J2466" s="109">
        <f t="shared" si="1152"/>
        <v>20</v>
      </c>
      <c r="K2466" s="109">
        <f t="shared" si="1140"/>
        <v>14</v>
      </c>
      <c r="L2466" s="8">
        <f t="shared" si="1153"/>
        <v>1.00391689</v>
      </c>
      <c r="M2466" s="110">
        <f t="shared" si="1139"/>
        <v>1.0056002500000001</v>
      </c>
      <c r="N2466" s="110">
        <f t="shared" si="1160"/>
        <v>1.9723526641676878</v>
      </c>
      <c r="O2466" s="103">
        <f t="shared" si="1138"/>
        <v>1.98007815</v>
      </c>
      <c r="P2466" s="103">
        <f t="shared" si="1145"/>
        <v>275.62069746999998</v>
      </c>
      <c r="Q2466" s="11">
        <f t="shared" si="1159"/>
        <v>0</v>
      </c>
      <c r="R2466" s="30">
        <f t="shared" si="1154"/>
        <v>0</v>
      </c>
      <c r="S2466" s="103">
        <f t="shared" si="1146"/>
        <v>0</v>
      </c>
      <c r="T2466" s="113">
        <f t="shared" si="1155"/>
        <v>8.5000000000000006E-2</v>
      </c>
      <c r="U2466" s="111">
        <f t="shared" si="1135"/>
        <v>14</v>
      </c>
      <c r="V2466" s="111">
        <v>252</v>
      </c>
      <c r="W2466" s="110">
        <f t="shared" si="1147"/>
        <v>1.0045425079999999</v>
      </c>
      <c r="X2466" s="103">
        <f t="shared" si="1148"/>
        <v>1.2520092199999999</v>
      </c>
      <c r="Y2466" s="103">
        <f t="shared" si="1149"/>
        <v>0</v>
      </c>
      <c r="Z2466" s="114" t="str">
        <f t="shared" si="1157"/>
        <v>A+J=</v>
      </c>
      <c r="AA2466" s="108">
        <f t="shared" si="1158"/>
        <v>46497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50"/>
        <v>46489</v>
      </c>
      <c r="B2467" s="103">
        <f t="shared" si="1142"/>
        <v>276.87270668999997</v>
      </c>
      <c r="C2467" s="204">
        <f t="shared" si="1141"/>
        <v>139.19687840377424</v>
      </c>
      <c r="D2467" s="104">
        <f t="shared" si="1151"/>
        <v>7205.03</v>
      </c>
      <c r="E2467" s="105">
        <f t="shared" si="1136"/>
        <v>7245.38</v>
      </c>
      <c r="F2467" s="106">
        <f t="shared" si="1137"/>
        <v>46440</v>
      </c>
      <c r="G2467" s="107">
        <f t="shared" si="1143"/>
        <v>5.6002542668107669E-3</v>
      </c>
      <c r="H2467" s="108">
        <f t="shared" si="1156"/>
        <v>46497</v>
      </c>
      <c r="I2467" s="108">
        <f t="shared" si="1144"/>
        <v>46497</v>
      </c>
      <c r="J2467" s="109">
        <f t="shared" si="1152"/>
        <v>20</v>
      </c>
      <c r="K2467" s="109">
        <f t="shared" si="1140"/>
        <v>14</v>
      </c>
      <c r="L2467" s="8">
        <f t="shared" si="1153"/>
        <v>1.00391689</v>
      </c>
      <c r="M2467" s="110">
        <f t="shared" si="1139"/>
        <v>1.0056002500000001</v>
      </c>
      <c r="N2467" s="110">
        <f t="shared" si="1160"/>
        <v>1.9723526641676878</v>
      </c>
      <c r="O2467" s="103">
        <f t="shared" si="1138"/>
        <v>1.98007815</v>
      </c>
      <c r="P2467" s="103">
        <f t="shared" si="1145"/>
        <v>275.62069746999998</v>
      </c>
      <c r="Q2467" s="11">
        <f t="shared" si="1159"/>
        <v>0</v>
      </c>
      <c r="R2467" s="30">
        <f t="shared" si="1154"/>
        <v>0</v>
      </c>
      <c r="S2467" s="103">
        <f t="shared" si="1146"/>
        <v>0</v>
      </c>
      <c r="T2467" s="113">
        <f t="shared" si="1155"/>
        <v>8.5000000000000006E-2</v>
      </c>
      <c r="U2467" s="111">
        <f t="shared" si="1135"/>
        <v>14</v>
      </c>
      <c r="V2467" s="111">
        <v>252</v>
      </c>
      <c r="W2467" s="110">
        <f t="shared" si="1147"/>
        <v>1.0045425079999999</v>
      </c>
      <c r="X2467" s="103">
        <f t="shared" si="1148"/>
        <v>1.2520092199999999</v>
      </c>
      <c r="Y2467" s="103">
        <f t="shared" si="1149"/>
        <v>0</v>
      </c>
      <c r="Z2467" s="114" t="str">
        <f t="shared" si="1157"/>
        <v>A+J=</v>
      </c>
      <c r="AA2467" s="108">
        <f t="shared" si="1158"/>
        <v>46497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50"/>
        <v>46490</v>
      </c>
      <c r="B2468" s="103">
        <f t="shared" si="1142"/>
        <v>277.03969953000001</v>
      </c>
      <c r="C2468" s="204">
        <f t="shared" si="1141"/>
        <v>139.19687840377424</v>
      </c>
      <c r="D2468" s="104">
        <f t="shared" si="1151"/>
        <v>7205.03</v>
      </c>
      <c r="E2468" s="105">
        <f t="shared" si="1136"/>
        <v>7245.38</v>
      </c>
      <c r="F2468" s="106">
        <f t="shared" si="1137"/>
        <v>46440</v>
      </c>
      <c r="G2468" s="107">
        <f t="shared" si="1143"/>
        <v>5.6002542668107669E-3</v>
      </c>
      <c r="H2468" s="108">
        <f t="shared" si="1156"/>
        <v>46497</v>
      </c>
      <c r="I2468" s="108">
        <f t="shared" si="1144"/>
        <v>46497</v>
      </c>
      <c r="J2468" s="109">
        <f t="shared" si="1152"/>
        <v>20</v>
      </c>
      <c r="K2468" s="109">
        <f t="shared" si="1140"/>
        <v>15</v>
      </c>
      <c r="L2468" s="8">
        <f t="shared" si="1153"/>
        <v>1.00419725</v>
      </c>
      <c r="M2468" s="110">
        <f t="shared" si="1139"/>
        <v>1.0056002500000001</v>
      </c>
      <c r="N2468" s="110">
        <f t="shared" si="1160"/>
        <v>1.9723526641676878</v>
      </c>
      <c r="O2468" s="103">
        <f t="shared" si="1138"/>
        <v>1.98063112</v>
      </c>
      <c r="P2468" s="103">
        <f t="shared" si="1145"/>
        <v>275.69766916999998</v>
      </c>
      <c r="Q2468" s="11">
        <f t="shared" si="1159"/>
        <v>0</v>
      </c>
      <c r="R2468" s="30">
        <f t="shared" si="1154"/>
        <v>0</v>
      </c>
      <c r="S2468" s="103">
        <f t="shared" si="1146"/>
        <v>0</v>
      </c>
      <c r="T2468" s="113">
        <f t="shared" si="1155"/>
        <v>8.5000000000000006E-2</v>
      </c>
      <c r="U2468" s="111">
        <f t="shared" si="1135"/>
        <v>15</v>
      </c>
      <c r="V2468" s="111">
        <v>252</v>
      </c>
      <c r="W2468" s="110">
        <f t="shared" si="1147"/>
        <v>1.0048677610000001</v>
      </c>
      <c r="X2468" s="103">
        <f t="shared" si="1148"/>
        <v>1.3420303600000001</v>
      </c>
      <c r="Y2468" s="103">
        <f t="shared" si="1149"/>
        <v>0</v>
      </c>
      <c r="Z2468" s="114" t="str">
        <f t="shared" si="1157"/>
        <v>A+J=</v>
      </c>
      <c r="AA2468" s="108">
        <f t="shared" si="1158"/>
        <v>46497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50"/>
        <v>46491</v>
      </c>
      <c r="B2469" s="103">
        <f t="shared" si="1142"/>
        <v>277.20679238000002</v>
      </c>
      <c r="C2469" s="204">
        <f t="shared" si="1141"/>
        <v>139.19687840377424</v>
      </c>
      <c r="D2469" s="104">
        <f t="shared" si="1151"/>
        <v>7205.03</v>
      </c>
      <c r="E2469" s="105">
        <f t="shared" si="1136"/>
        <v>7245.38</v>
      </c>
      <c r="F2469" s="106">
        <f t="shared" si="1137"/>
        <v>46440</v>
      </c>
      <c r="G2469" s="107">
        <f t="shared" si="1143"/>
        <v>5.6002542668107669E-3</v>
      </c>
      <c r="H2469" s="108">
        <f t="shared" si="1156"/>
        <v>46497</v>
      </c>
      <c r="I2469" s="108">
        <f t="shared" si="1144"/>
        <v>46497</v>
      </c>
      <c r="J2469" s="109">
        <f t="shared" si="1152"/>
        <v>20</v>
      </c>
      <c r="K2469" s="109">
        <f t="shared" si="1140"/>
        <v>16</v>
      </c>
      <c r="L2469" s="8">
        <f t="shared" si="1153"/>
        <v>1.0044776900000001</v>
      </c>
      <c r="M2469" s="110">
        <f t="shared" si="1139"/>
        <v>1.0056002500000001</v>
      </c>
      <c r="N2469" s="110">
        <f t="shared" si="1160"/>
        <v>1.9723526641676878</v>
      </c>
      <c r="O2469" s="103">
        <f t="shared" si="1138"/>
        <v>1.9811842399999999</v>
      </c>
      <c r="P2469" s="103">
        <f t="shared" si="1145"/>
        <v>275.77466175000001</v>
      </c>
      <c r="Q2469" s="11">
        <f t="shared" si="1159"/>
        <v>0</v>
      </c>
      <c r="R2469" s="30">
        <f t="shared" si="1154"/>
        <v>0</v>
      </c>
      <c r="S2469" s="103">
        <f t="shared" si="1146"/>
        <v>0</v>
      </c>
      <c r="T2469" s="113">
        <f t="shared" si="1155"/>
        <v>8.5000000000000006E-2</v>
      </c>
      <c r="U2469" s="111">
        <f t="shared" ref="U2469:U2532" si="1161">IF(Q2468&gt;0,1,IF(K2469=K2468,U2468,U2468+1))</f>
        <v>16</v>
      </c>
      <c r="V2469" s="111">
        <v>252</v>
      </c>
      <c r="W2469" s="110">
        <f t="shared" si="1147"/>
        <v>1.0051931190000001</v>
      </c>
      <c r="X2469" s="103">
        <f t="shared" si="1148"/>
        <v>1.4321306300000001</v>
      </c>
      <c r="Y2469" s="103">
        <f t="shared" si="1149"/>
        <v>0</v>
      </c>
      <c r="Z2469" s="114" t="str">
        <f t="shared" si="1157"/>
        <v>A+J=</v>
      </c>
      <c r="AA2469" s="108">
        <f t="shared" si="1158"/>
        <v>46497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50"/>
        <v>46492</v>
      </c>
      <c r="B2470" s="103">
        <f t="shared" si="1142"/>
        <v>277.37399115999995</v>
      </c>
      <c r="C2470" s="204">
        <f t="shared" si="1141"/>
        <v>139.19687840377424</v>
      </c>
      <c r="D2470" s="104">
        <f t="shared" si="1151"/>
        <v>7205.03</v>
      </c>
      <c r="E2470" s="105">
        <f t="shared" si="1136"/>
        <v>7245.38</v>
      </c>
      <c r="F2470" s="106">
        <f t="shared" si="1137"/>
        <v>46440</v>
      </c>
      <c r="G2470" s="107">
        <f t="shared" si="1143"/>
        <v>5.6002542668107669E-3</v>
      </c>
      <c r="H2470" s="108">
        <f t="shared" si="1156"/>
        <v>46497</v>
      </c>
      <c r="I2470" s="108">
        <f t="shared" si="1144"/>
        <v>46497</v>
      </c>
      <c r="J2470" s="109">
        <f t="shared" si="1152"/>
        <v>20</v>
      </c>
      <c r="K2470" s="109">
        <f t="shared" si="1140"/>
        <v>17</v>
      </c>
      <c r="L2470" s="8">
        <f t="shared" si="1153"/>
        <v>1.00475822</v>
      </c>
      <c r="M2470" s="110">
        <f t="shared" si="1139"/>
        <v>1.0056002500000001</v>
      </c>
      <c r="N2470" s="110">
        <f t="shared" si="1160"/>
        <v>1.9723526641676878</v>
      </c>
      <c r="O2470" s="103">
        <f t="shared" si="1138"/>
        <v>1.9817375500000001</v>
      </c>
      <c r="P2470" s="103">
        <f t="shared" si="1145"/>
        <v>275.85168076999997</v>
      </c>
      <c r="Q2470" s="11">
        <f t="shared" si="1159"/>
        <v>0</v>
      </c>
      <c r="R2470" s="30">
        <f t="shared" si="1154"/>
        <v>0</v>
      </c>
      <c r="S2470" s="103">
        <f t="shared" si="1146"/>
        <v>0</v>
      </c>
      <c r="T2470" s="113">
        <f t="shared" si="1155"/>
        <v>8.5000000000000006E-2</v>
      </c>
      <c r="U2470" s="111">
        <f t="shared" si="1161"/>
        <v>17</v>
      </c>
      <c r="V2470" s="111">
        <v>252</v>
      </c>
      <c r="W2470" s="110">
        <f t="shared" si="1147"/>
        <v>1.005518583</v>
      </c>
      <c r="X2470" s="103">
        <f t="shared" si="1148"/>
        <v>1.5223103899999999</v>
      </c>
      <c r="Y2470" s="103">
        <f t="shared" si="1149"/>
        <v>0</v>
      </c>
      <c r="Z2470" s="114" t="str">
        <f t="shared" si="1157"/>
        <v>A+J=</v>
      </c>
      <c r="AA2470" s="108">
        <f t="shared" si="1158"/>
        <v>46497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50"/>
        <v>46493</v>
      </c>
      <c r="B2471" s="103">
        <f t="shared" si="1142"/>
        <v>277.54128752999998</v>
      </c>
      <c r="C2471" s="204">
        <f t="shared" si="1141"/>
        <v>139.19687840377424</v>
      </c>
      <c r="D2471" s="104">
        <f t="shared" si="1151"/>
        <v>7205.03</v>
      </c>
      <c r="E2471" s="105">
        <f t="shared" si="1136"/>
        <v>7245.38</v>
      </c>
      <c r="F2471" s="106">
        <f t="shared" si="1137"/>
        <v>46440</v>
      </c>
      <c r="G2471" s="107">
        <f t="shared" si="1143"/>
        <v>5.6002542668107669E-3</v>
      </c>
      <c r="H2471" s="108">
        <f t="shared" si="1156"/>
        <v>46497</v>
      </c>
      <c r="I2471" s="108">
        <f t="shared" si="1144"/>
        <v>46497</v>
      </c>
      <c r="J2471" s="109">
        <f t="shared" si="1152"/>
        <v>20</v>
      </c>
      <c r="K2471" s="109">
        <f t="shared" si="1140"/>
        <v>18</v>
      </c>
      <c r="L2471" s="8">
        <f t="shared" si="1153"/>
        <v>1.00503882</v>
      </c>
      <c r="M2471" s="110">
        <f t="shared" si="1139"/>
        <v>1.0056002500000001</v>
      </c>
      <c r="N2471" s="110">
        <f t="shared" si="1160"/>
        <v>1.9723526641676878</v>
      </c>
      <c r="O2471" s="103">
        <f t="shared" si="1138"/>
        <v>1.9822909900000001</v>
      </c>
      <c r="P2471" s="103">
        <f t="shared" si="1145"/>
        <v>275.92871788999997</v>
      </c>
      <c r="Q2471" s="11">
        <f t="shared" si="1159"/>
        <v>0</v>
      </c>
      <c r="R2471" s="30">
        <f t="shared" si="1154"/>
        <v>0</v>
      </c>
      <c r="S2471" s="103">
        <f t="shared" si="1146"/>
        <v>0</v>
      </c>
      <c r="T2471" s="113">
        <f t="shared" si="1155"/>
        <v>8.5000000000000006E-2</v>
      </c>
      <c r="U2471" s="111">
        <f t="shared" si="1161"/>
        <v>18</v>
      </c>
      <c r="V2471" s="111">
        <v>252</v>
      </c>
      <c r="W2471" s="110">
        <f t="shared" si="1147"/>
        <v>1.005844153</v>
      </c>
      <c r="X2471" s="103">
        <f t="shared" si="1148"/>
        <v>1.61256964</v>
      </c>
      <c r="Y2471" s="103">
        <f t="shared" si="1149"/>
        <v>0</v>
      </c>
      <c r="Z2471" s="114" t="str">
        <f t="shared" si="1157"/>
        <v>A+J=</v>
      </c>
      <c r="AA2471" s="108">
        <f t="shared" si="1158"/>
        <v>46497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50"/>
        <v>46494</v>
      </c>
      <c r="B2472" s="103">
        <f t="shared" si="1142"/>
        <v>277.70868236999996</v>
      </c>
      <c r="C2472" s="204">
        <f t="shared" si="1141"/>
        <v>139.19687840377424</v>
      </c>
      <c r="D2472" s="104">
        <f t="shared" si="1151"/>
        <v>7205.03</v>
      </c>
      <c r="E2472" s="105">
        <f t="shared" ref="E2472:E2535" si="1162">IF($K2472=1,VLOOKUP($A2471,$AO$10:$AS$165,4),E2471)</f>
        <v>7245.38</v>
      </c>
      <c r="F2472" s="106">
        <f t="shared" ref="F2472:F2535" si="1163">IF($K2472=1,VLOOKUP($A2471,$AO$10:$AS$165,5),F2471)</f>
        <v>46440</v>
      </c>
      <c r="G2472" s="107">
        <f t="shared" si="1143"/>
        <v>5.6002542668107669E-3</v>
      </c>
      <c r="H2472" s="108">
        <f t="shared" si="1156"/>
        <v>46497</v>
      </c>
      <c r="I2472" s="108">
        <f t="shared" si="1144"/>
        <v>46497</v>
      </c>
      <c r="J2472" s="109">
        <f t="shared" si="1152"/>
        <v>20</v>
      </c>
      <c r="K2472" s="109">
        <f t="shared" si="1140"/>
        <v>19</v>
      </c>
      <c r="L2472" s="8">
        <f t="shared" si="1153"/>
        <v>1.00531949</v>
      </c>
      <c r="M2472" s="110">
        <f t="shared" si="1139"/>
        <v>1.0056002500000001</v>
      </c>
      <c r="N2472" s="110">
        <f t="shared" si="1160"/>
        <v>1.9723526641676878</v>
      </c>
      <c r="O2472" s="103">
        <f t="shared" si="1138"/>
        <v>1.9828445699999999</v>
      </c>
      <c r="P2472" s="103">
        <f t="shared" si="1145"/>
        <v>276.00577449999997</v>
      </c>
      <c r="Q2472" s="11">
        <f t="shared" si="1159"/>
        <v>0</v>
      </c>
      <c r="R2472" s="30">
        <f t="shared" si="1154"/>
        <v>0</v>
      </c>
      <c r="S2472" s="103">
        <f t="shared" si="1146"/>
        <v>0</v>
      </c>
      <c r="T2472" s="113">
        <f t="shared" si="1155"/>
        <v>8.5000000000000006E-2</v>
      </c>
      <c r="U2472" s="111">
        <f t="shared" si="1161"/>
        <v>19</v>
      </c>
      <c r="V2472" s="111">
        <v>252</v>
      </c>
      <c r="W2472" s="110">
        <f t="shared" si="1147"/>
        <v>1.0061698269999999</v>
      </c>
      <c r="X2472" s="103">
        <f t="shared" si="1148"/>
        <v>1.70290787</v>
      </c>
      <c r="Y2472" s="103">
        <f t="shared" si="1149"/>
        <v>0</v>
      </c>
      <c r="Z2472" s="114" t="str">
        <f t="shared" si="1157"/>
        <v>A+J=</v>
      </c>
      <c r="AA2472" s="108">
        <f t="shared" si="1158"/>
        <v>46497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50"/>
        <v>46495</v>
      </c>
      <c r="B2473" s="103">
        <f t="shared" si="1142"/>
        <v>277.70868236999996</v>
      </c>
      <c r="C2473" s="204">
        <f t="shared" si="1141"/>
        <v>139.19687840377424</v>
      </c>
      <c r="D2473" s="104">
        <f t="shared" si="1151"/>
        <v>7205.03</v>
      </c>
      <c r="E2473" s="105">
        <f t="shared" si="1162"/>
        <v>7245.38</v>
      </c>
      <c r="F2473" s="106">
        <f t="shared" si="1163"/>
        <v>46440</v>
      </c>
      <c r="G2473" s="107">
        <f t="shared" si="1143"/>
        <v>5.6002542668107669E-3</v>
      </c>
      <c r="H2473" s="108">
        <f t="shared" si="1156"/>
        <v>46497</v>
      </c>
      <c r="I2473" s="108">
        <f t="shared" si="1144"/>
        <v>46497</v>
      </c>
      <c r="J2473" s="109">
        <f t="shared" si="1152"/>
        <v>20</v>
      </c>
      <c r="K2473" s="109">
        <f t="shared" si="1140"/>
        <v>19</v>
      </c>
      <c r="L2473" s="8">
        <f t="shared" si="1153"/>
        <v>1.00531949</v>
      </c>
      <c r="M2473" s="110">
        <f t="shared" si="1139"/>
        <v>1.0056002500000001</v>
      </c>
      <c r="N2473" s="110">
        <f t="shared" si="1160"/>
        <v>1.9723526641676878</v>
      </c>
      <c r="O2473" s="103">
        <f t="shared" ref="O2473:O2536" si="1164">TRUNC(TRUNC((L2473*N2473),15),8)</f>
        <v>1.9828445699999999</v>
      </c>
      <c r="P2473" s="103">
        <f t="shared" si="1145"/>
        <v>276.00577449999997</v>
      </c>
      <c r="Q2473" s="11">
        <f t="shared" si="1159"/>
        <v>0</v>
      </c>
      <c r="R2473" s="30">
        <f t="shared" si="1154"/>
        <v>0</v>
      </c>
      <c r="S2473" s="103">
        <f t="shared" si="1146"/>
        <v>0</v>
      </c>
      <c r="T2473" s="113">
        <f t="shared" si="1155"/>
        <v>8.5000000000000006E-2</v>
      </c>
      <c r="U2473" s="111">
        <f t="shared" si="1161"/>
        <v>19</v>
      </c>
      <c r="V2473" s="111">
        <v>252</v>
      </c>
      <c r="W2473" s="110">
        <f t="shared" si="1147"/>
        <v>1.0061698269999999</v>
      </c>
      <c r="X2473" s="103">
        <f t="shared" si="1148"/>
        <v>1.70290787</v>
      </c>
      <c r="Y2473" s="103">
        <f t="shared" si="1149"/>
        <v>0</v>
      </c>
      <c r="Z2473" s="114" t="str">
        <f t="shared" si="1157"/>
        <v>A+J=</v>
      </c>
      <c r="AA2473" s="108">
        <f t="shared" si="1158"/>
        <v>46497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50"/>
        <v>46496</v>
      </c>
      <c r="B2474" s="103">
        <f t="shared" si="1142"/>
        <v>277.70868236999996</v>
      </c>
      <c r="C2474" s="204">
        <f t="shared" si="1141"/>
        <v>139.19687840377424</v>
      </c>
      <c r="D2474" s="104">
        <f t="shared" si="1151"/>
        <v>7205.03</v>
      </c>
      <c r="E2474" s="105">
        <f t="shared" si="1162"/>
        <v>7245.38</v>
      </c>
      <c r="F2474" s="106">
        <f t="shared" si="1163"/>
        <v>46440</v>
      </c>
      <c r="G2474" s="107">
        <f t="shared" si="1143"/>
        <v>5.6002542668107669E-3</v>
      </c>
      <c r="H2474" s="108">
        <f t="shared" si="1156"/>
        <v>46497</v>
      </c>
      <c r="I2474" s="108">
        <f t="shared" si="1144"/>
        <v>46497</v>
      </c>
      <c r="J2474" s="109">
        <f t="shared" si="1152"/>
        <v>20</v>
      </c>
      <c r="K2474" s="109">
        <f t="shared" si="1140"/>
        <v>19</v>
      </c>
      <c r="L2474" s="8">
        <f t="shared" si="1153"/>
        <v>1.00531949</v>
      </c>
      <c r="M2474" s="110">
        <f t="shared" ref="M2474:M2536" si="1165">IF(I2474&gt;I2473,L2473,M2473)</f>
        <v>1.0056002500000001</v>
      </c>
      <c r="N2474" s="110">
        <f t="shared" si="1160"/>
        <v>1.9723526641676878</v>
      </c>
      <c r="O2474" s="103">
        <f t="shared" si="1164"/>
        <v>1.9828445699999999</v>
      </c>
      <c r="P2474" s="103">
        <f t="shared" si="1145"/>
        <v>276.00577449999997</v>
      </c>
      <c r="Q2474" s="11">
        <f t="shared" si="1159"/>
        <v>0</v>
      </c>
      <c r="R2474" s="30">
        <f t="shared" si="1154"/>
        <v>0</v>
      </c>
      <c r="S2474" s="103">
        <f t="shared" si="1146"/>
        <v>0</v>
      </c>
      <c r="T2474" s="113">
        <f t="shared" si="1155"/>
        <v>8.5000000000000006E-2</v>
      </c>
      <c r="U2474" s="111">
        <f t="shared" si="1161"/>
        <v>19</v>
      </c>
      <c r="V2474" s="111">
        <v>252</v>
      </c>
      <c r="W2474" s="110">
        <f t="shared" si="1147"/>
        <v>1.0061698269999999</v>
      </c>
      <c r="X2474" s="103">
        <f t="shared" si="1148"/>
        <v>1.70290787</v>
      </c>
      <c r="Y2474" s="103">
        <f t="shared" si="1149"/>
        <v>0</v>
      </c>
      <c r="Z2474" s="114" t="str">
        <f t="shared" si="1157"/>
        <v>A+J=</v>
      </c>
      <c r="AA2474" s="108">
        <f t="shared" si="1158"/>
        <v>46497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50"/>
        <v>46497</v>
      </c>
      <c r="B2475" s="103">
        <f t="shared" si="1142"/>
        <v>277.87618215999998</v>
      </c>
      <c r="C2475" s="204">
        <f t="shared" si="1141"/>
        <v>139.19687840377424</v>
      </c>
      <c r="D2475" s="104">
        <f t="shared" si="1151"/>
        <v>7205.03</v>
      </c>
      <c r="E2475" s="105">
        <f t="shared" si="1162"/>
        <v>7245.38</v>
      </c>
      <c r="F2475" s="106">
        <f t="shared" si="1163"/>
        <v>46440</v>
      </c>
      <c r="G2475" s="107">
        <f t="shared" si="1143"/>
        <v>5.6002542668107669E-3</v>
      </c>
      <c r="H2475" s="108">
        <f t="shared" si="1156"/>
        <v>46527</v>
      </c>
      <c r="I2475" s="108">
        <f t="shared" si="1144"/>
        <v>46497</v>
      </c>
      <c r="J2475" s="109">
        <f t="shared" si="1152"/>
        <v>20</v>
      </c>
      <c r="K2475" s="109">
        <f t="shared" si="1140"/>
        <v>20</v>
      </c>
      <c r="L2475" s="8">
        <f t="shared" si="1153"/>
        <v>1.0056002500000001</v>
      </c>
      <c r="M2475" s="110">
        <f t="shared" si="1165"/>
        <v>1.0056002500000001</v>
      </c>
      <c r="N2475" s="110">
        <f t="shared" si="1160"/>
        <v>1.9723526641676878</v>
      </c>
      <c r="O2475" s="103">
        <f t="shared" si="1164"/>
        <v>1.98339833</v>
      </c>
      <c r="P2475" s="103">
        <f t="shared" si="1145"/>
        <v>276.08285616000001</v>
      </c>
      <c r="Q2475" s="11">
        <f t="shared" si="1159"/>
        <v>81</v>
      </c>
      <c r="R2475" s="30">
        <f t="shared" si="1154"/>
        <v>3.1581999999999999E-2</v>
      </c>
      <c r="S2475" s="103">
        <f t="shared" si="1146"/>
        <v>8.7192487599999993</v>
      </c>
      <c r="T2475" s="113">
        <f t="shared" si="1155"/>
        <v>8.5000000000000006E-2</v>
      </c>
      <c r="U2475" s="111">
        <f t="shared" si="1161"/>
        <v>20</v>
      </c>
      <c r="V2475" s="111">
        <v>252</v>
      </c>
      <c r="W2475" s="110">
        <f t="shared" si="1147"/>
        <v>1.006495608</v>
      </c>
      <c r="X2475" s="103">
        <f t="shared" si="1148"/>
        <v>1.793326</v>
      </c>
      <c r="Y2475" s="103">
        <f t="shared" si="1149"/>
        <v>10.51257476</v>
      </c>
      <c r="Z2475" s="114" t="str">
        <f t="shared" si="1157"/>
        <v>A+J=</v>
      </c>
      <c r="AA2475" s="108">
        <f t="shared" si="1158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50"/>
        <v>46498</v>
      </c>
      <c r="B2476" s="103">
        <f t="shared" si="1142"/>
        <v>267.52130803999995</v>
      </c>
      <c r="C2476" s="204">
        <f t="shared" si="1141"/>
        <v>134.80076259177795</v>
      </c>
      <c r="D2476" s="104">
        <f t="shared" si="1151"/>
        <v>7205.03</v>
      </c>
      <c r="E2476" s="105">
        <f t="shared" si="1162"/>
        <v>7245.38</v>
      </c>
      <c r="F2476" s="106">
        <f t="shared" si="1163"/>
        <v>46466</v>
      </c>
      <c r="G2476" s="107">
        <f t="shared" si="1143"/>
        <v>5.6002542668107669E-3</v>
      </c>
      <c r="H2476" s="108">
        <f t="shared" si="1156"/>
        <v>46527</v>
      </c>
      <c r="I2476" s="108">
        <f t="shared" si="1144"/>
        <v>46527</v>
      </c>
      <c r="J2476" s="109">
        <f t="shared" si="1152"/>
        <v>21</v>
      </c>
      <c r="K2476" s="109">
        <f t="shared" ref="K2476:K2539" si="1166">(J2476-(NETWORKDAYS(A2476,I2476,AD$171:AD$502)-1))</f>
        <v>1</v>
      </c>
      <c r="L2476" s="8">
        <f t="shared" si="1153"/>
        <v>1.0002659700000001</v>
      </c>
      <c r="M2476" s="110">
        <f t="shared" si="1165"/>
        <v>1.0056002500000001</v>
      </c>
      <c r="N2476" s="110">
        <f t="shared" si="1160"/>
        <v>1.9833983321751931</v>
      </c>
      <c r="O2476" s="103">
        <f t="shared" si="1164"/>
        <v>1.9839258500000001</v>
      </c>
      <c r="P2476" s="103">
        <f t="shared" si="1145"/>
        <v>267.43471749999998</v>
      </c>
      <c r="Q2476" s="11">
        <f t="shared" si="1159"/>
        <v>0</v>
      </c>
      <c r="R2476" s="30">
        <f t="shared" si="1154"/>
        <v>0</v>
      </c>
      <c r="S2476" s="103">
        <f t="shared" si="1146"/>
        <v>0</v>
      </c>
      <c r="T2476" s="113">
        <f t="shared" si="1155"/>
        <v>8.5000000000000006E-2</v>
      </c>
      <c r="U2476" s="111">
        <f t="shared" si="1161"/>
        <v>1</v>
      </c>
      <c r="V2476" s="111">
        <v>252</v>
      </c>
      <c r="W2476" s="110">
        <f t="shared" si="1147"/>
        <v>1.0003237819999999</v>
      </c>
      <c r="X2476" s="103">
        <f t="shared" si="1148"/>
        <v>8.6590539999999994E-2</v>
      </c>
      <c r="Y2476" s="103">
        <f t="shared" si="1149"/>
        <v>0</v>
      </c>
      <c r="Z2476" s="114" t="str">
        <f t="shared" si="1157"/>
        <v>A+J=</v>
      </c>
      <c r="AA2476" s="108">
        <f t="shared" si="1158"/>
        <v>46527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50"/>
        <v>46499</v>
      </c>
      <c r="B2477" s="103">
        <f t="shared" si="1142"/>
        <v>267.52130803999995</v>
      </c>
      <c r="C2477" s="204">
        <f t="shared" si="1141"/>
        <v>134.80076259177795</v>
      </c>
      <c r="D2477" s="104">
        <f t="shared" si="1151"/>
        <v>7205.03</v>
      </c>
      <c r="E2477" s="105">
        <f t="shared" si="1162"/>
        <v>7245.38</v>
      </c>
      <c r="F2477" s="106">
        <f t="shared" si="1163"/>
        <v>46466</v>
      </c>
      <c r="G2477" s="107">
        <f t="shared" si="1143"/>
        <v>5.6002542668107669E-3</v>
      </c>
      <c r="H2477" s="108">
        <f t="shared" si="1156"/>
        <v>46527</v>
      </c>
      <c r="I2477" s="108">
        <f t="shared" si="1144"/>
        <v>46527</v>
      </c>
      <c r="J2477" s="109">
        <f t="shared" si="1152"/>
        <v>21</v>
      </c>
      <c r="K2477" s="109">
        <f t="shared" si="1166"/>
        <v>1</v>
      </c>
      <c r="L2477" s="8">
        <f t="shared" si="1153"/>
        <v>1.0002659700000001</v>
      </c>
      <c r="M2477" s="110">
        <f t="shared" si="1165"/>
        <v>1.0056002500000001</v>
      </c>
      <c r="N2477" s="110">
        <f t="shared" si="1160"/>
        <v>1.9833983321751931</v>
      </c>
      <c r="O2477" s="103">
        <f t="shared" si="1164"/>
        <v>1.9839258500000001</v>
      </c>
      <c r="P2477" s="103">
        <f t="shared" si="1145"/>
        <v>267.43471749999998</v>
      </c>
      <c r="Q2477" s="11">
        <f t="shared" si="1159"/>
        <v>0</v>
      </c>
      <c r="R2477" s="30">
        <f t="shared" si="1154"/>
        <v>0</v>
      </c>
      <c r="S2477" s="103">
        <f t="shared" si="1146"/>
        <v>0</v>
      </c>
      <c r="T2477" s="113">
        <f t="shared" si="1155"/>
        <v>8.5000000000000006E-2</v>
      </c>
      <c r="U2477" s="111">
        <f t="shared" si="1161"/>
        <v>1</v>
      </c>
      <c r="V2477" s="111">
        <v>252</v>
      </c>
      <c r="W2477" s="110">
        <f t="shared" si="1147"/>
        <v>1.0003237819999999</v>
      </c>
      <c r="X2477" s="103">
        <f t="shared" si="1148"/>
        <v>8.6590539999999994E-2</v>
      </c>
      <c r="Y2477" s="103">
        <f t="shared" si="1149"/>
        <v>0</v>
      </c>
      <c r="Z2477" s="114" t="str">
        <f t="shared" si="1157"/>
        <v>A+J=</v>
      </c>
      <c r="AA2477" s="108">
        <f t="shared" si="1158"/>
        <v>46527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50"/>
        <v>46500</v>
      </c>
      <c r="B2478" s="103">
        <f t="shared" si="1142"/>
        <v>267.67910197999998</v>
      </c>
      <c r="C2478" s="204">
        <f t="shared" si="1141"/>
        <v>134.80076259177795</v>
      </c>
      <c r="D2478" s="104">
        <f t="shared" si="1151"/>
        <v>7205.03</v>
      </c>
      <c r="E2478" s="105">
        <f t="shared" si="1162"/>
        <v>7245.38</v>
      </c>
      <c r="F2478" s="106">
        <f t="shared" si="1163"/>
        <v>46466</v>
      </c>
      <c r="G2478" s="107">
        <f t="shared" si="1143"/>
        <v>5.6002542668107669E-3</v>
      </c>
      <c r="H2478" s="108">
        <f t="shared" si="1156"/>
        <v>46527</v>
      </c>
      <c r="I2478" s="108">
        <f t="shared" si="1144"/>
        <v>46527</v>
      </c>
      <c r="J2478" s="109">
        <f t="shared" si="1152"/>
        <v>21</v>
      </c>
      <c r="K2478" s="109">
        <f t="shared" si="1166"/>
        <v>2</v>
      </c>
      <c r="L2478" s="8">
        <f t="shared" si="1153"/>
        <v>1.0005320099999999</v>
      </c>
      <c r="M2478" s="110">
        <f t="shared" si="1165"/>
        <v>1.0056002500000001</v>
      </c>
      <c r="N2478" s="110">
        <f t="shared" si="1160"/>
        <v>1.9833983321751931</v>
      </c>
      <c r="O2478" s="103">
        <f t="shared" si="1164"/>
        <v>1.98445351</v>
      </c>
      <c r="P2478" s="103">
        <f t="shared" si="1145"/>
        <v>267.50584646999999</v>
      </c>
      <c r="Q2478" s="11">
        <f t="shared" si="1159"/>
        <v>0</v>
      </c>
      <c r="R2478" s="30">
        <f t="shared" si="1154"/>
        <v>0</v>
      </c>
      <c r="S2478" s="103">
        <f t="shared" si="1146"/>
        <v>0</v>
      </c>
      <c r="T2478" s="113">
        <f t="shared" si="1155"/>
        <v>8.5000000000000006E-2</v>
      </c>
      <c r="U2478" s="111">
        <f t="shared" si="1161"/>
        <v>2</v>
      </c>
      <c r="V2478" s="111">
        <v>252</v>
      </c>
      <c r="W2478" s="110">
        <f t="shared" si="1147"/>
        <v>1.00064767</v>
      </c>
      <c r="X2478" s="103">
        <f t="shared" si="1148"/>
        <v>0.17325551</v>
      </c>
      <c r="Y2478" s="103">
        <f t="shared" si="1149"/>
        <v>0</v>
      </c>
      <c r="Z2478" s="114" t="str">
        <f t="shared" si="1157"/>
        <v>A+J=</v>
      </c>
      <c r="AA2478" s="108">
        <f t="shared" si="1158"/>
        <v>46527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50"/>
        <v>46501</v>
      </c>
      <c r="B2479" s="103">
        <f t="shared" si="1142"/>
        <v>267.83699005</v>
      </c>
      <c r="C2479" s="204">
        <f t="shared" si="1141"/>
        <v>134.80076259177795</v>
      </c>
      <c r="D2479" s="104">
        <f t="shared" si="1151"/>
        <v>7205.03</v>
      </c>
      <c r="E2479" s="105">
        <f t="shared" si="1162"/>
        <v>7245.38</v>
      </c>
      <c r="F2479" s="106">
        <f t="shared" si="1163"/>
        <v>46466</v>
      </c>
      <c r="G2479" s="107">
        <f t="shared" si="1143"/>
        <v>5.6002542668107669E-3</v>
      </c>
      <c r="H2479" s="108">
        <f t="shared" si="1156"/>
        <v>46527</v>
      </c>
      <c r="I2479" s="108">
        <f t="shared" si="1144"/>
        <v>46527</v>
      </c>
      <c r="J2479" s="109">
        <f t="shared" si="1152"/>
        <v>21</v>
      </c>
      <c r="K2479" s="109">
        <f t="shared" si="1166"/>
        <v>3</v>
      </c>
      <c r="L2479" s="8">
        <f t="shared" si="1153"/>
        <v>1.00079812</v>
      </c>
      <c r="M2479" s="110">
        <f t="shared" si="1165"/>
        <v>1.0056002500000001</v>
      </c>
      <c r="N2479" s="110">
        <f t="shared" si="1160"/>
        <v>1.9833983321751931</v>
      </c>
      <c r="O2479" s="103">
        <f t="shared" si="1164"/>
        <v>1.9849813199999999</v>
      </c>
      <c r="P2479" s="103">
        <f t="shared" si="1145"/>
        <v>267.57699566000002</v>
      </c>
      <c r="Q2479" s="11">
        <f t="shared" si="1159"/>
        <v>0</v>
      </c>
      <c r="R2479" s="30">
        <f t="shared" si="1154"/>
        <v>0</v>
      </c>
      <c r="S2479" s="103">
        <f t="shared" si="1146"/>
        <v>0</v>
      </c>
      <c r="T2479" s="113">
        <f t="shared" si="1155"/>
        <v>8.5000000000000006E-2</v>
      </c>
      <c r="U2479" s="111">
        <f t="shared" si="1161"/>
        <v>3</v>
      </c>
      <c r="V2479" s="111">
        <v>252</v>
      </c>
      <c r="W2479" s="110">
        <f t="shared" si="1147"/>
        <v>1.000971662</v>
      </c>
      <c r="X2479" s="103">
        <f t="shared" si="1148"/>
        <v>0.25999439000000002</v>
      </c>
      <c r="Y2479" s="103">
        <f t="shared" si="1149"/>
        <v>0</v>
      </c>
      <c r="Z2479" s="114" t="str">
        <f t="shared" si="1157"/>
        <v>A+J=</v>
      </c>
      <c r="AA2479" s="108">
        <f t="shared" si="1158"/>
        <v>46527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50"/>
        <v>46502</v>
      </c>
      <c r="B2480" s="103">
        <f t="shared" si="1142"/>
        <v>267.83699005</v>
      </c>
      <c r="C2480" s="204">
        <f t="shared" si="1141"/>
        <v>134.80076259177795</v>
      </c>
      <c r="D2480" s="104">
        <f t="shared" si="1151"/>
        <v>7205.03</v>
      </c>
      <c r="E2480" s="105">
        <f t="shared" si="1162"/>
        <v>7245.38</v>
      </c>
      <c r="F2480" s="106">
        <f t="shared" si="1163"/>
        <v>46466</v>
      </c>
      <c r="G2480" s="107">
        <f t="shared" si="1143"/>
        <v>5.6002542668107669E-3</v>
      </c>
      <c r="H2480" s="108">
        <f t="shared" si="1156"/>
        <v>46527</v>
      </c>
      <c r="I2480" s="108">
        <f t="shared" si="1144"/>
        <v>46527</v>
      </c>
      <c r="J2480" s="109">
        <f t="shared" si="1152"/>
        <v>21</v>
      </c>
      <c r="K2480" s="109">
        <f t="shared" si="1166"/>
        <v>3</v>
      </c>
      <c r="L2480" s="8">
        <f t="shared" si="1153"/>
        <v>1.00079812</v>
      </c>
      <c r="M2480" s="110">
        <f t="shared" si="1165"/>
        <v>1.0056002500000001</v>
      </c>
      <c r="N2480" s="110">
        <f t="shared" si="1160"/>
        <v>1.9833983321751931</v>
      </c>
      <c r="O2480" s="103">
        <f t="shared" si="1164"/>
        <v>1.9849813199999999</v>
      </c>
      <c r="P2480" s="103">
        <f t="shared" si="1145"/>
        <v>267.57699566000002</v>
      </c>
      <c r="Q2480" s="11">
        <f t="shared" si="1159"/>
        <v>0</v>
      </c>
      <c r="R2480" s="30">
        <f t="shared" si="1154"/>
        <v>0</v>
      </c>
      <c r="S2480" s="103">
        <f t="shared" si="1146"/>
        <v>0</v>
      </c>
      <c r="T2480" s="113">
        <f t="shared" si="1155"/>
        <v>8.5000000000000006E-2</v>
      </c>
      <c r="U2480" s="111">
        <f t="shared" si="1161"/>
        <v>3</v>
      </c>
      <c r="V2480" s="111">
        <v>252</v>
      </c>
      <c r="W2480" s="110">
        <f t="shared" si="1147"/>
        <v>1.000971662</v>
      </c>
      <c r="X2480" s="103">
        <f t="shared" si="1148"/>
        <v>0.25999439000000002</v>
      </c>
      <c r="Y2480" s="103">
        <f t="shared" si="1149"/>
        <v>0</v>
      </c>
      <c r="Z2480" s="114" t="str">
        <f t="shared" si="1157"/>
        <v>A+J=</v>
      </c>
      <c r="AA2480" s="108">
        <f t="shared" si="1158"/>
        <v>46527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50"/>
        <v>46503</v>
      </c>
      <c r="B2481" s="103">
        <f t="shared" si="1142"/>
        <v>267.83699005</v>
      </c>
      <c r="C2481" s="204">
        <f t="shared" si="1141"/>
        <v>134.80076259177795</v>
      </c>
      <c r="D2481" s="104">
        <f t="shared" si="1151"/>
        <v>7205.03</v>
      </c>
      <c r="E2481" s="105">
        <f t="shared" si="1162"/>
        <v>7245.38</v>
      </c>
      <c r="F2481" s="106">
        <f t="shared" si="1163"/>
        <v>46466</v>
      </c>
      <c r="G2481" s="107">
        <f t="shared" si="1143"/>
        <v>5.6002542668107669E-3</v>
      </c>
      <c r="H2481" s="108">
        <f t="shared" si="1156"/>
        <v>46527</v>
      </c>
      <c r="I2481" s="108">
        <f t="shared" si="1144"/>
        <v>46527</v>
      </c>
      <c r="J2481" s="109">
        <f t="shared" si="1152"/>
        <v>21</v>
      </c>
      <c r="K2481" s="109">
        <f t="shared" si="1166"/>
        <v>3</v>
      </c>
      <c r="L2481" s="8">
        <f t="shared" si="1153"/>
        <v>1.00079812</v>
      </c>
      <c r="M2481" s="110">
        <f t="shared" si="1165"/>
        <v>1.0056002500000001</v>
      </c>
      <c r="N2481" s="110">
        <f t="shared" si="1160"/>
        <v>1.9833983321751931</v>
      </c>
      <c r="O2481" s="103">
        <f t="shared" si="1164"/>
        <v>1.9849813199999999</v>
      </c>
      <c r="P2481" s="103">
        <f t="shared" si="1145"/>
        <v>267.57699566000002</v>
      </c>
      <c r="Q2481" s="11">
        <f t="shared" si="1159"/>
        <v>0</v>
      </c>
      <c r="R2481" s="30">
        <f t="shared" si="1154"/>
        <v>0</v>
      </c>
      <c r="S2481" s="103">
        <f t="shared" si="1146"/>
        <v>0</v>
      </c>
      <c r="T2481" s="113">
        <f t="shared" si="1155"/>
        <v>8.5000000000000006E-2</v>
      </c>
      <c r="U2481" s="111">
        <f t="shared" si="1161"/>
        <v>3</v>
      </c>
      <c r="V2481" s="111">
        <v>252</v>
      </c>
      <c r="W2481" s="110">
        <f t="shared" si="1147"/>
        <v>1.000971662</v>
      </c>
      <c r="X2481" s="103">
        <f t="shared" si="1148"/>
        <v>0.25999439000000002</v>
      </c>
      <c r="Y2481" s="103">
        <f t="shared" si="1149"/>
        <v>0</v>
      </c>
      <c r="Z2481" s="114" t="str">
        <f t="shared" si="1157"/>
        <v>A+J=</v>
      </c>
      <c r="AA2481" s="108">
        <f t="shared" si="1158"/>
        <v>46527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50"/>
        <v>46504</v>
      </c>
      <c r="B2482" s="103">
        <f t="shared" si="1142"/>
        <v>267.99496988999999</v>
      </c>
      <c r="C2482" s="204">
        <f t="shared" si="1141"/>
        <v>134.80076259177795</v>
      </c>
      <c r="D2482" s="104">
        <f t="shared" si="1151"/>
        <v>7205.03</v>
      </c>
      <c r="E2482" s="105">
        <f t="shared" si="1162"/>
        <v>7245.38</v>
      </c>
      <c r="F2482" s="106">
        <f t="shared" si="1163"/>
        <v>46466</v>
      </c>
      <c r="G2482" s="107">
        <f t="shared" si="1143"/>
        <v>5.6002542668107669E-3</v>
      </c>
      <c r="H2482" s="108">
        <f t="shared" si="1156"/>
        <v>46527</v>
      </c>
      <c r="I2482" s="108">
        <f t="shared" si="1144"/>
        <v>46527</v>
      </c>
      <c r="J2482" s="109">
        <f t="shared" si="1152"/>
        <v>21</v>
      </c>
      <c r="K2482" s="109">
        <f t="shared" si="1166"/>
        <v>4</v>
      </c>
      <c r="L2482" s="8">
        <f t="shared" si="1153"/>
        <v>1.0010642999999999</v>
      </c>
      <c r="M2482" s="110">
        <f t="shared" si="1165"/>
        <v>1.0056002500000001</v>
      </c>
      <c r="N2482" s="110">
        <f t="shared" si="1160"/>
        <v>1.9833983321751931</v>
      </c>
      <c r="O2482" s="103">
        <f t="shared" si="1164"/>
        <v>1.9855092599999999</v>
      </c>
      <c r="P2482" s="103">
        <f t="shared" si="1145"/>
        <v>267.64816237999997</v>
      </c>
      <c r="Q2482" s="11">
        <f t="shared" si="1159"/>
        <v>0</v>
      </c>
      <c r="R2482" s="30">
        <f t="shared" si="1154"/>
        <v>0</v>
      </c>
      <c r="S2482" s="103">
        <f t="shared" si="1146"/>
        <v>0</v>
      </c>
      <c r="T2482" s="113">
        <f t="shared" si="1155"/>
        <v>8.5000000000000006E-2</v>
      </c>
      <c r="U2482" s="111">
        <f t="shared" si="1161"/>
        <v>4</v>
      </c>
      <c r="V2482" s="111">
        <v>252</v>
      </c>
      <c r="W2482" s="110">
        <f t="shared" si="1147"/>
        <v>1.001295759</v>
      </c>
      <c r="X2482" s="103">
        <f t="shared" si="1148"/>
        <v>0.34680750999999999</v>
      </c>
      <c r="Y2482" s="103">
        <f t="shared" si="1149"/>
        <v>0</v>
      </c>
      <c r="Z2482" s="114" t="str">
        <f t="shared" si="1157"/>
        <v>A+J=</v>
      </c>
      <c r="AA2482" s="108">
        <f t="shared" si="1158"/>
        <v>46527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50"/>
        <v>46505</v>
      </c>
      <c r="B2483" s="103">
        <f t="shared" si="1142"/>
        <v>268.15304285999997</v>
      </c>
      <c r="C2483" s="204">
        <f t="shared" si="1141"/>
        <v>134.80076259177795</v>
      </c>
      <c r="D2483" s="104">
        <f t="shared" si="1151"/>
        <v>7205.03</v>
      </c>
      <c r="E2483" s="105">
        <f t="shared" si="1162"/>
        <v>7245.38</v>
      </c>
      <c r="F2483" s="106">
        <f t="shared" si="1163"/>
        <v>46466</v>
      </c>
      <c r="G2483" s="107">
        <f t="shared" si="1143"/>
        <v>5.6002542668107669E-3</v>
      </c>
      <c r="H2483" s="108">
        <f t="shared" si="1156"/>
        <v>46527</v>
      </c>
      <c r="I2483" s="108">
        <f t="shared" si="1144"/>
        <v>46527</v>
      </c>
      <c r="J2483" s="109">
        <f t="shared" si="1152"/>
        <v>21</v>
      </c>
      <c r="K2483" s="109">
        <f t="shared" si="1166"/>
        <v>5</v>
      </c>
      <c r="L2483" s="8">
        <f t="shared" si="1153"/>
        <v>1.00133055</v>
      </c>
      <c r="M2483" s="110">
        <f t="shared" si="1165"/>
        <v>1.0056002500000001</v>
      </c>
      <c r="N2483" s="110">
        <f t="shared" si="1160"/>
        <v>1.9833983321751931</v>
      </c>
      <c r="O2483" s="103">
        <f t="shared" si="1164"/>
        <v>1.98603734</v>
      </c>
      <c r="P2483" s="103">
        <f t="shared" si="1145"/>
        <v>267.71934795999999</v>
      </c>
      <c r="Q2483" s="11">
        <f t="shared" si="1159"/>
        <v>0</v>
      </c>
      <c r="R2483" s="30">
        <f t="shared" si="1154"/>
        <v>0</v>
      </c>
      <c r="S2483" s="103">
        <f t="shared" si="1146"/>
        <v>0</v>
      </c>
      <c r="T2483" s="113">
        <f t="shared" si="1155"/>
        <v>8.5000000000000006E-2</v>
      </c>
      <c r="U2483" s="111">
        <f t="shared" si="1161"/>
        <v>5</v>
      </c>
      <c r="V2483" s="111">
        <v>252</v>
      </c>
      <c r="W2483" s="110">
        <f t="shared" si="1147"/>
        <v>1.0016199610000001</v>
      </c>
      <c r="X2483" s="103">
        <f t="shared" si="1148"/>
        <v>0.43369489999999999</v>
      </c>
      <c r="Y2483" s="103">
        <f t="shared" si="1149"/>
        <v>0</v>
      </c>
      <c r="Z2483" s="114" t="str">
        <f t="shared" si="1157"/>
        <v>A+J=</v>
      </c>
      <c r="AA2483" s="108">
        <f t="shared" si="1158"/>
        <v>46527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50"/>
        <v>46506</v>
      </c>
      <c r="B2484" s="103">
        <f t="shared" si="1142"/>
        <v>268.31121172000002</v>
      </c>
      <c r="C2484" s="204">
        <f t="shared" si="1141"/>
        <v>134.80076259177795</v>
      </c>
      <c r="D2484" s="104">
        <f t="shared" si="1151"/>
        <v>7205.03</v>
      </c>
      <c r="E2484" s="105">
        <f t="shared" si="1162"/>
        <v>7245.38</v>
      </c>
      <c r="F2484" s="106">
        <f t="shared" si="1163"/>
        <v>46466</v>
      </c>
      <c r="G2484" s="107">
        <f t="shared" si="1143"/>
        <v>5.6002542668107669E-3</v>
      </c>
      <c r="H2484" s="108">
        <f t="shared" si="1156"/>
        <v>46527</v>
      </c>
      <c r="I2484" s="108">
        <f t="shared" si="1144"/>
        <v>46527</v>
      </c>
      <c r="J2484" s="109">
        <f t="shared" si="1152"/>
        <v>21</v>
      </c>
      <c r="K2484" s="109">
        <f t="shared" si="1166"/>
        <v>6</v>
      </c>
      <c r="L2484" s="8">
        <f t="shared" si="1153"/>
        <v>1.0015968799999999</v>
      </c>
      <c r="M2484" s="110">
        <f t="shared" si="1165"/>
        <v>1.0056002500000001</v>
      </c>
      <c r="N2484" s="110">
        <f t="shared" si="1160"/>
        <v>1.9833983321751931</v>
      </c>
      <c r="O2484" s="103">
        <f t="shared" si="1164"/>
        <v>1.9865655799999999</v>
      </c>
      <c r="P2484" s="103">
        <f t="shared" si="1145"/>
        <v>267.79055512000002</v>
      </c>
      <c r="Q2484" s="11">
        <f t="shared" si="1159"/>
        <v>0</v>
      </c>
      <c r="R2484" s="30">
        <f t="shared" si="1154"/>
        <v>0</v>
      </c>
      <c r="S2484" s="103">
        <f t="shared" si="1146"/>
        <v>0</v>
      </c>
      <c r="T2484" s="113">
        <f t="shared" si="1155"/>
        <v>8.5000000000000006E-2</v>
      </c>
      <c r="U2484" s="111">
        <f t="shared" si="1161"/>
        <v>6</v>
      </c>
      <c r="V2484" s="111">
        <v>252</v>
      </c>
      <c r="W2484" s="110">
        <f t="shared" si="1147"/>
        <v>1.0019442679999999</v>
      </c>
      <c r="X2484" s="103">
        <f t="shared" si="1148"/>
        <v>0.52065660000000002</v>
      </c>
      <c r="Y2484" s="103">
        <f t="shared" si="1149"/>
        <v>0</v>
      </c>
      <c r="Z2484" s="114" t="str">
        <f t="shared" si="1157"/>
        <v>A+J=</v>
      </c>
      <c r="AA2484" s="108">
        <f t="shared" si="1158"/>
        <v>46527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50"/>
        <v>46507</v>
      </c>
      <c r="B2485" s="103">
        <f t="shared" si="1142"/>
        <v>268.46946974999997</v>
      </c>
      <c r="C2485" s="204">
        <f t="shared" si="1141"/>
        <v>134.80076259177795</v>
      </c>
      <c r="D2485" s="104">
        <f t="shared" si="1151"/>
        <v>7205.03</v>
      </c>
      <c r="E2485" s="105">
        <f t="shared" si="1162"/>
        <v>7245.38</v>
      </c>
      <c r="F2485" s="106">
        <f t="shared" si="1163"/>
        <v>46466</v>
      </c>
      <c r="G2485" s="107">
        <f t="shared" si="1143"/>
        <v>5.6002542668107669E-3</v>
      </c>
      <c r="H2485" s="108">
        <f t="shared" si="1156"/>
        <v>46527</v>
      </c>
      <c r="I2485" s="108">
        <f t="shared" si="1144"/>
        <v>46527</v>
      </c>
      <c r="J2485" s="109">
        <f t="shared" si="1152"/>
        <v>21</v>
      </c>
      <c r="K2485" s="109">
        <f t="shared" si="1166"/>
        <v>7</v>
      </c>
      <c r="L2485" s="8">
        <f t="shared" si="1153"/>
        <v>1.0018632700000001</v>
      </c>
      <c r="M2485" s="110">
        <f t="shared" si="1165"/>
        <v>1.0056002500000001</v>
      </c>
      <c r="N2485" s="110">
        <f t="shared" si="1160"/>
        <v>1.9833983321751931</v>
      </c>
      <c r="O2485" s="103">
        <f t="shared" si="1164"/>
        <v>1.9870939299999999</v>
      </c>
      <c r="P2485" s="103">
        <f t="shared" si="1145"/>
        <v>267.86177709999998</v>
      </c>
      <c r="Q2485" s="11">
        <f t="shared" si="1159"/>
        <v>0</v>
      </c>
      <c r="R2485" s="30">
        <f t="shared" si="1154"/>
        <v>0</v>
      </c>
      <c r="S2485" s="103">
        <f t="shared" si="1146"/>
        <v>0</v>
      </c>
      <c r="T2485" s="113">
        <f t="shared" si="1155"/>
        <v>8.5000000000000006E-2</v>
      </c>
      <c r="U2485" s="111">
        <f t="shared" si="1161"/>
        <v>7</v>
      </c>
      <c r="V2485" s="111">
        <v>252</v>
      </c>
      <c r="W2485" s="110">
        <f t="shared" si="1147"/>
        <v>1.00226868</v>
      </c>
      <c r="X2485" s="103">
        <f t="shared" si="1148"/>
        <v>0.60769264999999995</v>
      </c>
      <c r="Y2485" s="103">
        <f t="shared" si="1149"/>
        <v>0</v>
      </c>
      <c r="Z2485" s="114" t="str">
        <f t="shared" si="1157"/>
        <v>A+J=</v>
      </c>
      <c r="AA2485" s="108">
        <f t="shared" si="1158"/>
        <v>46527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50"/>
        <v>46508</v>
      </c>
      <c r="B2486" s="103">
        <f t="shared" si="1142"/>
        <v>268.6278251</v>
      </c>
      <c r="C2486" s="204">
        <f t="shared" si="1141"/>
        <v>134.80076259177795</v>
      </c>
      <c r="D2486" s="104">
        <f t="shared" si="1151"/>
        <v>7205.03</v>
      </c>
      <c r="E2486" s="105">
        <f t="shared" si="1162"/>
        <v>7245.38</v>
      </c>
      <c r="F2486" s="106">
        <f t="shared" si="1163"/>
        <v>46466</v>
      </c>
      <c r="G2486" s="107">
        <f t="shared" si="1143"/>
        <v>5.6002542668107669E-3</v>
      </c>
      <c r="H2486" s="108">
        <f t="shared" si="1156"/>
        <v>46527</v>
      </c>
      <c r="I2486" s="108">
        <f t="shared" si="1144"/>
        <v>46527</v>
      </c>
      <c r="J2486" s="109">
        <f t="shared" si="1152"/>
        <v>21</v>
      </c>
      <c r="K2486" s="109">
        <f t="shared" si="1166"/>
        <v>8</v>
      </c>
      <c r="L2486" s="8">
        <f t="shared" si="1153"/>
        <v>1.00212974</v>
      </c>
      <c r="M2486" s="110">
        <f t="shared" si="1165"/>
        <v>1.0056002500000001</v>
      </c>
      <c r="N2486" s="110">
        <f t="shared" si="1160"/>
        <v>1.9833983321751931</v>
      </c>
      <c r="O2486" s="103">
        <f t="shared" si="1164"/>
        <v>1.9876224499999999</v>
      </c>
      <c r="P2486" s="103">
        <f t="shared" si="1145"/>
        <v>267.93302199999999</v>
      </c>
      <c r="Q2486" s="11">
        <f t="shared" si="1159"/>
        <v>0</v>
      </c>
      <c r="R2486" s="30">
        <f t="shared" si="1154"/>
        <v>0</v>
      </c>
      <c r="S2486" s="103">
        <f t="shared" si="1146"/>
        <v>0</v>
      </c>
      <c r="T2486" s="113">
        <f t="shared" si="1155"/>
        <v>8.5000000000000006E-2</v>
      </c>
      <c r="U2486" s="111">
        <f t="shared" si="1161"/>
        <v>8</v>
      </c>
      <c r="V2486" s="111">
        <v>252</v>
      </c>
      <c r="W2486" s="110">
        <f t="shared" si="1147"/>
        <v>1.0025931969999999</v>
      </c>
      <c r="X2486" s="103">
        <f t="shared" si="1148"/>
        <v>0.69480310000000001</v>
      </c>
      <c r="Y2486" s="103">
        <f t="shared" si="1149"/>
        <v>0</v>
      </c>
      <c r="Z2486" s="114" t="str">
        <f t="shared" si="1157"/>
        <v>A+J=</v>
      </c>
      <c r="AA2486" s="108">
        <f t="shared" si="1158"/>
        <v>46527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50"/>
        <v>46509</v>
      </c>
      <c r="B2487" s="103">
        <f t="shared" si="1142"/>
        <v>268.6278251</v>
      </c>
      <c r="C2487" s="204">
        <f t="shared" si="1141"/>
        <v>134.80076259177795</v>
      </c>
      <c r="D2487" s="104">
        <f t="shared" si="1151"/>
        <v>7205.03</v>
      </c>
      <c r="E2487" s="105">
        <f t="shared" si="1162"/>
        <v>7245.38</v>
      </c>
      <c r="F2487" s="106">
        <f t="shared" si="1163"/>
        <v>46466</v>
      </c>
      <c r="G2487" s="107">
        <f t="shared" si="1143"/>
        <v>5.6002542668107669E-3</v>
      </c>
      <c r="H2487" s="108">
        <f t="shared" si="1156"/>
        <v>46527</v>
      </c>
      <c r="I2487" s="108">
        <f t="shared" si="1144"/>
        <v>46527</v>
      </c>
      <c r="J2487" s="109">
        <f t="shared" si="1152"/>
        <v>21</v>
      </c>
      <c r="K2487" s="109">
        <f t="shared" si="1166"/>
        <v>8</v>
      </c>
      <c r="L2487" s="8">
        <f t="shared" si="1153"/>
        <v>1.00212974</v>
      </c>
      <c r="M2487" s="110">
        <f t="shared" si="1165"/>
        <v>1.0056002500000001</v>
      </c>
      <c r="N2487" s="110">
        <f t="shared" si="1160"/>
        <v>1.9833983321751931</v>
      </c>
      <c r="O2487" s="103">
        <f t="shared" si="1164"/>
        <v>1.9876224499999999</v>
      </c>
      <c r="P2487" s="103">
        <f t="shared" si="1145"/>
        <v>267.93302199999999</v>
      </c>
      <c r="Q2487" s="11">
        <f t="shared" si="1159"/>
        <v>0</v>
      </c>
      <c r="R2487" s="30">
        <f t="shared" si="1154"/>
        <v>0</v>
      </c>
      <c r="S2487" s="103">
        <f t="shared" si="1146"/>
        <v>0</v>
      </c>
      <c r="T2487" s="113">
        <f t="shared" si="1155"/>
        <v>8.5000000000000006E-2</v>
      </c>
      <c r="U2487" s="111">
        <f t="shared" si="1161"/>
        <v>8</v>
      </c>
      <c r="V2487" s="111">
        <v>252</v>
      </c>
      <c r="W2487" s="110">
        <f t="shared" si="1147"/>
        <v>1.0025931969999999</v>
      </c>
      <c r="X2487" s="103">
        <f t="shared" si="1148"/>
        <v>0.69480310000000001</v>
      </c>
      <c r="Y2487" s="103">
        <f t="shared" si="1149"/>
        <v>0</v>
      </c>
      <c r="Z2487" s="114" t="str">
        <f t="shared" si="1157"/>
        <v>A+J=</v>
      </c>
      <c r="AA2487" s="108">
        <f t="shared" si="1158"/>
        <v>46527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50"/>
        <v>46510</v>
      </c>
      <c r="B2488" s="103">
        <f t="shared" si="1142"/>
        <v>268.6278251</v>
      </c>
      <c r="C2488" s="204">
        <f t="shared" si="1141"/>
        <v>134.80076259177795</v>
      </c>
      <c r="D2488" s="104">
        <f t="shared" si="1151"/>
        <v>7205.03</v>
      </c>
      <c r="E2488" s="105">
        <f t="shared" si="1162"/>
        <v>7245.38</v>
      </c>
      <c r="F2488" s="106">
        <f t="shared" si="1163"/>
        <v>46466</v>
      </c>
      <c r="G2488" s="107">
        <f t="shared" si="1143"/>
        <v>5.6002542668107669E-3</v>
      </c>
      <c r="H2488" s="108">
        <f t="shared" si="1156"/>
        <v>46527</v>
      </c>
      <c r="I2488" s="108">
        <f t="shared" si="1144"/>
        <v>46527</v>
      </c>
      <c r="J2488" s="109">
        <f t="shared" si="1152"/>
        <v>21</v>
      </c>
      <c r="K2488" s="109">
        <f t="shared" si="1166"/>
        <v>8</v>
      </c>
      <c r="L2488" s="8">
        <f t="shared" si="1153"/>
        <v>1.00212974</v>
      </c>
      <c r="M2488" s="110">
        <f t="shared" si="1165"/>
        <v>1.0056002500000001</v>
      </c>
      <c r="N2488" s="110">
        <f t="shared" si="1160"/>
        <v>1.9833983321751931</v>
      </c>
      <c r="O2488" s="103">
        <f t="shared" si="1164"/>
        <v>1.9876224499999999</v>
      </c>
      <c r="P2488" s="103">
        <f t="shared" si="1145"/>
        <v>267.93302199999999</v>
      </c>
      <c r="Q2488" s="11">
        <f t="shared" si="1159"/>
        <v>0</v>
      </c>
      <c r="R2488" s="30">
        <f t="shared" si="1154"/>
        <v>0</v>
      </c>
      <c r="S2488" s="103">
        <f t="shared" si="1146"/>
        <v>0</v>
      </c>
      <c r="T2488" s="113">
        <f t="shared" si="1155"/>
        <v>8.5000000000000006E-2</v>
      </c>
      <c r="U2488" s="111">
        <f t="shared" si="1161"/>
        <v>8</v>
      </c>
      <c r="V2488" s="111">
        <v>252</v>
      </c>
      <c r="W2488" s="110">
        <f t="shared" si="1147"/>
        <v>1.0025931969999999</v>
      </c>
      <c r="X2488" s="103">
        <f t="shared" si="1148"/>
        <v>0.69480310000000001</v>
      </c>
      <c r="Y2488" s="103">
        <f t="shared" si="1149"/>
        <v>0</v>
      </c>
      <c r="Z2488" s="114" t="str">
        <f t="shared" si="1157"/>
        <v>A+J=</v>
      </c>
      <c r="AA2488" s="108">
        <f t="shared" si="1158"/>
        <v>46527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50"/>
        <v>46511</v>
      </c>
      <c r="B2489" s="103">
        <f t="shared" si="1142"/>
        <v>268.78627104999998</v>
      </c>
      <c r="C2489" s="204">
        <f t="shared" si="1141"/>
        <v>134.80076259177795</v>
      </c>
      <c r="D2489" s="104">
        <f t="shared" si="1151"/>
        <v>7205.03</v>
      </c>
      <c r="E2489" s="105">
        <f t="shared" si="1162"/>
        <v>7245.38</v>
      </c>
      <c r="F2489" s="106">
        <f t="shared" si="1163"/>
        <v>46466</v>
      </c>
      <c r="G2489" s="107">
        <f t="shared" si="1143"/>
        <v>5.6002542668107669E-3</v>
      </c>
      <c r="H2489" s="108">
        <f t="shared" si="1156"/>
        <v>46527</v>
      </c>
      <c r="I2489" s="108">
        <f t="shared" si="1144"/>
        <v>46527</v>
      </c>
      <c r="J2489" s="109">
        <f t="shared" si="1152"/>
        <v>21</v>
      </c>
      <c r="K2489" s="109">
        <f t="shared" si="1166"/>
        <v>9</v>
      </c>
      <c r="L2489" s="8">
        <f t="shared" si="1153"/>
        <v>1.00239627</v>
      </c>
      <c r="M2489" s="110">
        <f t="shared" si="1165"/>
        <v>1.0056002500000001</v>
      </c>
      <c r="N2489" s="110">
        <f t="shared" si="1160"/>
        <v>1.9833983321751931</v>
      </c>
      <c r="O2489" s="103">
        <f t="shared" si="1164"/>
        <v>1.9881510899999999</v>
      </c>
      <c r="P2489" s="103">
        <f t="shared" si="1145"/>
        <v>268.00428306999999</v>
      </c>
      <c r="Q2489" s="11">
        <f t="shared" si="1159"/>
        <v>0</v>
      </c>
      <c r="R2489" s="30">
        <f t="shared" si="1154"/>
        <v>0</v>
      </c>
      <c r="S2489" s="103">
        <f t="shared" si="1146"/>
        <v>0</v>
      </c>
      <c r="T2489" s="113">
        <f t="shared" si="1155"/>
        <v>8.5000000000000006E-2</v>
      </c>
      <c r="U2489" s="111">
        <f t="shared" si="1161"/>
        <v>9</v>
      </c>
      <c r="V2489" s="111">
        <v>252</v>
      </c>
      <c r="W2489" s="110">
        <f t="shared" si="1147"/>
        <v>1.0029178190000001</v>
      </c>
      <c r="X2489" s="103">
        <f t="shared" si="1148"/>
        <v>0.78198798000000003</v>
      </c>
      <c r="Y2489" s="103">
        <f t="shared" si="1149"/>
        <v>0</v>
      </c>
      <c r="Z2489" s="114" t="str">
        <f t="shared" si="1157"/>
        <v>A+J=</v>
      </c>
      <c r="AA2489" s="108">
        <f t="shared" si="1158"/>
        <v>46527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50"/>
        <v>46512</v>
      </c>
      <c r="B2490" s="103">
        <f t="shared" si="1142"/>
        <v>268.94481198</v>
      </c>
      <c r="C2490" s="204">
        <f t="shared" si="1141"/>
        <v>134.80076259177795</v>
      </c>
      <c r="D2490" s="104">
        <f t="shared" si="1151"/>
        <v>7205.03</v>
      </c>
      <c r="E2490" s="105">
        <f t="shared" si="1162"/>
        <v>7245.38</v>
      </c>
      <c r="F2490" s="106">
        <f t="shared" si="1163"/>
        <v>46466</v>
      </c>
      <c r="G2490" s="107">
        <f t="shared" si="1143"/>
        <v>5.6002542668107669E-3</v>
      </c>
      <c r="H2490" s="108">
        <f t="shared" si="1156"/>
        <v>46527</v>
      </c>
      <c r="I2490" s="108">
        <f t="shared" si="1144"/>
        <v>46527</v>
      </c>
      <c r="J2490" s="109">
        <f t="shared" si="1152"/>
        <v>21</v>
      </c>
      <c r="K2490" s="109">
        <f t="shared" si="1166"/>
        <v>10</v>
      </c>
      <c r="L2490" s="8">
        <f t="shared" si="1153"/>
        <v>1.0026628799999999</v>
      </c>
      <c r="M2490" s="110">
        <f t="shared" si="1165"/>
        <v>1.0056002500000001</v>
      </c>
      <c r="N2490" s="110">
        <f t="shared" si="1160"/>
        <v>1.9833983321751931</v>
      </c>
      <c r="O2490" s="103">
        <f t="shared" si="1164"/>
        <v>1.9886798800000001</v>
      </c>
      <c r="P2490" s="103">
        <f t="shared" si="1145"/>
        <v>268.07556437</v>
      </c>
      <c r="Q2490" s="11">
        <f t="shared" si="1159"/>
        <v>0</v>
      </c>
      <c r="R2490" s="30">
        <f t="shared" si="1154"/>
        <v>0</v>
      </c>
      <c r="S2490" s="103">
        <f t="shared" si="1146"/>
        <v>0</v>
      </c>
      <c r="T2490" s="113">
        <f t="shared" si="1155"/>
        <v>8.5000000000000006E-2</v>
      </c>
      <c r="U2490" s="111">
        <f t="shared" si="1161"/>
        <v>10</v>
      </c>
      <c r="V2490" s="111">
        <v>252</v>
      </c>
      <c r="W2490" s="110">
        <f t="shared" si="1147"/>
        <v>1.0032425469999999</v>
      </c>
      <c r="X2490" s="103">
        <f t="shared" si="1148"/>
        <v>0.86924760999999995</v>
      </c>
      <c r="Y2490" s="103">
        <f t="shared" si="1149"/>
        <v>0</v>
      </c>
      <c r="Z2490" s="114" t="str">
        <f t="shared" si="1157"/>
        <v>A+J=</v>
      </c>
      <c r="AA2490" s="108">
        <f t="shared" si="1158"/>
        <v>46527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50"/>
        <v>46513</v>
      </c>
      <c r="B2491" s="103">
        <f t="shared" si="1142"/>
        <v>269.10344603000004</v>
      </c>
      <c r="C2491" s="204">
        <f t="shared" si="1141"/>
        <v>134.80076259177795</v>
      </c>
      <c r="D2491" s="104">
        <f t="shared" si="1151"/>
        <v>7205.03</v>
      </c>
      <c r="E2491" s="105">
        <f t="shared" si="1162"/>
        <v>7245.38</v>
      </c>
      <c r="F2491" s="106">
        <f t="shared" si="1163"/>
        <v>46466</v>
      </c>
      <c r="G2491" s="107">
        <f t="shared" si="1143"/>
        <v>5.6002542668107669E-3</v>
      </c>
      <c r="H2491" s="108">
        <f t="shared" si="1156"/>
        <v>46527</v>
      </c>
      <c r="I2491" s="108">
        <f t="shared" si="1144"/>
        <v>46527</v>
      </c>
      <c r="J2491" s="109">
        <f t="shared" si="1152"/>
        <v>21</v>
      </c>
      <c r="K2491" s="109">
        <f t="shared" si="1166"/>
        <v>11</v>
      </c>
      <c r="L2491" s="8">
        <f t="shared" si="1153"/>
        <v>1.0029295600000001</v>
      </c>
      <c r="M2491" s="110">
        <f t="shared" si="1165"/>
        <v>1.0056002500000001</v>
      </c>
      <c r="N2491" s="110">
        <f t="shared" si="1160"/>
        <v>1.9833983321751931</v>
      </c>
      <c r="O2491" s="103">
        <f t="shared" si="1164"/>
        <v>1.98920881</v>
      </c>
      <c r="P2491" s="103">
        <f t="shared" si="1145"/>
        <v>268.14686454000002</v>
      </c>
      <c r="Q2491" s="11">
        <f t="shared" si="1159"/>
        <v>0</v>
      </c>
      <c r="R2491" s="30">
        <f t="shared" si="1154"/>
        <v>0</v>
      </c>
      <c r="S2491" s="103">
        <f t="shared" si="1146"/>
        <v>0</v>
      </c>
      <c r="T2491" s="113">
        <f t="shared" si="1155"/>
        <v>8.5000000000000006E-2</v>
      </c>
      <c r="U2491" s="111">
        <f t="shared" si="1161"/>
        <v>11</v>
      </c>
      <c r="V2491" s="111">
        <v>252</v>
      </c>
      <c r="W2491" s="110">
        <f t="shared" si="1147"/>
        <v>1.0035673789999999</v>
      </c>
      <c r="X2491" s="103">
        <f t="shared" si="1148"/>
        <v>0.95658149000000003</v>
      </c>
      <c r="Y2491" s="103">
        <f t="shared" si="1149"/>
        <v>0</v>
      </c>
      <c r="Z2491" s="114" t="str">
        <f t="shared" si="1157"/>
        <v>A+J=</v>
      </c>
      <c r="AA2491" s="108">
        <f t="shared" si="1158"/>
        <v>46527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50"/>
        <v>46514</v>
      </c>
      <c r="B2492" s="103">
        <f t="shared" si="1142"/>
        <v>269.26217377</v>
      </c>
      <c r="C2492" s="204">
        <f t="shared" si="1141"/>
        <v>134.80076259177795</v>
      </c>
      <c r="D2492" s="104">
        <f t="shared" si="1151"/>
        <v>7205.03</v>
      </c>
      <c r="E2492" s="105">
        <f t="shared" si="1162"/>
        <v>7245.38</v>
      </c>
      <c r="F2492" s="106">
        <f t="shared" si="1163"/>
        <v>46466</v>
      </c>
      <c r="G2492" s="107">
        <f t="shared" si="1143"/>
        <v>5.6002542668107669E-3</v>
      </c>
      <c r="H2492" s="108">
        <f t="shared" si="1156"/>
        <v>46527</v>
      </c>
      <c r="I2492" s="108">
        <f t="shared" si="1144"/>
        <v>46527</v>
      </c>
      <c r="J2492" s="109">
        <f t="shared" si="1152"/>
        <v>21</v>
      </c>
      <c r="K2492" s="109">
        <f t="shared" si="1166"/>
        <v>12</v>
      </c>
      <c r="L2492" s="8">
        <f t="shared" si="1153"/>
        <v>1.0031963100000001</v>
      </c>
      <c r="M2492" s="110">
        <f t="shared" si="1165"/>
        <v>1.0056002500000001</v>
      </c>
      <c r="N2492" s="110">
        <f t="shared" si="1160"/>
        <v>1.9833983321751931</v>
      </c>
      <c r="O2492" s="103">
        <f t="shared" si="1164"/>
        <v>1.9897378800000001</v>
      </c>
      <c r="P2492" s="103">
        <f t="shared" si="1145"/>
        <v>268.21818358000002</v>
      </c>
      <c r="Q2492" s="11">
        <f t="shared" si="1159"/>
        <v>0</v>
      </c>
      <c r="R2492" s="30">
        <f t="shared" si="1154"/>
        <v>0</v>
      </c>
      <c r="S2492" s="103">
        <f t="shared" si="1146"/>
        <v>0</v>
      </c>
      <c r="T2492" s="113">
        <f t="shared" si="1155"/>
        <v>8.5000000000000006E-2</v>
      </c>
      <c r="U2492" s="111">
        <f t="shared" si="1161"/>
        <v>12</v>
      </c>
      <c r="V2492" s="111">
        <v>252</v>
      </c>
      <c r="W2492" s="110">
        <f t="shared" si="1147"/>
        <v>1.003892317</v>
      </c>
      <c r="X2492" s="103">
        <f t="shared" si="1148"/>
        <v>1.0439901899999999</v>
      </c>
      <c r="Y2492" s="103">
        <f t="shared" si="1149"/>
        <v>0</v>
      </c>
      <c r="Z2492" s="114" t="str">
        <f t="shared" si="1157"/>
        <v>A+J=</v>
      </c>
      <c r="AA2492" s="108">
        <f t="shared" si="1158"/>
        <v>46527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50"/>
        <v>46515</v>
      </c>
      <c r="B2493" s="103">
        <f t="shared" si="1142"/>
        <v>269.42099471</v>
      </c>
      <c r="C2493" s="204">
        <f t="shared" si="1141"/>
        <v>134.80076259177795</v>
      </c>
      <c r="D2493" s="104">
        <f t="shared" si="1151"/>
        <v>7205.03</v>
      </c>
      <c r="E2493" s="105">
        <f t="shared" si="1162"/>
        <v>7245.38</v>
      </c>
      <c r="F2493" s="106">
        <f t="shared" si="1163"/>
        <v>46466</v>
      </c>
      <c r="G2493" s="107">
        <f t="shared" si="1143"/>
        <v>5.6002542668107669E-3</v>
      </c>
      <c r="H2493" s="108">
        <f t="shared" si="1156"/>
        <v>46527</v>
      </c>
      <c r="I2493" s="108">
        <f t="shared" si="1144"/>
        <v>46527</v>
      </c>
      <c r="J2493" s="109">
        <f t="shared" si="1152"/>
        <v>21</v>
      </c>
      <c r="K2493" s="109">
        <f t="shared" si="1166"/>
        <v>13</v>
      </c>
      <c r="L2493" s="8">
        <f t="shared" si="1153"/>
        <v>1.0034631300000001</v>
      </c>
      <c r="M2493" s="110">
        <f t="shared" si="1165"/>
        <v>1.0056002500000001</v>
      </c>
      <c r="N2493" s="110">
        <f t="shared" si="1160"/>
        <v>1.9833983321751931</v>
      </c>
      <c r="O2493" s="103">
        <f t="shared" si="1164"/>
        <v>1.9902670899999999</v>
      </c>
      <c r="P2493" s="103">
        <f t="shared" si="1145"/>
        <v>268.28952149000003</v>
      </c>
      <c r="Q2493" s="11">
        <f t="shared" si="1159"/>
        <v>0</v>
      </c>
      <c r="R2493" s="30">
        <f t="shared" si="1154"/>
        <v>0</v>
      </c>
      <c r="S2493" s="103">
        <f t="shared" si="1146"/>
        <v>0</v>
      </c>
      <c r="T2493" s="113">
        <f t="shared" si="1155"/>
        <v>8.5000000000000006E-2</v>
      </c>
      <c r="U2493" s="111">
        <f t="shared" si="1161"/>
        <v>13</v>
      </c>
      <c r="V2493" s="111">
        <v>252</v>
      </c>
      <c r="W2493" s="110">
        <f t="shared" si="1147"/>
        <v>1.0042173590000001</v>
      </c>
      <c r="X2493" s="103">
        <f t="shared" si="1148"/>
        <v>1.1314732199999999</v>
      </c>
      <c r="Y2493" s="103">
        <f t="shared" si="1149"/>
        <v>0</v>
      </c>
      <c r="Z2493" s="114" t="str">
        <f t="shared" si="1157"/>
        <v>A+J=</v>
      </c>
      <c r="AA2493" s="108">
        <f t="shared" si="1158"/>
        <v>46527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50"/>
        <v>46516</v>
      </c>
      <c r="B2494" s="103">
        <f t="shared" si="1142"/>
        <v>269.42099471</v>
      </c>
      <c r="C2494" s="204">
        <f t="shared" si="1141"/>
        <v>134.80076259177795</v>
      </c>
      <c r="D2494" s="104">
        <f t="shared" si="1151"/>
        <v>7205.03</v>
      </c>
      <c r="E2494" s="105">
        <f t="shared" si="1162"/>
        <v>7245.38</v>
      </c>
      <c r="F2494" s="106">
        <f t="shared" si="1163"/>
        <v>46466</v>
      </c>
      <c r="G2494" s="107">
        <f t="shared" si="1143"/>
        <v>5.6002542668107669E-3</v>
      </c>
      <c r="H2494" s="108">
        <f t="shared" si="1156"/>
        <v>46527</v>
      </c>
      <c r="I2494" s="108">
        <f t="shared" si="1144"/>
        <v>46527</v>
      </c>
      <c r="J2494" s="109">
        <f t="shared" si="1152"/>
        <v>21</v>
      </c>
      <c r="K2494" s="109">
        <f t="shared" si="1166"/>
        <v>13</v>
      </c>
      <c r="L2494" s="8">
        <f t="shared" si="1153"/>
        <v>1.0034631300000001</v>
      </c>
      <c r="M2494" s="110">
        <f t="shared" si="1165"/>
        <v>1.0056002500000001</v>
      </c>
      <c r="N2494" s="110">
        <f t="shared" si="1160"/>
        <v>1.9833983321751931</v>
      </c>
      <c r="O2494" s="103">
        <f t="shared" si="1164"/>
        <v>1.9902670899999999</v>
      </c>
      <c r="P2494" s="103">
        <f t="shared" si="1145"/>
        <v>268.28952149000003</v>
      </c>
      <c r="Q2494" s="11">
        <f t="shared" si="1159"/>
        <v>0</v>
      </c>
      <c r="R2494" s="30">
        <f t="shared" si="1154"/>
        <v>0</v>
      </c>
      <c r="S2494" s="103">
        <f t="shared" si="1146"/>
        <v>0</v>
      </c>
      <c r="T2494" s="113">
        <f t="shared" si="1155"/>
        <v>8.5000000000000006E-2</v>
      </c>
      <c r="U2494" s="111">
        <f t="shared" si="1161"/>
        <v>13</v>
      </c>
      <c r="V2494" s="111">
        <v>252</v>
      </c>
      <c r="W2494" s="110">
        <f t="shared" si="1147"/>
        <v>1.0042173590000001</v>
      </c>
      <c r="X2494" s="103">
        <f t="shared" si="1148"/>
        <v>1.1314732199999999</v>
      </c>
      <c r="Y2494" s="103">
        <f t="shared" si="1149"/>
        <v>0</v>
      </c>
      <c r="Z2494" s="114" t="str">
        <f t="shared" si="1157"/>
        <v>A+J=</v>
      </c>
      <c r="AA2494" s="108">
        <f t="shared" si="1158"/>
        <v>46527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50"/>
        <v>46517</v>
      </c>
      <c r="B2495" s="103">
        <f t="shared" si="1142"/>
        <v>269.42099471</v>
      </c>
      <c r="C2495" s="204">
        <f t="shared" si="1141"/>
        <v>134.80076259177795</v>
      </c>
      <c r="D2495" s="104">
        <f t="shared" si="1151"/>
        <v>7205.03</v>
      </c>
      <c r="E2495" s="105">
        <f t="shared" si="1162"/>
        <v>7245.38</v>
      </c>
      <c r="F2495" s="106">
        <f t="shared" si="1163"/>
        <v>46466</v>
      </c>
      <c r="G2495" s="107">
        <f t="shared" si="1143"/>
        <v>5.6002542668107669E-3</v>
      </c>
      <c r="H2495" s="108">
        <f t="shared" si="1156"/>
        <v>46527</v>
      </c>
      <c r="I2495" s="108">
        <f t="shared" si="1144"/>
        <v>46527</v>
      </c>
      <c r="J2495" s="109">
        <f t="shared" si="1152"/>
        <v>21</v>
      </c>
      <c r="K2495" s="109">
        <f t="shared" si="1166"/>
        <v>13</v>
      </c>
      <c r="L2495" s="8">
        <f t="shared" si="1153"/>
        <v>1.0034631300000001</v>
      </c>
      <c r="M2495" s="110">
        <f t="shared" si="1165"/>
        <v>1.0056002500000001</v>
      </c>
      <c r="N2495" s="110">
        <f t="shared" si="1160"/>
        <v>1.9833983321751931</v>
      </c>
      <c r="O2495" s="103">
        <f t="shared" si="1164"/>
        <v>1.9902670899999999</v>
      </c>
      <c r="P2495" s="103">
        <f t="shared" si="1145"/>
        <v>268.28952149000003</v>
      </c>
      <c r="Q2495" s="11">
        <f t="shared" si="1159"/>
        <v>0</v>
      </c>
      <c r="R2495" s="30">
        <f t="shared" si="1154"/>
        <v>0</v>
      </c>
      <c r="S2495" s="103">
        <f t="shared" si="1146"/>
        <v>0</v>
      </c>
      <c r="T2495" s="113">
        <f t="shared" si="1155"/>
        <v>8.5000000000000006E-2</v>
      </c>
      <c r="U2495" s="111">
        <f t="shared" si="1161"/>
        <v>13</v>
      </c>
      <c r="V2495" s="111">
        <v>252</v>
      </c>
      <c r="W2495" s="110">
        <f t="shared" si="1147"/>
        <v>1.0042173590000001</v>
      </c>
      <c r="X2495" s="103">
        <f t="shared" si="1148"/>
        <v>1.1314732199999999</v>
      </c>
      <c r="Y2495" s="103">
        <f t="shared" si="1149"/>
        <v>0</v>
      </c>
      <c r="Z2495" s="114" t="str">
        <f t="shared" si="1157"/>
        <v>A+J=</v>
      </c>
      <c r="AA2495" s="108">
        <f t="shared" si="1158"/>
        <v>46527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50"/>
        <v>46518</v>
      </c>
      <c r="B2496" s="103">
        <f t="shared" si="1142"/>
        <v>269.57990969999997</v>
      </c>
      <c r="C2496" s="204">
        <f t="shared" si="1141"/>
        <v>134.80076259177795</v>
      </c>
      <c r="D2496" s="104">
        <f t="shared" si="1151"/>
        <v>7205.03</v>
      </c>
      <c r="E2496" s="105">
        <f t="shared" si="1162"/>
        <v>7245.38</v>
      </c>
      <c r="F2496" s="106">
        <f t="shared" si="1163"/>
        <v>46466</v>
      </c>
      <c r="G2496" s="107">
        <f t="shared" si="1143"/>
        <v>5.6002542668107669E-3</v>
      </c>
      <c r="H2496" s="108">
        <f t="shared" si="1156"/>
        <v>46527</v>
      </c>
      <c r="I2496" s="108">
        <f t="shared" si="1144"/>
        <v>46527</v>
      </c>
      <c r="J2496" s="109">
        <f t="shared" si="1152"/>
        <v>21</v>
      </c>
      <c r="K2496" s="109">
        <f t="shared" si="1166"/>
        <v>14</v>
      </c>
      <c r="L2496" s="8">
        <f t="shared" si="1153"/>
        <v>1.0037300199999999</v>
      </c>
      <c r="M2496" s="110">
        <f t="shared" si="1165"/>
        <v>1.0056002500000001</v>
      </c>
      <c r="N2496" s="110">
        <f t="shared" si="1160"/>
        <v>1.9833983321751931</v>
      </c>
      <c r="O2496" s="103">
        <f t="shared" si="1164"/>
        <v>1.99079644</v>
      </c>
      <c r="P2496" s="103">
        <f t="shared" si="1145"/>
        <v>268.36087827</v>
      </c>
      <c r="Q2496" s="11">
        <f t="shared" si="1159"/>
        <v>0</v>
      </c>
      <c r="R2496" s="30">
        <f t="shared" si="1154"/>
        <v>0</v>
      </c>
      <c r="S2496" s="103">
        <f t="shared" si="1146"/>
        <v>0</v>
      </c>
      <c r="T2496" s="113">
        <f t="shared" si="1155"/>
        <v>8.5000000000000006E-2</v>
      </c>
      <c r="U2496" s="111">
        <f t="shared" si="1161"/>
        <v>14</v>
      </c>
      <c r="V2496" s="111">
        <v>252</v>
      </c>
      <c r="W2496" s="110">
        <f t="shared" si="1147"/>
        <v>1.0045425079999999</v>
      </c>
      <c r="X2496" s="103">
        <f t="shared" si="1148"/>
        <v>1.21903143</v>
      </c>
      <c r="Y2496" s="103">
        <f t="shared" si="1149"/>
        <v>0</v>
      </c>
      <c r="Z2496" s="114" t="str">
        <f t="shared" si="1157"/>
        <v>A+J=</v>
      </c>
      <c r="AA2496" s="108">
        <f t="shared" si="1158"/>
        <v>46527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50"/>
        <v>46519</v>
      </c>
      <c r="B2497" s="103">
        <f t="shared" si="1142"/>
        <v>269.73891798</v>
      </c>
      <c r="C2497" s="204">
        <f t="shared" si="1141"/>
        <v>134.80076259177795</v>
      </c>
      <c r="D2497" s="104">
        <f t="shared" si="1151"/>
        <v>7205.03</v>
      </c>
      <c r="E2497" s="105">
        <f t="shared" si="1162"/>
        <v>7245.38</v>
      </c>
      <c r="F2497" s="106">
        <f t="shared" si="1163"/>
        <v>46466</v>
      </c>
      <c r="G2497" s="107">
        <f t="shared" si="1143"/>
        <v>5.6002542668107669E-3</v>
      </c>
      <c r="H2497" s="108">
        <f t="shared" si="1156"/>
        <v>46527</v>
      </c>
      <c r="I2497" s="108">
        <f t="shared" si="1144"/>
        <v>46527</v>
      </c>
      <c r="J2497" s="109">
        <f t="shared" si="1152"/>
        <v>21</v>
      </c>
      <c r="K2497" s="109">
        <f t="shared" si="1166"/>
        <v>15</v>
      </c>
      <c r="L2497" s="8">
        <f t="shared" si="1153"/>
        <v>1.0039969799999999</v>
      </c>
      <c r="M2497" s="110">
        <f t="shared" si="1165"/>
        <v>1.0056002500000001</v>
      </c>
      <c r="N2497" s="110">
        <f t="shared" si="1160"/>
        <v>1.9833983321751931</v>
      </c>
      <c r="O2497" s="103">
        <f t="shared" si="1164"/>
        <v>1.9913259299999999</v>
      </c>
      <c r="P2497" s="103">
        <f t="shared" si="1145"/>
        <v>268.43225393</v>
      </c>
      <c r="Q2497" s="11">
        <f t="shared" si="1159"/>
        <v>0</v>
      </c>
      <c r="R2497" s="30">
        <f t="shared" si="1154"/>
        <v>0</v>
      </c>
      <c r="S2497" s="103">
        <f t="shared" si="1146"/>
        <v>0</v>
      </c>
      <c r="T2497" s="113">
        <f t="shared" si="1155"/>
        <v>8.5000000000000006E-2</v>
      </c>
      <c r="U2497" s="111">
        <f t="shared" si="1161"/>
        <v>15</v>
      </c>
      <c r="V2497" s="111">
        <v>252</v>
      </c>
      <c r="W2497" s="110">
        <f t="shared" si="1147"/>
        <v>1.0048677610000001</v>
      </c>
      <c r="X2497" s="103">
        <f t="shared" si="1148"/>
        <v>1.30666405</v>
      </c>
      <c r="Y2497" s="103">
        <f t="shared" si="1149"/>
        <v>0</v>
      </c>
      <c r="Z2497" s="114" t="str">
        <f t="shared" si="1157"/>
        <v>A+J=</v>
      </c>
      <c r="AA2497" s="108">
        <f t="shared" si="1158"/>
        <v>46527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50"/>
        <v>46520</v>
      </c>
      <c r="B2498" s="103">
        <f t="shared" si="1142"/>
        <v>269.89802256000002</v>
      </c>
      <c r="C2498" s="204">
        <f t="shared" si="1141"/>
        <v>134.80076259177795</v>
      </c>
      <c r="D2498" s="104">
        <f t="shared" si="1151"/>
        <v>7205.03</v>
      </c>
      <c r="E2498" s="105">
        <f t="shared" si="1162"/>
        <v>7245.38</v>
      </c>
      <c r="F2498" s="106">
        <f t="shared" si="1163"/>
        <v>46466</v>
      </c>
      <c r="G2498" s="107">
        <f t="shared" si="1143"/>
        <v>5.6002542668107669E-3</v>
      </c>
      <c r="H2498" s="108">
        <f t="shared" si="1156"/>
        <v>46527</v>
      </c>
      <c r="I2498" s="108">
        <f t="shared" si="1144"/>
        <v>46527</v>
      </c>
      <c r="J2498" s="109">
        <f t="shared" si="1152"/>
        <v>21</v>
      </c>
      <c r="K2498" s="109">
        <f t="shared" si="1166"/>
        <v>16</v>
      </c>
      <c r="L2498" s="8">
        <f t="shared" si="1153"/>
        <v>1.0042640199999999</v>
      </c>
      <c r="M2498" s="110">
        <f t="shared" si="1165"/>
        <v>1.0056002500000001</v>
      </c>
      <c r="N2498" s="110">
        <f t="shared" si="1160"/>
        <v>1.9833983321751931</v>
      </c>
      <c r="O2498" s="103">
        <f t="shared" si="1164"/>
        <v>1.99185558</v>
      </c>
      <c r="P2498" s="103">
        <f t="shared" si="1145"/>
        <v>268.50365115</v>
      </c>
      <c r="Q2498" s="11">
        <f t="shared" si="1159"/>
        <v>0</v>
      </c>
      <c r="R2498" s="30">
        <f t="shared" si="1154"/>
        <v>0</v>
      </c>
      <c r="S2498" s="103">
        <f t="shared" si="1146"/>
        <v>0</v>
      </c>
      <c r="T2498" s="113">
        <f t="shared" si="1155"/>
        <v>8.5000000000000006E-2</v>
      </c>
      <c r="U2498" s="111">
        <f t="shared" si="1161"/>
        <v>16</v>
      </c>
      <c r="V2498" s="111">
        <v>252</v>
      </c>
      <c r="W2498" s="110">
        <f t="shared" si="1147"/>
        <v>1.0051931190000001</v>
      </c>
      <c r="X2498" s="103">
        <f t="shared" si="1148"/>
        <v>1.39437141</v>
      </c>
      <c r="Y2498" s="103">
        <f t="shared" si="1149"/>
        <v>0</v>
      </c>
      <c r="Z2498" s="114" t="str">
        <f t="shared" si="1157"/>
        <v>A+J=</v>
      </c>
      <c r="AA2498" s="108">
        <f t="shared" si="1158"/>
        <v>46527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50"/>
        <v>46521</v>
      </c>
      <c r="B2499" s="103">
        <f t="shared" si="1142"/>
        <v>270.05721697000001</v>
      </c>
      <c r="C2499" s="204">
        <f t="shared" si="1141"/>
        <v>134.80076259177795</v>
      </c>
      <c r="D2499" s="104">
        <f t="shared" si="1151"/>
        <v>7205.03</v>
      </c>
      <c r="E2499" s="105">
        <f t="shared" si="1162"/>
        <v>7245.38</v>
      </c>
      <c r="F2499" s="106">
        <f t="shared" si="1163"/>
        <v>46466</v>
      </c>
      <c r="G2499" s="107">
        <f t="shared" si="1143"/>
        <v>5.6002542668107669E-3</v>
      </c>
      <c r="H2499" s="108">
        <f t="shared" si="1156"/>
        <v>46527</v>
      </c>
      <c r="I2499" s="108">
        <f t="shared" si="1144"/>
        <v>46527</v>
      </c>
      <c r="J2499" s="109">
        <f t="shared" si="1152"/>
        <v>21</v>
      </c>
      <c r="K2499" s="109">
        <f t="shared" si="1166"/>
        <v>17</v>
      </c>
      <c r="L2499" s="8">
        <f t="shared" si="1153"/>
        <v>1.00453112</v>
      </c>
      <c r="M2499" s="110">
        <f t="shared" si="1165"/>
        <v>1.0056002500000001</v>
      </c>
      <c r="N2499" s="110">
        <f t="shared" si="1160"/>
        <v>1.9833983321751931</v>
      </c>
      <c r="O2499" s="103">
        <f t="shared" si="1164"/>
        <v>1.99238534</v>
      </c>
      <c r="P2499" s="103">
        <f t="shared" si="1145"/>
        <v>268.57506319999999</v>
      </c>
      <c r="Q2499" s="11">
        <f t="shared" si="1159"/>
        <v>0</v>
      </c>
      <c r="R2499" s="30">
        <f t="shared" si="1154"/>
        <v>0</v>
      </c>
      <c r="S2499" s="103">
        <f t="shared" si="1146"/>
        <v>0</v>
      </c>
      <c r="T2499" s="113">
        <f t="shared" si="1155"/>
        <v>8.5000000000000006E-2</v>
      </c>
      <c r="U2499" s="111">
        <f t="shared" si="1161"/>
        <v>17</v>
      </c>
      <c r="V2499" s="111">
        <v>252</v>
      </c>
      <c r="W2499" s="110">
        <f t="shared" si="1147"/>
        <v>1.005518583</v>
      </c>
      <c r="X2499" s="103">
        <f t="shared" si="1148"/>
        <v>1.48215377</v>
      </c>
      <c r="Y2499" s="103">
        <f t="shared" si="1149"/>
        <v>0</v>
      </c>
      <c r="Z2499" s="114" t="str">
        <f t="shared" si="1157"/>
        <v>A+J=</v>
      </c>
      <c r="AA2499" s="108">
        <f t="shared" si="1158"/>
        <v>46527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50"/>
        <v>46522</v>
      </c>
      <c r="B2500" s="103">
        <f t="shared" si="1142"/>
        <v>270.21650939999995</v>
      </c>
      <c r="C2500" s="204">
        <f t="shared" si="1141"/>
        <v>134.80076259177795</v>
      </c>
      <c r="D2500" s="104">
        <f t="shared" si="1151"/>
        <v>7205.03</v>
      </c>
      <c r="E2500" s="105">
        <f t="shared" si="1162"/>
        <v>7245.38</v>
      </c>
      <c r="F2500" s="106">
        <f t="shared" si="1163"/>
        <v>46466</v>
      </c>
      <c r="G2500" s="107">
        <f t="shared" si="1143"/>
        <v>5.6002542668107669E-3</v>
      </c>
      <c r="H2500" s="108">
        <f t="shared" si="1156"/>
        <v>46527</v>
      </c>
      <c r="I2500" s="108">
        <f t="shared" si="1144"/>
        <v>46527</v>
      </c>
      <c r="J2500" s="109">
        <f t="shared" si="1152"/>
        <v>21</v>
      </c>
      <c r="K2500" s="109">
        <f t="shared" si="1166"/>
        <v>18</v>
      </c>
      <c r="L2500" s="8">
        <f t="shared" si="1153"/>
        <v>1.0047983</v>
      </c>
      <c r="M2500" s="110">
        <f t="shared" si="1165"/>
        <v>1.0056002500000001</v>
      </c>
      <c r="N2500" s="110">
        <f t="shared" si="1160"/>
        <v>1.9833983321751931</v>
      </c>
      <c r="O2500" s="103">
        <f t="shared" si="1164"/>
        <v>1.9929152699999999</v>
      </c>
      <c r="P2500" s="103">
        <f t="shared" si="1145"/>
        <v>268.64649816999997</v>
      </c>
      <c r="Q2500" s="11">
        <f t="shared" si="1159"/>
        <v>0</v>
      </c>
      <c r="R2500" s="30">
        <f t="shared" si="1154"/>
        <v>0</v>
      </c>
      <c r="S2500" s="103">
        <f t="shared" si="1146"/>
        <v>0</v>
      </c>
      <c r="T2500" s="113">
        <f t="shared" si="1155"/>
        <v>8.5000000000000006E-2</v>
      </c>
      <c r="U2500" s="111">
        <f t="shared" si="1161"/>
        <v>18</v>
      </c>
      <c r="V2500" s="111">
        <v>252</v>
      </c>
      <c r="W2500" s="110">
        <f t="shared" si="1147"/>
        <v>1.005844153</v>
      </c>
      <c r="X2500" s="103">
        <f t="shared" si="1148"/>
        <v>1.57001123</v>
      </c>
      <c r="Y2500" s="103">
        <f t="shared" si="1149"/>
        <v>0</v>
      </c>
      <c r="Z2500" s="114" t="str">
        <f t="shared" si="1157"/>
        <v>A+J=</v>
      </c>
      <c r="AA2500" s="108">
        <f t="shared" si="1158"/>
        <v>46527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50"/>
        <v>46523</v>
      </c>
      <c r="B2501" s="103">
        <f t="shared" si="1142"/>
        <v>270.21650939999995</v>
      </c>
      <c r="C2501" s="204">
        <f t="shared" si="1141"/>
        <v>134.80076259177795</v>
      </c>
      <c r="D2501" s="104">
        <f t="shared" si="1151"/>
        <v>7205.03</v>
      </c>
      <c r="E2501" s="105">
        <f t="shared" si="1162"/>
        <v>7245.38</v>
      </c>
      <c r="F2501" s="106">
        <f t="shared" si="1163"/>
        <v>46466</v>
      </c>
      <c r="G2501" s="107">
        <f t="shared" si="1143"/>
        <v>5.6002542668107669E-3</v>
      </c>
      <c r="H2501" s="108">
        <f t="shared" si="1156"/>
        <v>46527</v>
      </c>
      <c r="I2501" s="108">
        <f t="shared" si="1144"/>
        <v>46527</v>
      </c>
      <c r="J2501" s="109">
        <f t="shared" si="1152"/>
        <v>21</v>
      </c>
      <c r="K2501" s="109">
        <f t="shared" si="1166"/>
        <v>18</v>
      </c>
      <c r="L2501" s="8">
        <f t="shared" si="1153"/>
        <v>1.0047983</v>
      </c>
      <c r="M2501" s="110">
        <f t="shared" si="1165"/>
        <v>1.0056002500000001</v>
      </c>
      <c r="N2501" s="110">
        <f t="shared" si="1160"/>
        <v>1.9833983321751931</v>
      </c>
      <c r="O2501" s="103">
        <f t="shared" si="1164"/>
        <v>1.9929152699999999</v>
      </c>
      <c r="P2501" s="103">
        <f t="shared" si="1145"/>
        <v>268.64649816999997</v>
      </c>
      <c r="Q2501" s="11">
        <f t="shared" si="1159"/>
        <v>0</v>
      </c>
      <c r="R2501" s="30">
        <f t="shared" si="1154"/>
        <v>0</v>
      </c>
      <c r="S2501" s="103">
        <f t="shared" si="1146"/>
        <v>0</v>
      </c>
      <c r="T2501" s="113">
        <f t="shared" si="1155"/>
        <v>8.5000000000000006E-2</v>
      </c>
      <c r="U2501" s="111">
        <f t="shared" si="1161"/>
        <v>18</v>
      </c>
      <c r="V2501" s="111">
        <v>252</v>
      </c>
      <c r="W2501" s="110">
        <f t="shared" si="1147"/>
        <v>1.005844153</v>
      </c>
      <c r="X2501" s="103">
        <f t="shared" si="1148"/>
        <v>1.57001123</v>
      </c>
      <c r="Y2501" s="103">
        <f t="shared" si="1149"/>
        <v>0</v>
      </c>
      <c r="Z2501" s="114" t="str">
        <f t="shared" si="1157"/>
        <v>A+J=</v>
      </c>
      <c r="AA2501" s="108">
        <f t="shared" si="1158"/>
        <v>46527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50"/>
        <v>46524</v>
      </c>
      <c r="B2502" s="103">
        <f t="shared" si="1142"/>
        <v>270.21650939999995</v>
      </c>
      <c r="C2502" s="204">
        <f t="shared" ref="C2502:C2565" si="1167">(C2501-(S2501/O2501))</f>
        <v>134.80076259177795</v>
      </c>
      <c r="D2502" s="104">
        <f t="shared" si="1151"/>
        <v>7205.03</v>
      </c>
      <c r="E2502" s="105">
        <f t="shared" si="1162"/>
        <v>7245.38</v>
      </c>
      <c r="F2502" s="106">
        <f t="shared" si="1163"/>
        <v>46466</v>
      </c>
      <c r="G2502" s="107">
        <f t="shared" si="1143"/>
        <v>5.6002542668107669E-3</v>
      </c>
      <c r="H2502" s="108">
        <f t="shared" si="1156"/>
        <v>46527</v>
      </c>
      <c r="I2502" s="108">
        <f t="shared" si="1144"/>
        <v>46527</v>
      </c>
      <c r="J2502" s="109">
        <f t="shared" si="1152"/>
        <v>21</v>
      </c>
      <c r="K2502" s="109">
        <f t="shared" si="1166"/>
        <v>18</v>
      </c>
      <c r="L2502" s="8">
        <f t="shared" si="1153"/>
        <v>1.0047983</v>
      </c>
      <c r="M2502" s="110">
        <f t="shared" si="1165"/>
        <v>1.0056002500000001</v>
      </c>
      <c r="N2502" s="110">
        <f t="shared" si="1160"/>
        <v>1.9833983321751931</v>
      </c>
      <c r="O2502" s="103">
        <f t="shared" si="1164"/>
        <v>1.9929152699999999</v>
      </c>
      <c r="P2502" s="103">
        <f t="shared" si="1145"/>
        <v>268.64649816999997</v>
      </c>
      <c r="Q2502" s="11">
        <f t="shared" si="1159"/>
        <v>0</v>
      </c>
      <c r="R2502" s="30">
        <f t="shared" si="1154"/>
        <v>0</v>
      </c>
      <c r="S2502" s="103">
        <f t="shared" si="1146"/>
        <v>0</v>
      </c>
      <c r="T2502" s="113">
        <f t="shared" si="1155"/>
        <v>8.5000000000000006E-2</v>
      </c>
      <c r="U2502" s="111">
        <f t="shared" si="1161"/>
        <v>18</v>
      </c>
      <c r="V2502" s="111">
        <v>252</v>
      </c>
      <c r="W2502" s="110">
        <f t="shared" si="1147"/>
        <v>1.005844153</v>
      </c>
      <c r="X2502" s="103">
        <f t="shared" si="1148"/>
        <v>1.57001123</v>
      </c>
      <c r="Y2502" s="103">
        <f t="shared" si="1149"/>
        <v>0</v>
      </c>
      <c r="Z2502" s="114" t="str">
        <f t="shared" si="1157"/>
        <v>A+J=</v>
      </c>
      <c r="AA2502" s="108">
        <f t="shared" si="1158"/>
        <v>46527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50"/>
        <v>46525</v>
      </c>
      <c r="B2503" s="103">
        <f t="shared" si="1142"/>
        <v>270.37589122000003</v>
      </c>
      <c r="C2503" s="204">
        <f t="shared" si="1167"/>
        <v>134.80076259177795</v>
      </c>
      <c r="D2503" s="104">
        <f t="shared" si="1151"/>
        <v>7205.03</v>
      </c>
      <c r="E2503" s="105">
        <f t="shared" si="1162"/>
        <v>7245.38</v>
      </c>
      <c r="F2503" s="106">
        <f t="shared" si="1163"/>
        <v>46466</v>
      </c>
      <c r="G2503" s="107">
        <f t="shared" si="1143"/>
        <v>5.6002542668107669E-3</v>
      </c>
      <c r="H2503" s="108">
        <f t="shared" si="1156"/>
        <v>46527</v>
      </c>
      <c r="I2503" s="108">
        <f t="shared" si="1144"/>
        <v>46527</v>
      </c>
      <c r="J2503" s="109">
        <f t="shared" si="1152"/>
        <v>21</v>
      </c>
      <c r="K2503" s="109">
        <f t="shared" si="1166"/>
        <v>19</v>
      </c>
      <c r="L2503" s="8">
        <f t="shared" si="1153"/>
        <v>1.0050655399999999</v>
      </c>
      <c r="M2503" s="110">
        <f t="shared" si="1165"/>
        <v>1.0056002500000001</v>
      </c>
      <c r="N2503" s="110">
        <f t="shared" si="1160"/>
        <v>1.9833983321751931</v>
      </c>
      <c r="O2503" s="103">
        <f t="shared" si="1164"/>
        <v>1.99344531</v>
      </c>
      <c r="P2503" s="103">
        <f t="shared" si="1145"/>
        <v>268.71794797000001</v>
      </c>
      <c r="Q2503" s="11">
        <f t="shared" si="1159"/>
        <v>0</v>
      </c>
      <c r="R2503" s="30">
        <f t="shared" si="1154"/>
        <v>0</v>
      </c>
      <c r="S2503" s="103">
        <f t="shared" si="1146"/>
        <v>0</v>
      </c>
      <c r="T2503" s="113">
        <f t="shared" si="1155"/>
        <v>8.5000000000000006E-2</v>
      </c>
      <c r="U2503" s="111">
        <f t="shared" si="1161"/>
        <v>19</v>
      </c>
      <c r="V2503" s="111">
        <v>252</v>
      </c>
      <c r="W2503" s="110">
        <f t="shared" si="1147"/>
        <v>1.0061698269999999</v>
      </c>
      <c r="X2503" s="103">
        <f t="shared" si="1148"/>
        <v>1.65794325</v>
      </c>
      <c r="Y2503" s="103">
        <f t="shared" si="1149"/>
        <v>0</v>
      </c>
      <c r="Z2503" s="114" t="str">
        <f t="shared" si="1157"/>
        <v>A+J=</v>
      </c>
      <c r="AA2503" s="108">
        <f t="shared" si="1158"/>
        <v>46527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50"/>
        <v>46526</v>
      </c>
      <c r="B2504" s="103">
        <f t="shared" si="1142"/>
        <v>270.53537002999997</v>
      </c>
      <c r="C2504" s="204">
        <f t="shared" si="1167"/>
        <v>134.80076259177795</v>
      </c>
      <c r="D2504" s="104">
        <f t="shared" si="1151"/>
        <v>7205.03</v>
      </c>
      <c r="E2504" s="105">
        <f t="shared" si="1162"/>
        <v>7245.38</v>
      </c>
      <c r="F2504" s="106">
        <f t="shared" si="1163"/>
        <v>46466</v>
      </c>
      <c r="G2504" s="107">
        <f t="shared" si="1143"/>
        <v>5.6002542668107669E-3</v>
      </c>
      <c r="H2504" s="108">
        <f t="shared" si="1156"/>
        <v>46527</v>
      </c>
      <c r="I2504" s="108">
        <f t="shared" si="1144"/>
        <v>46527</v>
      </c>
      <c r="J2504" s="109">
        <f t="shared" si="1152"/>
        <v>21</v>
      </c>
      <c r="K2504" s="109">
        <f t="shared" si="1166"/>
        <v>20</v>
      </c>
      <c r="L2504" s="8">
        <f t="shared" si="1153"/>
        <v>1.00533286</v>
      </c>
      <c r="M2504" s="110">
        <f t="shared" si="1165"/>
        <v>1.0056002500000001</v>
      </c>
      <c r="N2504" s="110">
        <f t="shared" si="1160"/>
        <v>1.9833983321751931</v>
      </c>
      <c r="O2504" s="103">
        <f t="shared" si="1164"/>
        <v>1.9939755100000001</v>
      </c>
      <c r="P2504" s="103">
        <f t="shared" si="1145"/>
        <v>268.78941932999999</v>
      </c>
      <c r="Q2504" s="11">
        <f t="shared" si="1159"/>
        <v>0</v>
      </c>
      <c r="R2504" s="30">
        <f t="shared" si="1154"/>
        <v>0</v>
      </c>
      <c r="S2504" s="103">
        <f t="shared" si="1146"/>
        <v>0</v>
      </c>
      <c r="T2504" s="113">
        <f t="shared" si="1155"/>
        <v>8.5000000000000006E-2</v>
      </c>
      <c r="U2504" s="111">
        <f t="shared" si="1161"/>
        <v>20</v>
      </c>
      <c r="V2504" s="111">
        <v>252</v>
      </c>
      <c r="W2504" s="110">
        <f t="shared" si="1147"/>
        <v>1.006495608</v>
      </c>
      <c r="X2504" s="103">
        <f t="shared" si="1148"/>
        <v>1.7459507000000001</v>
      </c>
      <c r="Y2504" s="103">
        <f t="shared" si="1149"/>
        <v>0</v>
      </c>
      <c r="Z2504" s="114" t="str">
        <f t="shared" si="1157"/>
        <v>A+J=</v>
      </c>
      <c r="AA2504" s="108">
        <f t="shared" si="1158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50"/>
        <v>46527</v>
      </c>
      <c r="B2505" s="103">
        <f t="shared" si="1142"/>
        <v>270.69494237999999</v>
      </c>
      <c r="C2505" s="204">
        <f t="shared" si="1167"/>
        <v>134.80076259177795</v>
      </c>
      <c r="D2505" s="104">
        <f t="shared" si="1151"/>
        <v>7205.03</v>
      </c>
      <c r="E2505" s="105">
        <f t="shared" si="1162"/>
        <v>7245.38</v>
      </c>
      <c r="F2505" s="106">
        <f t="shared" si="1163"/>
        <v>46466</v>
      </c>
      <c r="G2505" s="107">
        <f t="shared" si="1143"/>
        <v>5.6002542668107669E-3</v>
      </c>
      <c r="H2505" s="108">
        <f t="shared" si="1156"/>
        <v>46559</v>
      </c>
      <c r="I2505" s="108">
        <f t="shared" si="1144"/>
        <v>46527</v>
      </c>
      <c r="J2505" s="109">
        <f t="shared" si="1152"/>
        <v>21</v>
      </c>
      <c r="K2505" s="109">
        <f t="shared" si="1166"/>
        <v>21</v>
      </c>
      <c r="L2505" s="8">
        <f t="shared" si="1153"/>
        <v>1.0056002500000001</v>
      </c>
      <c r="M2505" s="110">
        <f t="shared" si="1165"/>
        <v>1.0056002500000001</v>
      </c>
      <c r="N2505" s="110">
        <f t="shared" si="1160"/>
        <v>1.9833983321751931</v>
      </c>
      <c r="O2505" s="103">
        <f t="shared" si="1164"/>
        <v>1.9945058499999999</v>
      </c>
      <c r="P2505" s="103">
        <f t="shared" si="1145"/>
        <v>268.86090956999999</v>
      </c>
      <c r="Q2505" s="11">
        <f t="shared" si="1159"/>
        <v>82</v>
      </c>
      <c r="R2505" s="30">
        <f t="shared" si="1154"/>
        <v>3.6429999999999997E-2</v>
      </c>
      <c r="S2505" s="103">
        <f t="shared" si="1146"/>
        <v>9.7946029299999999</v>
      </c>
      <c r="T2505" s="113">
        <f t="shared" si="1155"/>
        <v>8.5000000000000006E-2</v>
      </c>
      <c r="U2505" s="111">
        <f t="shared" si="1161"/>
        <v>21</v>
      </c>
      <c r="V2505" s="111">
        <v>252</v>
      </c>
      <c r="W2505" s="110">
        <f t="shared" si="1147"/>
        <v>1.0068214929999999</v>
      </c>
      <c r="X2505" s="103">
        <f t="shared" si="1148"/>
        <v>1.8340328100000001</v>
      </c>
      <c r="Y2505" s="103">
        <f t="shared" si="1149"/>
        <v>11.62863574</v>
      </c>
      <c r="Z2505" s="114" t="str">
        <f t="shared" si="1157"/>
        <v>A+J=</v>
      </c>
      <c r="AA2505" s="108">
        <f t="shared" si="1158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50"/>
        <v>46528</v>
      </c>
      <c r="B2506" s="103">
        <f t="shared" ref="B2506:B2536" si="1168">(P2506+X2506)</f>
        <v>259.21911397999997</v>
      </c>
      <c r="C2506" s="204">
        <f t="shared" si="1167"/>
        <v>129.88997081345352</v>
      </c>
      <c r="D2506" s="104">
        <f t="shared" si="1151"/>
        <v>7205.03</v>
      </c>
      <c r="E2506" s="105">
        <f t="shared" si="1162"/>
        <v>7245.38</v>
      </c>
      <c r="F2506" s="106">
        <f t="shared" si="1163"/>
        <v>46497</v>
      </c>
      <c r="G2506" s="107">
        <f t="shared" ref="G2506:G2536" si="1169">(E2506/D2506)-1</f>
        <v>5.6002542668107669E-3</v>
      </c>
      <c r="H2506" s="108">
        <f t="shared" si="1156"/>
        <v>46559</v>
      </c>
      <c r="I2506" s="108">
        <f t="shared" ref="I2506:I2536" si="1170">IF(A2506&gt;I2505,H2506,I2505)</f>
        <v>46559</v>
      </c>
      <c r="J2506" s="109">
        <f t="shared" si="1152"/>
        <v>21</v>
      </c>
      <c r="K2506" s="109">
        <f t="shared" si="1166"/>
        <v>1</v>
      </c>
      <c r="L2506" s="8">
        <f t="shared" si="1153"/>
        <v>1.0002659700000001</v>
      </c>
      <c r="M2506" s="110">
        <f t="shared" si="1165"/>
        <v>1.0056002500000001</v>
      </c>
      <c r="N2506" s="110">
        <f t="shared" si="1160"/>
        <v>1.9945058586849573</v>
      </c>
      <c r="O2506" s="103">
        <f t="shared" si="1164"/>
        <v>1.99503633</v>
      </c>
      <c r="P2506" s="103">
        <f t="shared" ref="P2506:P2536" si="1171">TRUNC(C2506*O2506,8)</f>
        <v>259.13521066999999</v>
      </c>
      <c r="Q2506" s="11">
        <f t="shared" si="1159"/>
        <v>0</v>
      </c>
      <c r="R2506" s="30">
        <f t="shared" si="1154"/>
        <v>0</v>
      </c>
      <c r="S2506" s="103">
        <f t="shared" ref="S2506:S2536" si="1172">IF(R2506&gt;0,TRUNC(R2506*P2506,8),0)</f>
        <v>0</v>
      </c>
      <c r="T2506" s="113">
        <f t="shared" si="1155"/>
        <v>8.5000000000000006E-2</v>
      </c>
      <c r="U2506" s="111">
        <f t="shared" si="1161"/>
        <v>1</v>
      </c>
      <c r="V2506" s="111">
        <v>252</v>
      </c>
      <c r="W2506" s="110">
        <f t="shared" ref="W2506:W2536" si="1173">ROUND((1+T2506)^TRUNC((U2506/V2506),9),9)</f>
        <v>1.0003237819999999</v>
      </c>
      <c r="X2506" s="103">
        <f t="shared" ref="X2506:X2536" si="1174">TRUNC((P2506*(W2506-1)),8)</f>
        <v>8.3903309999999995E-2</v>
      </c>
      <c r="Y2506" s="103">
        <f t="shared" ref="Y2506:Y2536" si="1175">IF(Q2506&gt;0,S2506+X2506,0)</f>
        <v>0</v>
      </c>
      <c r="Z2506" s="114" t="str">
        <f t="shared" si="1157"/>
        <v>A+J=</v>
      </c>
      <c r="AA2506" s="108">
        <f t="shared" si="1158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76">(A2506+1)</f>
        <v>46529</v>
      </c>
      <c r="B2507" s="103">
        <f t="shared" si="1168"/>
        <v>259.37201162999997</v>
      </c>
      <c r="C2507" s="204">
        <f t="shared" si="1167"/>
        <v>129.88997081345352</v>
      </c>
      <c r="D2507" s="104">
        <f t="shared" ref="D2507:D2536" si="1177">IF(E2507=E2506,D2506,E2506)</f>
        <v>7205.03</v>
      </c>
      <c r="E2507" s="105">
        <f t="shared" si="1162"/>
        <v>7245.38</v>
      </c>
      <c r="F2507" s="106">
        <f t="shared" si="1163"/>
        <v>46497</v>
      </c>
      <c r="G2507" s="107">
        <f t="shared" si="1169"/>
        <v>5.6002542668107669E-3</v>
      </c>
      <c r="H2507" s="108">
        <f t="shared" si="1156"/>
        <v>46559</v>
      </c>
      <c r="I2507" s="108">
        <f t="shared" si="1170"/>
        <v>46559</v>
      </c>
      <c r="J2507" s="109">
        <f t="shared" ref="J2507:J2570" si="1178">IF(I2507=I2506,J2506,NETWORKDAYS(I2506,I2507,$AD$171:$AD$502)-1)</f>
        <v>21</v>
      </c>
      <c r="K2507" s="109">
        <f t="shared" si="1166"/>
        <v>2</v>
      </c>
      <c r="L2507" s="8">
        <f t="shared" ref="L2507:L2570" si="1179">IF(E2507&lt;D2507,1,TRUNC((E2507/D2507)^TRUNC((K2507/J2507),9),8))</f>
        <v>1.0005320099999999</v>
      </c>
      <c r="M2507" s="110">
        <f t="shared" si="1165"/>
        <v>1.0056002500000001</v>
      </c>
      <c r="N2507" s="110">
        <f t="shared" si="1160"/>
        <v>1.9945058586849573</v>
      </c>
      <c r="O2507" s="103">
        <f t="shared" si="1164"/>
        <v>1.99556695</v>
      </c>
      <c r="P2507" s="103">
        <f t="shared" si="1171"/>
        <v>259.20413288999998</v>
      </c>
      <c r="Q2507" s="11">
        <f t="shared" si="1159"/>
        <v>0</v>
      </c>
      <c r="R2507" s="30">
        <f t="shared" ref="R2507:R2570" si="1180">IF(Q2507&gt;0,VLOOKUP($A2507,$AD$10:$AI$165,6),0)</f>
        <v>0</v>
      </c>
      <c r="S2507" s="103">
        <f t="shared" si="1172"/>
        <v>0</v>
      </c>
      <c r="T2507" s="113">
        <f t="shared" ref="T2507:T2570" si="1181">(T2506)</f>
        <v>8.5000000000000006E-2</v>
      </c>
      <c r="U2507" s="111">
        <f t="shared" si="1161"/>
        <v>2</v>
      </c>
      <c r="V2507" s="111">
        <v>252</v>
      </c>
      <c r="W2507" s="110">
        <f t="shared" si="1173"/>
        <v>1.00064767</v>
      </c>
      <c r="X2507" s="103">
        <f t="shared" si="1174"/>
        <v>0.16787874</v>
      </c>
      <c r="Y2507" s="103">
        <f t="shared" si="1175"/>
        <v>0</v>
      </c>
      <c r="Z2507" s="114" t="str">
        <f t="shared" si="1157"/>
        <v>A+J=</v>
      </c>
      <c r="AA2507" s="108">
        <f t="shared" si="1158"/>
        <v>46559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76"/>
        <v>46530</v>
      </c>
      <c r="B2508" s="103">
        <f t="shared" si="1168"/>
        <v>259.37201162999997</v>
      </c>
      <c r="C2508" s="204">
        <f t="shared" si="1167"/>
        <v>129.88997081345352</v>
      </c>
      <c r="D2508" s="104">
        <f t="shared" si="1177"/>
        <v>7205.03</v>
      </c>
      <c r="E2508" s="105">
        <f t="shared" si="1162"/>
        <v>7245.38</v>
      </c>
      <c r="F2508" s="106">
        <f t="shared" si="1163"/>
        <v>46497</v>
      </c>
      <c r="G2508" s="107">
        <f t="shared" si="1169"/>
        <v>5.6002542668107669E-3</v>
      </c>
      <c r="H2508" s="108">
        <f t="shared" ref="H2508:H2571" si="1182">IF(DAY(A2508)=H$9,VLOOKUP(A2508,AH$118:AN$450,4),H2507)</f>
        <v>46559</v>
      </c>
      <c r="I2508" s="108">
        <f t="shared" si="1170"/>
        <v>46559</v>
      </c>
      <c r="J2508" s="109">
        <f t="shared" si="1178"/>
        <v>21</v>
      </c>
      <c r="K2508" s="109">
        <f t="shared" si="1166"/>
        <v>2</v>
      </c>
      <c r="L2508" s="8">
        <f t="shared" si="1179"/>
        <v>1.0005320099999999</v>
      </c>
      <c r="M2508" s="110">
        <f t="shared" si="1165"/>
        <v>1.0056002500000001</v>
      </c>
      <c r="N2508" s="110">
        <f t="shared" si="1160"/>
        <v>1.9945058586849573</v>
      </c>
      <c r="O2508" s="103">
        <f t="shared" si="1164"/>
        <v>1.99556695</v>
      </c>
      <c r="P2508" s="103">
        <f t="shared" si="1171"/>
        <v>259.20413288999998</v>
      </c>
      <c r="Q2508" s="11">
        <f t="shared" si="1159"/>
        <v>0</v>
      </c>
      <c r="R2508" s="30">
        <f t="shared" si="1180"/>
        <v>0</v>
      </c>
      <c r="S2508" s="103">
        <f t="shared" si="1172"/>
        <v>0</v>
      </c>
      <c r="T2508" s="113">
        <f t="shared" si="1181"/>
        <v>8.5000000000000006E-2</v>
      </c>
      <c r="U2508" s="111">
        <f t="shared" si="1161"/>
        <v>2</v>
      </c>
      <c r="V2508" s="111">
        <v>252</v>
      </c>
      <c r="W2508" s="110">
        <f t="shared" si="1173"/>
        <v>1.00064767</v>
      </c>
      <c r="X2508" s="103">
        <f t="shared" si="1174"/>
        <v>0.16787874</v>
      </c>
      <c r="Y2508" s="103">
        <f t="shared" si="1175"/>
        <v>0</v>
      </c>
      <c r="Z2508" s="114" t="str">
        <f t="shared" ref="Z2508:Z2571" si="1183">IF($Q2507&gt;0,VLOOKUP($A2507,$AD$10:$AM$165,9),Z2507)</f>
        <v>A+J=</v>
      </c>
      <c r="AA2508" s="108">
        <f t="shared" ref="AA2508:AA2571" si="1184">IF($Q2507&gt;0,VLOOKUP($A2507,$AD$10:$AM$165,10),AA2507)</f>
        <v>46559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76"/>
        <v>46531</v>
      </c>
      <c r="B2509" s="103">
        <f t="shared" si="1168"/>
        <v>259.37201162999997</v>
      </c>
      <c r="C2509" s="204">
        <f t="shared" si="1167"/>
        <v>129.88997081345352</v>
      </c>
      <c r="D2509" s="104">
        <f t="shared" si="1177"/>
        <v>7205.03</v>
      </c>
      <c r="E2509" s="105">
        <f t="shared" si="1162"/>
        <v>7245.38</v>
      </c>
      <c r="F2509" s="106">
        <f t="shared" si="1163"/>
        <v>46497</v>
      </c>
      <c r="G2509" s="107">
        <f t="shared" si="1169"/>
        <v>5.6002542668107669E-3</v>
      </c>
      <c r="H2509" s="108">
        <f t="shared" si="1182"/>
        <v>46559</v>
      </c>
      <c r="I2509" s="108">
        <f t="shared" si="1170"/>
        <v>46559</v>
      </c>
      <c r="J2509" s="109">
        <f t="shared" si="1178"/>
        <v>21</v>
      </c>
      <c r="K2509" s="109">
        <f t="shared" si="1166"/>
        <v>2</v>
      </c>
      <c r="L2509" s="8">
        <f t="shared" si="1179"/>
        <v>1.0005320099999999</v>
      </c>
      <c r="M2509" s="110">
        <f t="shared" si="1165"/>
        <v>1.0056002500000001</v>
      </c>
      <c r="N2509" s="110">
        <f t="shared" si="1160"/>
        <v>1.9945058586849573</v>
      </c>
      <c r="O2509" s="103">
        <f t="shared" si="1164"/>
        <v>1.99556695</v>
      </c>
      <c r="P2509" s="103">
        <f t="shared" si="1171"/>
        <v>259.20413288999998</v>
      </c>
      <c r="Q2509" s="11">
        <f t="shared" ref="Q2509:Q2572" si="1185">IF(VLOOKUP(A2509,AD$10:AK$165,8)=VLOOKUP(A2508,AD$10:AK$165,8),0,VLOOKUP(A2509,AD$10:AK$165,8))</f>
        <v>0</v>
      </c>
      <c r="R2509" s="30">
        <f t="shared" si="1180"/>
        <v>0</v>
      </c>
      <c r="S2509" s="103">
        <f t="shared" si="1172"/>
        <v>0</v>
      </c>
      <c r="T2509" s="113">
        <f t="shared" si="1181"/>
        <v>8.5000000000000006E-2</v>
      </c>
      <c r="U2509" s="111">
        <f t="shared" si="1161"/>
        <v>2</v>
      </c>
      <c r="V2509" s="111">
        <v>252</v>
      </c>
      <c r="W2509" s="110">
        <f t="shared" si="1173"/>
        <v>1.00064767</v>
      </c>
      <c r="X2509" s="103">
        <f t="shared" si="1174"/>
        <v>0.16787874</v>
      </c>
      <c r="Y2509" s="103">
        <f t="shared" si="1175"/>
        <v>0</v>
      </c>
      <c r="Z2509" s="114" t="str">
        <f t="shared" si="1183"/>
        <v>A+J=</v>
      </c>
      <c r="AA2509" s="108">
        <f t="shared" si="1184"/>
        <v>46559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76"/>
        <v>46532</v>
      </c>
      <c r="B2510" s="103">
        <f t="shared" si="1168"/>
        <v>259.52499907999999</v>
      </c>
      <c r="C2510" s="204">
        <f t="shared" si="1167"/>
        <v>129.88997081345352</v>
      </c>
      <c r="D2510" s="104">
        <f t="shared" si="1177"/>
        <v>7205.03</v>
      </c>
      <c r="E2510" s="105">
        <f t="shared" si="1162"/>
        <v>7245.38</v>
      </c>
      <c r="F2510" s="106">
        <f t="shared" si="1163"/>
        <v>46497</v>
      </c>
      <c r="G2510" s="107">
        <f t="shared" si="1169"/>
        <v>5.6002542668107669E-3</v>
      </c>
      <c r="H2510" s="108">
        <f t="shared" si="1182"/>
        <v>46559</v>
      </c>
      <c r="I2510" s="108">
        <f t="shared" si="1170"/>
        <v>46559</v>
      </c>
      <c r="J2510" s="109">
        <f t="shared" si="1178"/>
        <v>21</v>
      </c>
      <c r="K2510" s="109">
        <f t="shared" si="1166"/>
        <v>3</v>
      </c>
      <c r="L2510" s="8">
        <f t="shared" si="1179"/>
        <v>1.00079812</v>
      </c>
      <c r="M2510" s="110">
        <f t="shared" si="1165"/>
        <v>1.0056002500000001</v>
      </c>
      <c r="N2510" s="110">
        <f t="shared" si="1160"/>
        <v>1.9945058586849573</v>
      </c>
      <c r="O2510" s="103">
        <f t="shared" si="1164"/>
        <v>1.9960977099999999</v>
      </c>
      <c r="P2510" s="103">
        <f t="shared" si="1171"/>
        <v>259.27307329000001</v>
      </c>
      <c r="Q2510" s="11">
        <f t="shared" si="1185"/>
        <v>0</v>
      </c>
      <c r="R2510" s="30">
        <f t="shared" si="1180"/>
        <v>0</v>
      </c>
      <c r="S2510" s="103">
        <f t="shared" si="1172"/>
        <v>0</v>
      </c>
      <c r="T2510" s="113">
        <f t="shared" si="1181"/>
        <v>8.5000000000000006E-2</v>
      </c>
      <c r="U2510" s="111">
        <f t="shared" si="1161"/>
        <v>3</v>
      </c>
      <c r="V2510" s="111">
        <v>252</v>
      </c>
      <c r="W2510" s="110">
        <f t="shared" si="1173"/>
        <v>1.000971662</v>
      </c>
      <c r="X2510" s="103">
        <f t="shared" si="1174"/>
        <v>0.25192578999999998</v>
      </c>
      <c r="Y2510" s="103">
        <f t="shared" si="1175"/>
        <v>0</v>
      </c>
      <c r="Z2510" s="114" t="str">
        <f t="shared" si="1183"/>
        <v>A+J=</v>
      </c>
      <c r="AA2510" s="108">
        <f t="shared" si="1184"/>
        <v>46559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76"/>
        <v>46533</v>
      </c>
      <c r="B2511" s="103">
        <f t="shared" si="1168"/>
        <v>259.67807664000003</v>
      </c>
      <c r="C2511" s="204">
        <f t="shared" si="1167"/>
        <v>129.88997081345352</v>
      </c>
      <c r="D2511" s="104">
        <f t="shared" si="1177"/>
        <v>7205.03</v>
      </c>
      <c r="E2511" s="105">
        <f t="shared" si="1162"/>
        <v>7245.38</v>
      </c>
      <c r="F2511" s="106">
        <f t="shared" si="1163"/>
        <v>46497</v>
      </c>
      <c r="G2511" s="107">
        <f t="shared" si="1169"/>
        <v>5.6002542668107669E-3</v>
      </c>
      <c r="H2511" s="108">
        <f t="shared" si="1182"/>
        <v>46559</v>
      </c>
      <c r="I2511" s="108">
        <f t="shared" si="1170"/>
        <v>46559</v>
      </c>
      <c r="J2511" s="109">
        <f t="shared" si="1178"/>
        <v>21</v>
      </c>
      <c r="K2511" s="109">
        <f t="shared" si="1166"/>
        <v>4</v>
      </c>
      <c r="L2511" s="8">
        <f t="shared" si="1179"/>
        <v>1.0010642999999999</v>
      </c>
      <c r="M2511" s="110">
        <f t="shared" si="1165"/>
        <v>1.0056002500000001</v>
      </c>
      <c r="N2511" s="110">
        <f t="shared" si="1160"/>
        <v>1.9945058586849573</v>
      </c>
      <c r="O2511" s="103">
        <f t="shared" si="1164"/>
        <v>1.9966286099999999</v>
      </c>
      <c r="P2511" s="103">
        <f t="shared" si="1171"/>
        <v>259.34203187000003</v>
      </c>
      <c r="Q2511" s="11">
        <f t="shared" si="1185"/>
        <v>0</v>
      </c>
      <c r="R2511" s="30">
        <f t="shared" si="1180"/>
        <v>0</v>
      </c>
      <c r="S2511" s="103">
        <f t="shared" si="1172"/>
        <v>0</v>
      </c>
      <c r="T2511" s="113">
        <f t="shared" si="1181"/>
        <v>8.5000000000000006E-2</v>
      </c>
      <c r="U2511" s="111">
        <f t="shared" si="1161"/>
        <v>4</v>
      </c>
      <c r="V2511" s="111">
        <v>252</v>
      </c>
      <c r="W2511" s="110">
        <f t="shared" si="1173"/>
        <v>1.001295759</v>
      </c>
      <c r="X2511" s="103">
        <f t="shared" si="1174"/>
        <v>0.33604476999999999</v>
      </c>
      <c r="Y2511" s="103">
        <f t="shared" si="1175"/>
        <v>0</v>
      </c>
      <c r="Z2511" s="114" t="str">
        <f t="shared" si="1183"/>
        <v>A+J=</v>
      </c>
      <c r="AA2511" s="108">
        <f t="shared" si="1184"/>
        <v>46559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76"/>
        <v>46534</v>
      </c>
      <c r="B2512" s="103">
        <f t="shared" si="1168"/>
        <v>259.83124305000001</v>
      </c>
      <c r="C2512" s="204">
        <f t="shared" si="1167"/>
        <v>129.88997081345352</v>
      </c>
      <c r="D2512" s="104">
        <f t="shared" si="1177"/>
        <v>7205.03</v>
      </c>
      <c r="E2512" s="105">
        <f t="shared" si="1162"/>
        <v>7245.38</v>
      </c>
      <c r="F2512" s="106">
        <f t="shared" si="1163"/>
        <v>46497</v>
      </c>
      <c r="G2512" s="107">
        <f t="shared" si="1169"/>
        <v>5.6002542668107669E-3</v>
      </c>
      <c r="H2512" s="108">
        <f t="shared" si="1182"/>
        <v>46559</v>
      </c>
      <c r="I2512" s="108">
        <f t="shared" si="1170"/>
        <v>46559</v>
      </c>
      <c r="J2512" s="109">
        <f t="shared" si="1178"/>
        <v>21</v>
      </c>
      <c r="K2512" s="109">
        <f t="shared" si="1166"/>
        <v>5</v>
      </c>
      <c r="L2512" s="8">
        <f t="shared" si="1179"/>
        <v>1.00133055</v>
      </c>
      <c r="M2512" s="110">
        <f t="shared" si="1165"/>
        <v>1.0056002500000001</v>
      </c>
      <c r="N2512" s="110">
        <f t="shared" si="1160"/>
        <v>1.9945058586849573</v>
      </c>
      <c r="O2512" s="103">
        <f t="shared" si="1164"/>
        <v>1.99715964</v>
      </c>
      <c r="P2512" s="103">
        <f t="shared" si="1171"/>
        <v>259.41100734000003</v>
      </c>
      <c r="Q2512" s="11">
        <f t="shared" si="1185"/>
        <v>0</v>
      </c>
      <c r="R2512" s="30">
        <f t="shared" si="1180"/>
        <v>0</v>
      </c>
      <c r="S2512" s="103">
        <f t="shared" si="1172"/>
        <v>0</v>
      </c>
      <c r="T2512" s="113">
        <f t="shared" si="1181"/>
        <v>8.5000000000000006E-2</v>
      </c>
      <c r="U2512" s="111">
        <f t="shared" si="1161"/>
        <v>5</v>
      </c>
      <c r="V2512" s="111">
        <v>252</v>
      </c>
      <c r="W2512" s="110">
        <f t="shared" si="1173"/>
        <v>1.0016199610000001</v>
      </c>
      <c r="X2512" s="103">
        <f t="shared" si="1174"/>
        <v>0.42023570999999998</v>
      </c>
      <c r="Y2512" s="103">
        <f t="shared" si="1175"/>
        <v>0</v>
      </c>
      <c r="Z2512" s="114" t="str">
        <f t="shared" si="1183"/>
        <v>A+J=</v>
      </c>
      <c r="AA2512" s="108">
        <f t="shared" si="1184"/>
        <v>46559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76"/>
        <v>46535</v>
      </c>
      <c r="B2513" s="103">
        <f t="shared" si="1168"/>
        <v>259.83124305000001</v>
      </c>
      <c r="C2513" s="204">
        <f t="shared" si="1167"/>
        <v>129.88997081345352</v>
      </c>
      <c r="D2513" s="104">
        <f t="shared" si="1177"/>
        <v>7205.03</v>
      </c>
      <c r="E2513" s="105">
        <f t="shared" si="1162"/>
        <v>7245.38</v>
      </c>
      <c r="F2513" s="106">
        <f t="shared" si="1163"/>
        <v>46497</v>
      </c>
      <c r="G2513" s="107">
        <f t="shared" si="1169"/>
        <v>5.6002542668107669E-3</v>
      </c>
      <c r="H2513" s="108">
        <f t="shared" si="1182"/>
        <v>46559</v>
      </c>
      <c r="I2513" s="108">
        <f t="shared" si="1170"/>
        <v>46559</v>
      </c>
      <c r="J2513" s="109">
        <f t="shared" si="1178"/>
        <v>21</v>
      </c>
      <c r="K2513" s="109">
        <f t="shared" si="1166"/>
        <v>5</v>
      </c>
      <c r="L2513" s="8">
        <f t="shared" si="1179"/>
        <v>1.00133055</v>
      </c>
      <c r="M2513" s="110">
        <f t="shared" si="1165"/>
        <v>1.0056002500000001</v>
      </c>
      <c r="N2513" s="110">
        <f t="shared" si="1160"/>
        <v>1.9945058586849573</v>
      </c>
      <c r="O2513" s="103">
        <f t="shared" si="1164"/>
        <v>1.99715964</v>
      </c>
      <c r="P2513" s="103">
        <f t="shared" si="1171"/>
        <v>259.41100734000003</v>
      </c>
      <c r="Q2513" s="11">
        <f t="shared" si="1185"/>
        <v>0</v>
      </c>
      <c r="R2513" s="30">
        <f t="shared" si="1180"/>
        <v>0</v>
      </c>
      <c r="S2513" s="103">
        <f t="shared" si="1172"/>
        <v>0</v>
      </c>
      <c r="T2513" s="113">
        <f t="shared" si="1181"/>
        <v>8.5000000000000006E-2</v>
      </c>
      <c r="U2513" s="111">
        <f t="shared" si="1161"/>
        <v>5</v>
      </c>
      <c r="V2513" s="111">
        <v>252</v>
      </c>
      <c r="W2513" s="110">
        <f t="shared" si="1173"/>
        <v>1.0016199610000001</v>
      </c>
      <c r="X2513" s="103">
        <f t="shared" si="1174"/>
        <v>0.42023570999999998</v>
      </c>
      <c r="Y2513" s="103">
        <f t="shared" si="1175"/>
        <v>0</v>
      </c>
      <c r="Z2513" s="114" t="str">
        <f t="shared" si="1183"/>
        <v>A+J=</v>
      </c>
      <c r="AA2513" s="108">
        <f t="shared" si="1184"/>
        <v>46559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76"/>
        <v>46536</v>
      </c>
      <c r="B2514" s="103">
        <f t="shared" si="1168"/>
        <v>259.98450356999996</v>
      </c>
      <c r="C2514" s="204">
        <f t="shared" si="1167"/>
        <v>129.88997081345352</v>
      </c>
      <c r="D2514" s="104">
        <f t="shared" si="1177"/>
        <v>7205.03</v>
      </c>
      <c r="E2514" s="105">
        <f t="shared" si="1162"/>
        <v>7245.38</v>
      </c>
      <c r="F2514" s="106">
        <f t="shared" si="1163"/>
        <v>46497</v>
      </c>
      <c r="G2514" s="107">
        <f t="shared" si="1169"/>
        <v>5.6002542668107669E-3</v>
      </c>
      <c r="H2514" s="108">
        <f t="shared" si="1182"/>
        <v>46559</v>
      </c>
      <c r="I2514" s="108">
        <f t="shared" si="1170"/>
        <v>46559</v>
      </c>
      <c r="J2514" s="109">
        <f t="shared" si="1178"/>
        <v>21</v>
      </c>
      <c r="K2514" s="109">
        <f t="shared" si="1166"/>
        <v>6</v>
      </c>
      <c r="L2514" s="8">
        <f t="shared" si="1179"/>
        <v>1.0015968799999999</v>
      </c>
      <c r="M2514" s="110">
        <f t="shared" si="1165"/>
        <v>1.0056002500000001</v>
      </c>
      <c r="N2514" s="110">
        <f t="shared" si="1160"/>
        <v>1.9945058586849573</v>
      </c>
      <c r="O2514" s="103">
        <f t="shared" si="1164"/>
        <v>1.99769084</v>
      </c>
      <c r="P2514" s="103">
        <f t="shared" si="1171"/>
        <v>259.48000489999998</v>
      </c>
      <c r="Q2514" s="11">
        <f t="shared" si="1185"/>
        <v>0</v>
      </c>
      <c r="R2514" s="30">
        <f t="shared" si="1180"/>
        <v>0</v>
      </c>
      <c r="S2514" s="103">
        <f t="shared" si="1172"/>
        <v>0</v>
      </c>
      <c r="T2514" s="113">
        <f t="shared" si="1181"/>
        <v>8.5000000000000006E-2</v>
      </c>
      <c r="U2514" s="111">
        <f t="shared" si="1161"/>
        <v>6</v>
      </c>
      <c r="V2514" s="111">
        <v>252</v>
      </c>
      <c r="W2514" s="110">
        <f t="shared" si="1173"/>
        <v>1.0019442679999999</v>
      </c>
      <c r="X2514" s="103">
        <f t="shared" si="1174"/>
        <v>0.50449867000000004</v>
      </c>
      <c r="Y2514" s="103">
        <f t="shared" si="1175"/>
        <v>0</v>
      </c>
      <c r="Z2514" s="114" t="str">
        <f t="shared" si="1183"/>
        <v>A+J=</v>
      </c>
      <c r="AA2514" s="108">
        <f t="shared" si="1184"/>
        <v>46559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76"/>
        <v>46537</v>
      </c>
      <c r="B2515" s="103">
        <f t="shared" si="1168"/>
        <v>259.98450356999996</v>
      </c>
      <c r="C2515" s="204">
        <f t="shared" si="1167"/>
        <v>129.88997081345352</v>
      </c>
      <c r="D2515" s="104">
        <f t="shared" si="1177"/>
        <v>7205.03</v>
      </c>
      <c r="E2515" s="105">
        <f t="shared" si="1162"/>
        <v>7245.38</v>
      </c>
      <c r="F2515" s="106">
        <f t="shared" si="1163"/>
        <v>46497</v>
      </c>
      <c r="G2515" s="107">
        <f t="shared" si="1169"/>
        <v>5.6002542668107669E-3</v>
      </c>
      <c r="H2515" s="108">
        <f t="shared" si="1182"/>
        <v>46559</v>
      </c>
      <c r="I2515" s="108">
        <f t="shared" si="1170"/>
        <v>46559</v>
      </c>
      <c r="J2515" s="109">
        <f t="shared" si="1178"/>
        <v>21</v>
      </c>
      <c r="K2515" s="109">
        <f t="shared" si="1166"/>
        <v>6</v>
      </c>
      <c r="L2515" s="8">
        <f t="shared" si="1179"/>
        <v>1.0015968799999999</v>
      </c>
      <c r="M2515" s="110">
        <f t="shared" si="1165"/>
        <v>1.0056002500000001</v>
      </c>
      <c r="N2515" s="110">
        <f t="shared" si="1160"/>
        <v>1.9945058586849573</v>
      </c>
      <c r="O2515" s="103">
        <f t="shared" si="1164"/>
        <v>1.99769084</v>
      </c>
      <c r="P2515" s="103">
        <f t="shared" si="1171"/>
        <v>259.48000489999998</v>
      </c>
      <c r="Q2515" s="11">
        <f t="shared" si="1185"/>
        <v>0</v>
      </c>
      <c r="R2515" s="30">
        <f t="shared" si="1180"/>
        <v>0</v>
      </c>
      <c r="S2515" s="103">
        <f t="shared" si="1172"/>
        <v>0</v>
      </c>
      <c r="T2515" s="113">
        <f t="shared" si="1181"/>
        <v>8.5000000000000006E-2</v>
      </c>
      <c r="U2515" s="111">
        <f t="shared" si="1161"/>
        <v>6</v>
      </c>
      <c r="V2515" s="111">
        <v>252</v>
      </c>
      <c r="W2515" s="110">
        <f t="shared" si="1173"/>
        <v>1.0019442679999999</v>
      </c>
      <c r="X2515" s="103">
        <f t="shared" si="1174"/>
        <v>0.50449867000000004</v>
      </c>
      <c r="Y2515" s="103">
        <f t="shared" si="1175"/>
        <v>0</v>
      </c>
      <c r="Z2515" s="114" t="str">
        <f t="shared" si="1183"/>
        <v>A+J=</v>
      </c>
      <c r="AA2515" s="108">
        <f t="shared" si="1184"/>
        <v>46559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76"/>
        <v>46538</v>
      </c>
      <c r="B2516" s="103">
        <f t="shared" si="1168"/>
        <v>259.98450356999996</v>
      </c>
      <c r="C2516" s="204">
        <f t="shared" si="1167"/>
        <v>129.88997081345352</v>
      </c>
      <c r="D2516" s="104">
        <f t="shared" si="1177"/>
        <v>7205.03</v>
      </c>
      <c r="E2516" s="105">
        <f t="shared" si="1162"/>
        <v>7245.38</v>
      </c>
      <c r="F2516" s="106">
        <f t="shared" si="1163"/>
        <v>46497</v>
      </c>
      <c r="G2516" s="107">
        <f t="shared" si="1169"/>
        <v>5.6002542668107669E-3</v>
      </c>
      <c r="H2516" s="108">
        <f t="shared" si="1182"/>
        <v>46559</v>
      </c>
      <c r="I2516" s="108">
        <f t="shared" si="1170"/>
        <v>46559</v>
      </c>
      <c r="J2516" s="109">
        <f t="shared" si="1178"/>
        <v>21</v>
      </c>
      <c r="K2516" s="109">
        <f t="shared" si="1166"/>
        <v>6</v>
      </c>
      <c r="L2516" s="8">
        <f t="shared" si="1179"/>
        <v>1.0015968799999999</v>
      </c>
      <c r="M2516" s="110">
        <f t="shared" si="1165"/>
        <v>1.0056002500000001</v>
      </c>
      <c r="N2516" s="110">
        <f t="shared" si="1160"/>
        <v>1.9945058586849573</v>
      </c>
      <c r="O2516" s="103">
        <f t="shared" si="1164"/>
        <v>1.99769084</v>
      </c>
      <c r="P2516" s="103">
        <f t="shared" si="1171"/>
        <v>259.48000489999998</v>
      </c>
      <c r="Q2516" s="11">
        <f t="shared" si="1185"/>
        <v>0</v>
      </c>
      <c r="R2516" s="30">
        <f t="shared" si="1180"/>
        <v>0</v>
      </c>
      <c r="S2516" s="103">
        <f t="shared" si="1172"/>
        <v>0</v>
      </c>
      <c r="T2516" s="113">
        <f t="shared" si="1181"/>
        <v>8.5000000000000006E-2</v>
      </c>
      <c r="U2516" s="111">
        <f t="shared" si="1161"/>
        <v>6</v>
      </c>
      <c r="V2516" s="111">
        <v>252</v>
      </c>
      <c r="W2516" s="110">
        <f t="shared" si="1173"/>
        <v>1.0019442679999999</v>
      </c>
      <c r="X2516" s="103">
        <f t="shared" si="1174"/>
        <v>0.50449867000000004</v>
      </c>
      <c r="Y2516" s="103">
        <f t="shared" si="1175"/>
        <v>0</v>
      </c>
      <c r="Z2516" s="114" t="str">
        <f t="shared" si="1183"/>
        <v>A+J=</v>
      </c>
      <c r="AA2516" s="108">
        <f t="shared" si="1184"/>
        <v>46559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76"/>
        <v>46539</v>
      </c>
      <c r="B2517" s="103">
        <f t="shared" si="1168"/>
        <v>260.1378517</v>
      </c>
      <c r="C2517" s="204">
        <f t="shared" si="1167"/>
        <v>129.88997081345352</v>
      </c>
      <c r="D2517" s="104">
        <f t="shared" si="1177"/>
        <v>7205.03</v>
      </c>
      <c r="E2517" s="105">
        <f t="shared" si="1162"/>
        <v>7245.38</v>
      </c>
      <c r="F2517" s="106">
        <f t="shared" si="1163"/>
        <v>46497</v>
      </c>
      <c r="G2517" s="107">
        <f t="shared" si="1169"/>
        <v>5.6002542668107669E-3</v>
      </c>
      <c r="H2517" s="108">
        <f t="shared" si="1182"/>
        <v>46559</v>
      </c>
      <c r="I2517" s="108">
        <f t="shared" si="1170"/>
        <v>46559</v>
      </c>
      <c r="J2517" s="109">
        <f t="shared" si="1178"/>
        <v>21</v>
      </c>
      <c r="K2517" s="109">
        <f t="shared" si="1166"/>
        <v>7</v>
      </c>
      <c r="L2517" s="8">
        <f t="shared" si="1179"/>
        <v>1.0018632700000001</v>
      </c>
      <c r="M2517" s="110">
        <f t="shared" si="1165"/>
        <v>1.0056002500000001</v>
      </c>
      <c r="N2517" s="110">
        <f t="shared" si="1160"/>
        <v>1.9945058586849573</v>
      </c>
      <c r="O2517" s="103">
        <f t="shared" si="1164"/>
        <v>1.9982221600000001</v>
      </c>
      <c r="P2517" s="103">
        <f t="shared" si="1171"/>
        <v>259.54901804000002</v>
      </c>
      <c r="Q2517" s="11">
        <f t="shared" si="1185"/>
        <v>0</v>
      </c>
      <c r="R2517" s="30">
        <f t="shared" si="1180"/>
        <v>0</v>
      </c>
      <c r="S2517" s="103">
        <f t="shared" si="1172"/>
        <v>0</v>
      </c>
      <c r="T2517" s="113">
        <f t="shared" si="1181"/>
        <v>8.5000000000000006E-2</v>
      </c>
      <c r="U2517" s="111">
        <f t="shared" si="1161"/>
        <v>7</v>
      </c>
      <c r="V2517" s="111">
        <v>252</v>
      </c>
      <c r="W2517" s="110">
        <f t="shared" si="1173"/>
        <v>1.00226868</v>
      </c>
      <c r="X2517" s="103">
        <f t="shared" si="1174"/>
        <v>0.58883366000000004</v>
      </c>
      <c r="Y2517" s="103">
        <f t="shared" si="1175"/>
        <v>0</v>
      </c>
      <c r="Z2517" s="114" t="str">
        <f t="shared" si="1183"/>
        <v>A+J=</v>
      </c>
      <c r="AA2517" s="108">
        <f t="shared" si="1184"/>
        <v>46559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76"/>
        <v>46540</v>
      </c>
      <c r="B2518" s="103">
        <f t="shared" si="1168"/>
        <v>260.29129140999999</v>
      </c>
      <c r="C2518" s="204">
        <f t="shared" si="1167"/>
        <v>129.88997081345352</v>
      </c>
      <c r="D2518" s="104">
        <f t="shared" si="1177"/>
        <v>7205.03</v>
      </c>
      <c r="E2518" s="105">
        <f t="shared" si="1162"/>
        <v>7245.38</v>
      </c>
      <c r="F2518" s="106">
        <f t="shared" si="1163"/>
        <v>46497</v>
      </c>
      <c r="G2518" s="107">
        <f t="shared" si="1169"/>
        <v>5.6002542668107669E-3</v>
      </c>
      <c r="H2518" s="108">
        <f t="shared" si="1182"/>
        <v>46559</v>
      </c>
      <c r="I2518" s="108">
        <f t="shared" si="1170"/>
        <v>46559</v>
      </c>
      <c r="J2518" s="109">
        <f t="shared" si="1178"/>
        <v>21</v>
      </c>
      <c r="K2518" s="109">
        <f t="shared" si="1166"/>
        <v>8</v>
      </c>
      <c r="L2518" s="8">
        <f t="shared" si="1179"/>
        <v>1.00212974</v>
      </c>
      <c r="M2518" s="110">
        <f t="shared" si="1165"/>
        <v>1.0056002500000001</v>
      </c>
      <c r="N2518" s="110">
        <f t="shared" si="1160"/>
        <v>1.9945058586849573</v>
      </c>
      <c r="O2518" s="103">
        <f t="shared" si="1164"/>
        <v>1.9987536299999999</v>
      </c>
      <c r="P2518" s="103">
        <f t="shared" si="1171"/>
        <v>259.61805065999999</v>
      </c>
      <c r="Q2518" s="11">
        <f t="shared" si="1185"/>
        <v>0</v>
      </c>
      <c r="R2518" s="30">
        <f t="shared" si="1180"/>
        <v>0</v>
      </c>
      <c r="S2518" s="103">
        <f t="shared" si="1172"/>
        <v>0</v>
      </c>
      <c r="T2518" s="113">
        <f t="shared" si="1181"/>
        <v>8.5000000000000006E-2</v>
      </c>
      <c r="U2518" s="111">
        <f t="shared" si="1161"/>
        <v>8</v>
      </c>
      <c r="V2518" s="111">
        <v>252</v>
      </c>
      <c r="W2518" s="110">
        <f t="shared" si="1173"/>
        <v>1.0025931969999999</v>
      </c>
      <c r="X2518" s="103">
        <f t="shared" si="1174"/>
        <v>0.67324075000000005</v>
      </c>
      <c r="Y2518" s="103">
        <f t="shared" si="1175"/>
        <v>0</v>
      </c>
      <c r="Z2518" s="114" t="str">
        <f t="shared" si="1183"/>
        <v>A+J=</v>
      </c>
      <c r="AA2518" s="108">
        <f t="shared" si="1184"/>
        <v>46559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76"/>
        <v>46541</v>
      </c>
      <c r="B2519" s="103">
        <f t="shared" si="1168"/>
        <v>260.44482012000003</v>
      </c>
      <c r="C2519" s="204">
        <f t="shared" si="1167"/>
        <v>129.88997081345352</v>
      </c>
      <c r="D2519" s="104">
        <f t="shared" si="1177"/>
        <v>7205.03</v>
      </c>
      <c r="E2519" s="105">
        <f t="shared" si="1162"/>
        <v>7245.38</v>
      </c>
      <c r="F2519" s="106">
        <f t="shared" si="1163"/>
        <v>46497</v>
      </c>
      <c r="G2519" s="107">
        <f t="shared" si="1169"/>
        <v>5.6002542668107669E-3</v>
      </c>
      <c r="H2519" s="108">
        <f t="shared" si="1182"/>
        <v>46559</v>
      </c>
      <c r="I2519" s="108">
        <f t="shared" si="1170"/>
        <v>46559</v>
      </c>
      <c r="J2519" s="109">
        <f t="shared" si="1178"/>
        <v>21</v>
      </c>
      <c r="K2519" s="109">
        <f t="shared" si="1166"/>
        <v>9</v>
      </c>
      <c r="L2519" s="8">
        <f t="shared" si="1179"/>
        <v>1.00239627</v>
      </c>
      <c r="M2519" s="110">
        <f t="shared" si="1165"/>
        <v>1.0056002500000001</v>
      </c>
      <c r="N2519" s="110">
        <f t="shared" si="1160"/>
        <v>1.9945058586849573</v>
      </c>
      <c r="O2519" s="103">
        <f t="shared" si="1164"/>
        <v>1.9992852299999999</v>
      </c>
      <c r="P2519" s="103">
        <f t="shared" si="1171"/>
        <v>259.68710017000001</v>
      </c>
      <c r="Q2519" s="11">
        <f t="shared" si="1185"/>
        <v>0</v>
      </c>
      <c r="R2519" s="30">
        <f t="shared" si="1180"/>
        <v>0</v>
      </c>
      <c r="S2519" s="103">
        <f t="shared" si="1172"/>
        <v>0</v>
      </c>
      <c r="T2519" s="113">
        <f t="shared" si="1181"/>
        <v>8.5000000000000006E-2</v>
      </c>
      <c r="U2519" s="111">
        <f t="shared" si="1161"/>
        <v>9</v>
      </c>
      <c r="V2519" s="111">
        <v>252</v>
      </c>
      <c r="W2519" s="110">
        <f t="shared" si="1173"/>
        <v>1.0029178190000001</v>
      </c>
      <c r="X2519" s="103">
        <f t="shared" si="1174"/>
        <v>0.75771995000000003</v>
      </c>
      <c r="Y2519" s="103">
        <f t="shared" si="1175"/>
        <v>0</v>
      </c>
      <c r="Z2519" s="114" t="str">
        <f t="shared" si="1183"/>
        <v>A+J=</v>
      </c>
      <c r="AA2519" s="108">
        <f t="shared" si="1184"/>
        <v>46559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76"/>
        <v>46542</v>
      </c>
      <c r="B2520" s="103">
        <f t="shared" si="1168"/>
        <v>260.59844074</v>
      </c>
      <c r="C2520" s="204">
        <f t="shared" si="1167"/>
        <v>129.88997081345352</v>
      </c>
      <c r="D2520" s="104">
        <f t="shared" si="1177"/>
        <v>7205.03</v>
      </c>
      <c r="E2520" s="105">
        <f t="shared" si="1162"/>
        <v>7245.38</v>
      </c>
      <c r="F2520" s="106">
        <f t="shared" si="1163"/>
        <v>46497</v>
      </c>
      <c r="G2520" s="107">
        <f t="shared" si="1169"/>
        <v>5.6002542668107669E-3</v>
      </c>
      <c r="H2520" s="108">
        <f t="shared" si="1182"/>
        <v>46559</v>
      </c>
      <c r="I2520" s="108">
        <f t="shared" si="1170"/>
        <v>46559</v>
      </c>
      <c r="J2520" s="109">
        <f t="shared" si="1178"/>
        <v>21</v>
      </c>
      <c r="K2520" s="109">
        <f t="shared" si="1166"/>
        <v>10</v>
      </c>
      <c r="L2520" s="8">
        <f t="shared" si="1179"/>
        <v>1.0026628799999999</v>
      </c>
      <c r="M2520" s="110">
        <f t="shared" si="1165"/>
        <v>1.0056002500000001</v>
      </c>
      <c r="N2520" s="110">
        <f t="shared" si="1160"/>
        <v>1.9945058586849573</v>
      </c>
      <c r="O2520" s="103">
        <f t="shared" si="1164"/>
        <v>1.9998169800000001</v>
      </c>
      <c r="P2520" s="103">
        <f t="shared" si="1171"/>
        <v>259.75616916000001</v>
      </c>
      <c r="Q2520" s="11">
        <f t="shared" si="1185"/>
        <v>0</v>
      </c>
      <c r="R2520" s="30">
        <f t="shared" si="1180"/>
        <v>0</v>
      </c>
      <c r="S2520" s="103">
        <f t="shared" si="1172"/>
        <v>0</v>
      </c>
      <c r="T2520" s="113">
        <f t="shared" si="1181"/>
        <v>8.5000000000000006E-2</v>
      </c>
      <c r="U2520" s="111">
        <f t="shared" si="1161"/>
        <v>10</v>
      </c>
      <c r="V2520" s="111">
        <v>252</v>
      </c>
      <c r="W2520" s="110">
        <f t="shared" si="1173"/>
        <v>1.0032425469999999</v>
      </c>
      <c r="X2520" s="103">
        <f t="shared" si="1174"/>
        <v>0.84227158000000002</v>
      </c>
      <c r="Y2520" s="103">
        <f t="shared" si="1175"/>
        <v>0</v>
      </c>
      <c r="Z2520" s="114" t="str">
        <f t="shared" si="1183"/>
        <v>A+J=</v>
      </c>
      <c r="AA2520" s="108">
        <f t="shared" si="1184"/>
        <v>46559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76"/>
        <v>46543</v>
      </c>
      <c r="B2521" s="103">
        <f t="shared" si="1168"/>
        <v>260.75215279000003</v>
      </c>
      <c r="C2521" s="204">
        <f t="shared" si="1167"/>
        <v>129.88997081345352</v>
      </c>
      <c r="D2521" s="104">
        <f t="shared" si="1177"/>
        <v>7205.03</v>
      </c>
      <c r="E2521" s="105">
        <f t="shared" si="1162"/>
        <v>7245.38</v>
      </c>
      <c r="F2521" s="106">
        <f t="shared" si="1163"/>
        <v>46497</v>
      </c>
      <c r="G2521" s="107">
        <f t="shared" si="1169"/>
        <v>5.6002542668107669E-3</v>
      </c>
      <c r="H2521" s="108">
        <f t="shared" si="1182"/>
        <v>46559</v>
      </c>
      <c r="I2521" s="108">
        <f t="shared" si="1170"/>
        <v>46559</v>
      </c>
      <c r="J2521" s="109">
        <f t="shared" si="1178"/>
        <v>21</v>
      </c>
      <c r="K2521" s="109">
        <f t="shared" si="1166"/>
        <v>11</v>
      </c>
      <c r="L2521" s="8">
        <f t="shared" si="1179"/>
        <v>1.0029295600000001</v>
      </c>
      <c r="M2521" s="110">
        <f t="shared" si="1165"/>
        <v>1.0056002500000001</v>
      </c>
      <c r="N2521" s="110">
        <f t="shared" si="1160"/>
        <v>1.9945058586849573</v>
      </c>
      <c r="O2521" s="103">
        <f t="shared" si="1164"/>
        <v>2.0003488800000002</v>
      </c>
      <c r="P2521" s="103">
        <f t="shared" si="1171"/>
        <v>259.82525763000001</v>
      </c>
      <c r="Q2521" s="11">
        <f t="shared" si="1185"/>
        <v>0</v>
      </c>
      <c r="R2521" s="30">
        <f t="shared" si="1180"/>
        <v>0</v>
      </c>
      <c r="S2521" s="103">
        <f t="shared" si="1172"/>
        <v>0</v>
      </c>
      <c r="T2521" s="113">
        <f t="shared" si="1181"/>
        <v>8.5000000000000006E-2</v>
      </c>
      <c r="U2521" s="111">
        <f t="shared" si="1161"/>
        <v>11</v>
      </c>
      <c r="V2521" s="111">
        <v>252</v>
      </c>
      <c r="W2521" s="110">
        <f t="shared" si="1173"/>
        <v>1.0035673789999999</v>
      </c>
      <c r="X2521" s="103">
        <f t="shared" si="1174"/>
        <v>0.92689516000000005</v>
      </c>
      <c r="Y2521" s="103">
        <f t="shared" si="1175"/>
        <v>0</v>
      </c>
      <c r="Z2521" s="114" t="str">
        <f t="shared" si="1183"/>
        <v>A+J=</v>
      </c>
      <c r="AA2521" s="108">
        <f t="shared" si="1184"/>
        <v>46559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76"/>
        <v>46544</v>
      </c>
      <c r="B2522" s="103">
        <f t="shared" si="1168"/>
        <v>260.75215279000003</v>
      </c>
      <c r="C2522" s="204">
        <f t="shared" si="1167"/>
        <v>129.88997081345352</v>
      </c>
      <c r="D2522" s="104">
        <f t="shared" si="1177"/>
        <v>7205.03</v>
      </c>
      <c r="E2522" s="105">
        <f t="shared" si="1162"/>
        <v>7245.38</v>
      </c>
      <c r="F2522" s="106">
        <f t="shared" si="1163"/>
        <v>46497</v>
      </c>
      <c r="G2522" s="107">
        <f t="shared" si="1169"/>
        <v>5.6002542668107669E-3</v>
      </c>
      <c r="H2522" s="108">
        <f t="shared" si="1182"/>
        <v>46559</v>
      </c>
      <c r="I2522" s="108">
        <f t="shared" si="1170"/>
        <v>46559</v>
      </c>
      <c r="J2522" s="109">
        <f t="shared" si="1178"/>
        <v>21</v>
      </c>
      <c r="K2522" s="109">
        <f t="shared" si="1166"/>
        <v>11</v>
      </c>
      <c r="L2522" s="8">
        <f t="shared" si="1179"/>
        <v>1.0029295600000001</v>
      </c>
      <c r="M2522" s="110">
        <f t="shared" si="1165"/>
        <v>1.0056002500000001</v>
      </c>
      <c r="N2522" s="110">
        <f t="shared" si="1160"/>
        <v>1.9945058586849573</v>
      </c>
      <c r="O2522" s="103">
        <f t="shared" si="1164"/>
        <v>2.0003488800000002</v>
      </c>
      <c r="P2522" s="103">
        <f t="shared" si="1171"/>
        <v>259.82525763000001</v>
      </c>
      <c r="Q2522" s="11">
        <f t="shared" si="1185"/>
        <v>0</v>
      </c>
      <c r="R2522" s="30">
        <f t="shared" si="1180"/>
        <v>0</v>
      </c>
      <c r="S2522" s="103">
        <f t="shared" si="1172"/>
        <v>0</v>
      </c>
      <c r="T2522" s="113">
        <f t="shared" si="1181"/>
        <v>8.5000000000000006E-2</v>
      </c>
      <c r="U2522" s="111">
        <f t="shared" si="1161"/>
        <v>11</v>
      </c>
      <c r="V2522" s="111">
        <v>252</v>
      </c>
      <c r="W2522" s="110">
        <f t="shared" si="1173"/>
        <v>1.0035673789999999</v>
      </c>
      <c r="X2522" s="103">
        <f t="shared" si="1174"/>
        <v>0.92689516000000005</v>
      </c>
      <c r="Y2522" s="103">
        <f t="shared" si="1175"/>
        <v>0</v>
      </c>
      <c r="Z2522" s="114" t="str">
        <f t="shared" si="1183"/>
        <v>A+J=</v>
      </c>
      <c r="AA2522" s="108">
        <f t="shared" si="1184"/>
        <v>46559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76"/>
        <v>46545</v>
      </c>
      <c r="B2523" s="103">
        <f t="shared" si="1168"/>
        <v>260.75215279000003</v>
      </c>
      <c r="C2523" s="204">
        <f t="shared" si="1167"/>
        <v>129.88997081345352</v>
      </c>
      <c r="D2523" s="104">
        <f t="shared" si="1177"/>
        <v>7205.03</v>
      </c>
      <c r="E2523" s="105">
        <f t="shared" si="1162"/>
        <v>7245.38</v>
      </c>
      <c r="F2523" s="106">
        <f t="shared" si="1163"/>
        <v>46497</v>
      </c>
      <c r="G2523" s="107">
        <f t="shared" si="1169"/>
        <v>5.6002542668107669E-3</v>
      </c>
      <c r="H2523" s="108">
        <f t="shared" si="1182"/>
        <v>46559</v>
      </c>
      <c r="I2523" s="108">
        <f t="shared" si="1170"/>
        <v>46559</v>
      </c>
      <c r="J2523" s="109">
        <f t="shared" si="1178"/>
        <v>21</v>
      </c>
      <c r="K2523" s="109">
        <f t="shared" si="1166"/>
        <v>11</v>
      </c>
      <c r="L2523" s="8">
        <f t="shared" si="1179"/>
        <v>1.0029295600000001</v>
      </c>
      <c r="M2523" s="110">
        <f t="shared" si="1165"/>
        <v>1.0056002500000001</v>
      </c>
      <c r="N2523" s="110">
        <f t="shared" si="1160"/>
        <v>1.9945058586849573</v>
      </c>
      <c r="O2523" s="103">
        <f t="shared" si="1164"/>
        <v>2.0003488800000002</v>
      </c>
      <c r="P2523" s="103">
        <f t="shared" si="1171"/>
        <v>259.82525763000001</v>
      </c>
      <c r="Q2523" s="11">
        <f t="shared" si="1185"/>
        <v>0</v>
      </c>
      <c r="R2523" s="30">
        <f t="shared" si="1180"/>
        <v>0</v>
      </c>
      <c r="S2523" s="103">
        <f t="shared" si="1172"/>
        <v>0</v>
      </c>
      <c r="T2523" s="113">
        <f t="shared" si="1181"/>
        <v>8.5000000000000006E-2</v>
      </c>
      <c r="U2523" s="111">
        <f t="shared" si="1161"/>
        <v>11</v>
      </c>
      <c r="V2523" s="111">
        <v>252</v>
      </c>
      <c r="W2523" s="110">
        <f t="shared" si="1173"/>
        <v>1.0035673789999999</v>
      </c>
      <c r="X2523" s="103">
        <f t="shared" si="1174"/>
        <v>0.92689516000000005</v>
      </c>
      <c r="Y2523" s="103">
        <f t="shared" si="1175"/>
        <v>0</v>
      </c>
      <c r="Z2523" s="114" t="str">
        <f t="shared" si="1183"/>
        <v>A+J=</v>
      </c>
      <c r="AA2523" s="108">
        <f t="shared" si="1184"/>
        <v>46559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76"/>
        <v>46546</v>
      </c>
      <c r="B2524" s="103">
        <f t="shared" si="1168"/>
        <v>260.90595423999997</v>
      </c>
      <c r="C2524" s="204">
        <f t="shared" si="1167"/>
        <v>129.88997081345352</v>
      </c>
      <c r="D2524" s="104">
        <f t="shared" si="1177"/>
        <v>7205.03</v>
      </c>
      <c r="E2524" s="105">
        <f t="shared" si="1162"/>
        <v>7245.38</v>
      </c>
      <c r="F2524" s="106">
        <f t="shared" si="1163"/>
        <v>46497</v>
      </c>
      <c r="G2524" s="107">
        <f t="shared" si="1169"/>
        <v>5.6002542668107669E-3</v>
      </c>
      <c r="H2524" s="108">
        <f t="shared" si="1182"/>
        <v>46559</v>
      </c>
      <c r="I2524" s="108">
        <f t="shared" si="1170"/>
        <v>46559</v>
      </c>
      <c r="J2524" s="109">
        <f t="shared" si="1178"/>
        <v>21</v>
      </c>
      <c r="K2524" s="109">
        <f t="shared" si="1166"/>
        <v>12</v>
      </c>
      <c r="L2524" s="8">
        <f t="shared" si="1179"/>
        <v>1.0031963100000001</v>
      </c>
      <c r="M2524" s="110">
        <f t="shared" si="1165"/>
        <v>1.0056002500000001</v>
      </c>
      <c r="N2524" s="110">
        <f t="shared" si="1160"/>
        <v>1.9945058586849573</v>
      </c>
      <c r="O2524" s="103">
        <f t="shared" si="1164"/>
        <v>2.0008809099999998</v>
      </c>
      <c r="P2524" s="103">
        <f t="shared" si="1171"/>
        <v>259.894363</v>
      </c>
      <c r="Q2524" s="11">
        <f t="shared" si="1185"/>
        <v>0</v>
      </c>
      <c r="R2524" s="30">
        <f t="shared" si="1180"/>
        <v>0</v>
      </c>
      <c r="S2524" s="103">
        <f t="shared" si="1172"/>
        <v>0</v>
      </c>
      <c r="T2524" s="113">
        <f t="shared" si="1181"/>
        <v>8.5000000000000006E-2</v>
      </c>
      <c r="U2524" s="111">
        <f t="shared" si="1161"/>
        <v>12</v>
      </c>
      <c r="V2524" s="111">
        <v>252</v>
      </c>
      <c r="W2524" s="110">
        <f t="shared" si="1173"/>
        <v>1.003892317</v>
      </c>
      <c r="X2524" s="103">
        <f t="shared" si="1174"/>
        <v>1.01159124</v>
      </c>
      <c r="Y2524" s="103">
        <f t="shared" si="1175"/>
        <v>0</v>
      </c>
      <c r="Z2524" s="114" t="str">
        <f t="shared" si="1183"/>
        <v>A+J=</v>
      </c>
      <c r="AA2524" s="108">
        <f t="shared" si="1184"/>
        <v>46559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76"/>
        <v>46547</v>
      </c>
      <c r="B2525" s="103">
        <f t="shared" si="1168"/>
        <v>261.05984719000003</v>
      </c>
      <c r="C2525" s="204">
        <f t="shared" si="1167"/>
        <v>129.88997081345352</v>
      </c>
      <c r="D2525" s="104">
        <f t="shared" si="1177"/>
        <v>7205.03</v>
      </c>
      <c r="E2525" s="105">
        <f t="shared" si="1162"/>
        <v>7245.38</v>
      </c>
      <c r="F2525" s="106">
        <f t="shared" si="1163"/>
        <v>46497</v>
      </c>
      <c r="G2525" s="107">
        <f t="shared" si="1169"/>
        <v>5.6002542668107669E-3</v>
      </c>
      <c r="H2525" s="108">
        <f t="shared" si="1182"/>
        <v>46559</v>
      </c>
      <c r="I2525" s="108">
        <f t="shared" si="1170"/>
        <v>46559</v>
      </c>
      <c r="J2525" s="109">
        <f t="shared" si="1178"/>
        <v>21</v>
      </c>
      <c r="K2525" s="109">
        <f t="shared" si="1166"/>
        <v>13</v>
      </c>
      <c r="L2525" s="8">
        <f t="shared" si="1179"/>
        <v>1.0034631300000001</v>
      </c>
      <c r="M2525" s="110">
        <f t="shared" si="1165"/>
        <v>1.0056002500000001</v>
      </c>
      <c r="N2525" s="110">
        <f t="shared" si="1160"/>
        <v>1.9945058586849573</v>
      </c>
      <c r="O2525" s="103">
        <f t="shared" si="1164"/>
        <v>2.0014130899999998</v>
      </c>
      <c r="P2525" s="103">
        <f t="shared" si="1171"/>
        <v>259.96348784000003</v>
      </c>
      <c r="Q2525" s="11">
        <f t="shared" si="1185"/>
        <v>0</v>
      </c>
      <c r="R2525" s="30">
        <f t="shared" si="1180"/>
        <v>0</v>
      </c>
      <c r="S2525" s="103">
        <f t="shared" si="1172"/>
        <v>0</v>
      </c>
      <c r="T2525" s="113">
        <f t="shared" si="1181"/>
        <v>8.5000000000000006E-2</v>
      </c>
      <c r="U2525" s="111">
        <f t="shared" si="1161"/>
        <v>13</v>
      </c>
      <c r="V2525" s="111">
        <v>252</v>
      </c>
      <c r="W2525" s="110">
        <f t="shared" si="1173"/>
        <v>1.0042173590000001</v>
      </c>
      <c r="X2525" s="103">
        <f t="shared" si="1174"/>
        <v>1.09635935</v>
      </c>
      <c r="Y2525" s="103">
        <f t="shared" si="1175"/>
        <v>0</v>
      </c>
      <c r="Z2525" s="114" t="str">
        <f t="shared" si="1183"/>
        <v>A+J=</v>
      </c>
      <c r="AA2525" s="108">
        <f t="shared" si="1184"/>
        <v>46559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76"/>
        <v>46548</v>
      </c>
      <c r="B2526" s="103">
        <f t="shared" si="1168"/>
        <v>261.21382986999998</v>
      </c>
      <c r="C2526" s="204">
        <f t="shared" si="1167"/>
        <v>129.88997081345352</v>
      </c>
      <c r="D2526" s="104">
        <f t="shared" si="1177"/>
        <v>7205.03</v>
      </c>
      <c r="E2526" s="105">
        <f t="shared" si="1162"/>
        <v>7245.38</v>
      </c>
      <c r="F2526" s="106">
        <f t="shared" si="1163"/>
        <v>46497</v>
      </c>
      <c r="G2526" s="107">
        <f t="shared" si="1169"/>
        <v>5.6002542668107669E-3</v>
      </c>
      <c r="H2526" s="108">
        <f t="shared" si="1182"/>
        <v>46559</v>
      </c>
      <c r="I2526" s="108">
        <f t="shared" si="1170"/>
        <v>46559</v>
      </c>
      <c r="J2526" s="109">
        <f t="shared" si="1178"/>
        <v>21</v>
      </c>
      <c r="K2526" s="109">
        <f t="shared" si="1166"/>
        <v>14</v>
      </c>
      <c r="L2526" s="8">
        <f t="shared" si="1179"/>
        <v>1.0037300199999999</v>
      </c>
      <c r="M2526" s="110">
        <f t="shared" si="1165"/>
        <v>1.0056002500000001</v>
      </c>
      <c r="N2526" s="110">
        <f t="shared" si="1160"/>
        <v>1.9945058586849573</v>
      </c>
      <c r="O2526" s="103">
        <f t="shared" si="1164"/>
        <v>2.0019453999999999</v>
      </c>
      <c r="P2526" s="103">
        <f t="shared" si="1171"/>
        <v>260.03262956999998</v>
      </c>
      <c r="Q2526" s="11">
        <f t="shared" si="1185"/>
        <v>0</v>
      </c>
      <c r="R2526" s="30">
        <f t="shared" si="1180"/>
        <v>0</v>
      </c>
      <c r="S2526" s="103">
        <f t="shared" si="1172"/>
        <v>0</v>
      </c>
      <c r="T2526" s="113">
        <f t="shared" si="1181"/>
        <v>8.5000000000000006E-2</v>
      </c>
      <c r="U2526" s="111">
        <f t="shared" si="1161"/>
        <v>14</v>
      </c>
      <c r="V2526" s="111">
        <v>252</v>
      </c>
      <c r="W2526" s="110">
        <f t="shared" si="1173"/>
        <v>1.0045425079999999</v>
      </c>
      <c r="X2526" s="103">
        <f t="shared" si="1174"/>
        <v>1.1812003</v>
      </c>
      <c r="Y2526" s="103">
        <f t="shared" si="1175"/>
        <v>0</v>
      </c>
      <c r="Z2526" s="114" t="str">
        <f t="shared" si="1183"/>
        <v>A+J=</v>
      </c>
      <c r="AA2526" s="108">
        <f t="shared" si="1184"/>
        <v>46559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76"/>
        <v>46549</v>
      </c>
      <c r="B2527" s="103">
        <f t="shared" si="1168"/>
        <v>261.36790282999999</v>
      </c>
      <c r="C2527" s="204">
        <f t="shared" si="1167"/>
        <v>129.88997081345352</v>
      </c>
      <c r="D2527" s="104">
        <f t="shared" si="1177"/>
        <v>7205.03</v>
      </c>
      <c r="E2527" s="105">
        <f t="shared" si="1162"/>
        <v>7245.38</v>
      </c>
      <c r="F2527" s="106">
        <f t="shared" si="1163"/>
        <v>46497</v>
      </c>
      <c r="G2527" s="107">
        <f t="shared" si="1169"/>
        <v>5.6002542668107669E-3</v>
      </c>
      <c r="H2527" s="108">
        <f t="shared" si="1182"/>
        <v>46559</v>
      </c>
      <c r="I2527" s="108">
        <f t="shared" si="1170"/>
        <v>46559</v>
      </c>
      <c r="J2527" s="109">
        <f t="shared" si="1178"/>
        <v>21</v>
      </c>
      <c r="K2527" s="109">
        <f t="shared" si="1166"/>
        <v>15</v>
      </c>
      <c r="L2527" s="8">
        <f t="shared" si="1179"/>
        <v>1.0039969799999999</v>
      </c>
      <c r="M2527" s="110">
        <f t="shared" si="1165"/>
        <v>1.0056002500000001</v>
      </c>
      <c r="N2527" s="110">
        <f t="shared" ref="N2527:N2536" si="1186">IF(I2527&gt;I2526,N2526*M2527,N2526)</f>
        <v>1.9945058586849573</v>
      </c>
      <c r="O2527" s="103">
        <f t="shared" si="1164"/>
        <v>2.00247785</v>
      </c>
      <c r="P2527" s="103">
        <f t="shared" si="1171"/>
        <v>260.10178948999999</v>
      </c>
      <c r="Q2527" s="11">
        <f t="shared" si="1185"/>
        <v>0</v>
      </c>
      <c r="R2527" s="30">
        <f t="shared" si="1180"/>
        <v>0</v>
      </c>
      <c r="S2527" s="103">
        <f t="shared" si="1172"/>
        <v>0</v>
      </c>
      <c r="T2527" s="113">
        <f t="shared" si="1181"/>
        <v>8.5000000000000006E-2</v>
      </c>
      <c r="U2527" s="111">
        <f t="shared" si="1161"/>
        <v>15</v>
      </c>
      <c r="V2527" s="111">
        <v>252</v>
      </c>
      <c r="W2527" s="110">
        <f t="shared" si="1173"/>
        <v>1.0048677610000001</v>
      </c>
      <c r="X2527" s="103">
        <f t="shared" si="1174"/>
        <v>1.26611334</v>
      </c>
      <c r="Y2527" s="103">
        <f t="shared" si="1175"/>
        <v>0</v>
      </c>
      <c r="Z2527" s="114" t="str">
        <f t="shared" si="1183"/>
        <v>A+J=</v>
      </c>
      <c r="AA2527" s="108">
        <f t="shared" si="1184"/>
        <v>46559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76"/>
        <v>46550</v>
      </c>
      <c r="B2528" s="103">
        <f t="shared" si="1168"/>
        <v>261.52207028999999</v>
      </c>
      <c r="C2528" s="204">
        <f t="shared" si="1167"/>
        <v>129.88997081345352</v>
      </c>
      <c r="D2528" s="104">
        <f t="shared" si="1177"/>
        <v>7205.03</v>
      </c>
      <c r="E2528" s="105">
        <f t="shared" si="1162"/>
        <v>7245.38</v>
      </c>
      <c r="F2528" s="106">
        <f t="shared" si="1163"/>
        <v>46497</v>
      </c>
      <c r="G2528" s="107">
        <f t="shared" si="1169"/>
        <v>5.6002542668107669E-3</v>
      </c>
      <c r="H2528" s="108">
        <f t="shared" si="1182"/>
        <v>46559</v>
      </c>
      <c r="I2528" s="108">
        <f t="shared" si="1170"/>
        <v>46559</v>
      </c>
      <c r="J2528" s="109">
        <f t="shared" si="1178"/>
        <v>21</v>
      </c>
      <c r="K2528" s="109">
        <f t="shared" si="1166"/>
        <v>16</v>
      </c>
      <c r="L2528" s="8">
        <f t="shared" si="1179"/>
        <v>1.0042640199999999</v>
      </c>
      <c r="M2528" s="110">
        <f t="shared" si="1165"/>
        <v>1.0056002500000001</v>
      </c>
      <c r="N2528" s="110">
        <f t="shared" si="1186"/>
        <v>1.9945058586849573</v>
      </c>
      <c r="O2528" s="103">
        <f t="shared" si="1164"/>
        <v>2.00301047</v>
      </c>
      <c r="P2528" s="103">
        <f t="shared" si="1171"/>
        <v>260.17097147999999</v>
      </c>
      <c r="Q2528" s="11">
        <f t="shared" si="1185"/>
        <v>0</v>
      </c>
      <c r="R2528" s="30">
        <f t="shared" si="1180"/>
        <v>0</v>
      </c>
      <c r="S2528" s="103">
        <f t="shared" si="1172"/>
        <v>0</v>
      </c>
      <c r="T2528" s="113">
        <f t="shared" si="1181"/>
        <v>8.5000000000000006E-2</v>
      </c>
      <c r="U2528" s="111">
        <f t="shared" si="1161"/>
        <v>16</v>
      </c>
      <c r="V2528" s="111">
        <v>252</v>
      </c>
      <c r="W2528" s="110">
        <f t="shared" si="1173"/>
        <v>1.0051931190000001</v>
      </c>
      <c r="X2528" s="103">
        <f t="shared" si="1174"/>
        <v>1.3510988100000001</v>
      </c>
      <c r="Y2528" s="103">
        <f t="shared" si="1175"/>
        <v>0</v>
      </c>
      <c r="Z2528" s="114" t="str">
        <f t="shared" si="1183"/>
        <v>A+J=</v>
      </c>
      <c r="AA2528" s="108">
        <f t="shared" si="1184"/>
        <v>46559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76"/>
        <v>46551</v>
      </c>
      <c r="B2529" s="103">
        <f t="shared" si="1168"/>
        <v>261.52207028999999</v>
      </c>
      <c r="C2529" s="204">
        <f t="shared" si="1167"/>
        <v>129.88997081345352</v>
      </c>
      <c r="D2529" s="104">
        <f t="shared" si="1177"/>
        <v>7205.03</v>
      </c>
      <c r="E2529" s="105">
        <f t="shared" si="1162"/>
        <v>7245.38</v>
      </c>
      <c r="F2529" s="106">
        <f t="shared" si="1163"/>
        <v>46497</v>
      </c>
      <c r="G2529" s="107">
        <f t="shared" si="1169"/>
        <v>5.6002542668107669E-3</v>
      </c>
      <c r="H2529" s="108">
        <f t="shared" si="1182"/>
        <v>46559</v>
      </c>
      <c r="I2529" s="108">
        <f t="shared" si="1170"/>
        <v>46559</v>
      </c>
      <c r="J2529" s="109">
        <f t="shared" si="1178"/>
        <v>21</v>
      </c>
      <c r="K2529" s="109">
        <f t="shared" si="1166"/>
        <v>16</v>
      </c>
      <c r="L2529" s="8">
        <f t="shared" si="1179"/>
        <v>1.0042640199999999</v>
      </c>
      <c r="M2529" s="110">
        <f t="shared" si="1165"/>
        <v>1.0056002500000001</v>
      </c>
      <c r="N2529" s="110">
        <f t="shared" si="1186"/>
        <v>1.9945058586849573</v>
      </c>
      <c r="O2529" s="103">
        <f t="shared" si="1164"/>
        <v>2.00301047</v>
      </c>
      <c r="P2529" s="103">
        <f t="shared" si="1171"/>
        <v>260.17097147999999</v>
      </c>
      <c r="Q2529" s="11">
        <f t="shared" si="1185"/>
        <v>0</v>
      </c>
      <c r="R2529" s="30">
        <f t="shared" si="1180"/>
        <v>0</v>
      </c>
      <c r="S2529" s="103">
        <f t="shared" si="1172"/>
        <v>0</v>
      </c>
      <c r="T2529" s="113">
        <f t="shared" si="1181"/>
        <v>8.5000000000000006E-2</v>
      </c>
      <c r="U2529" s="111">
        <f t="shared" si="1161"/>
        <v>16</v>
      </c>
      <c r="V2529" s="111">
        <v>252</v>
      </c>
      <c r="W2529" s="110">
        <f t="shared" si="1173"/>
        <v>1.0051931190000001</v>
      </c>
      <c r="X2529" s="103">
        <f t="shared" si="1174"/>
        <v>1.3510988100000001</v>
      </c>
      <c r="Y2529" s="103">
        <f t="shared" si="1175"/>
        <v>0</v>
      </c>
      <c r="Z2529" s="114" t="str">
        <f t="shared" si="1183"/>
        <v>A+J=</v>
      </c>
      <c r="AA2529" s="108">
        <f t="shared" si="1184"/>
        <v>46559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76"/>
        <v>46552</v>
      </c>
      <c r="B2530" s="103">
        <f t="shared" si="1168"/>
        <v>261.52207028999999</v>
      </c>
      <c r="C2530" s="204">
        <f t="shared" si="1167"/>
        <v>129.88997081345352</v>
      </c>
      <c r="D2530" s="104">
        <f t="shared" si="1177"/>
        <v>7205.03</v>
      </c>
      <c r="E2530" s="105">
        <f t="shared" si="1162"/>
        <v>7245.38</v>
      </c>
      <c r="F2530" s="106">
        <f t="shared" si="1163"/>
        <v>46497</v>
      </c>
      <c r="G2530" s="107">
        <f t="shared" si="1169"/>
        <v>5.6002542668107669E-3</v>
      </c>
      <c r="H2530" s="108">
        <f t="shared" si="1182"/>
        <v>46559</v>
      </c>
      <c r="I2530" s="108">
        <f t="shared" si="1170"/>
        <v>46559</v>
      </c>
      <c r="J2530" s="109">
        <f t="shared" si="1178"/>
        <v>21</v>
      </c>
      <c r="K2530" s="109">
        <f t="shared" si="1166"/>
        <v>16</v>
      </c>
      <c r="L2530" s="8">
        <f t="shared" si="1179"/>
        <v>1.0042640199999999</v>
      </c>
      <c r="M2530" s="110">
        <f t="shared" si="1165"/>
        <v>1.0056002500000001</v>
      </c>
      <c r="N2530" s="110">
        <f t="shared" si="1186"/>
        <v>1.9945058586849573</v>
      </c>
      <c r="O2530" s="103">
        <f t="shared" si="1164"/>
        <v>2.00301047</v>
      </c>
      <c r="P2530" s="103">
        <f t="shared" si="1171"/>
        <v>260.17097147999999</v>
      </c>
      <c r="Q2530" s="11">
        <f t="shared" si="1185"/>
        <v>0</v>
      </c>
      <c r="R2530" s="30">
        <f t="shared" si="1180"/>
        <v>0</v>
      </c>
      <c r="S2530" s="103">
        <f t="shared" si="1172"/>
        <v>0</v>
      </c>
      <c r="T2530" s="113">
        <f t="shared" si="1181"/>
        <v>8.5000000000000006E-2</v>
      </c>
      <c r="U2530" s="111">
        <f t="shared" si="1161"/>
        <v>16</v>
      </c>
      <c r="V2530" s="111">
        <v>252</v>
      </c>
      <c r="W2530" s="110">
        <f t="shared" si="1173"/>
        <v>1.0051931190000001</v>
      </c>
      <c r="X2530" s="103">
        <f t="shared" si="1174"/>
        <v>1.3510988100000001</v>
      </c>
      <c r="Y2530" s="103">
        <f t="shared" si="1175"/>
        <v>0</v>
      </c>
      <c r="Z2530" s="114" t="str">
        <f t="shared" si="1183"/>
        <v>A+J=</v>
      </c>
      <c r="AA2530" s="108">
        <f t="shared" si="1184"/>
        <v>46559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76"/>
        <v>46553</v>
      </c>
      <c r="B2531" s="103">
        <f t="shared" si="1168"/>
        <v>261.67632473000003</v>
      </c>
      <c r="C2531" s="204">
        <f t="shared" si="1167"/>
        <v>129.88997081345352</v>
      </c>
      <c r="D2531" s="104">
        <f t="shared" si="1177"/>
        <v>7205.03</v>
      </c>
      <c r="E2531" s="105">
        <f t="shared" si="1162"/>
        <v>7245.38</v>
      </c>
      <c r="F2531" s="106">
        <f t="shared" si="1163"/>
        <v>46497</v>
      </c>
      <c r="G2531" s="107">
        <f t="shared" si="1169"/>
        <v>5.6002542668107669E-3</v>
      </c>
      <c r="H2531" s="108">
        <f t="shared" si="1182"/>
        <v>46559</v>
      </c>
      <c r="I2531" s="108">
        <f t="shared" si="1170"/>
        <v>46559</v>
      </c>
      <c r="J2531" s="109">
        <f t="shared" si="1178"/>
        <v>21</v>
      </c>
      <c r="K2531" s="109">
        <f t="shared" si="1166"/>
        <v>17</v>
      </c>
      <c r="L2531" s="8">
        <f t="shared" si="1179"/>
        <v>1.00453112</v>
      </c>
      <c r="M2531" s="110">
        <f t="shared" si="1165"/>
        <v>1.0056002500000001</v>
      </c>
      <c r="N2531" s="110">
        <f t="shared" si="1186"/>
        <v>1.9945058586849573</v>
      </c>
      <c r="O2531" s="103">
        <f t="shared" si="1164"/>
        <v>2.0035432000000002</v>
      </c>
      <c r="P2531" s="103">
        <f t="shared" si="1171"/>
        <v>260.24016777000003</v>
      </c>
      <c r="Q2531" s="11">
        <f t="shared" si="1185"/>
        <v>0</v>
      </c>
      <c r="R2531" s="30">
        <f t="shared" si="1180"/>
        <v>0</v>
      </c>
      <c r="S2531" s="103">
        <f t="shared" si="1172"/>
        <v>0</v>
      </c>
      <c r="T2531" s="113">
        <f t="shared" si="1181"/>
        <v>8.5000000000000006E-2</v>
      </c>
      <c r="U2531" s="111">
        <f t="shared" si="1161"/>
        <v>17</v>
      </c>
      <c r="V2531" s="111">
        <v>252</v>
      </c>
      <c r="W2531" s="110">
        <f t="shared" si="1173"/>
        <v>1.005518583</v>
      </c>
      <c r="X2531" s="103">
        <f t="shared" si="1174"/>
        <v>1.4361569599999999</v>
      </c>
      <c r="Y2531" s="103">
        <f t="shared" si="1175"/>
        <v>0</v>
      </c>
      <c r="Z2531" s="114" t="str">
        <f t="shared" si="1183"/>
        <v>A+J=</v>
      </c>
      <c r="AA2531" s="108">
        <f t="shared" si="1184"/>
        <v>46559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76"/>
        <v>46554</v>
      </c>
      <c r="B2532" s="103">
        <f t="shared" si="1168"/>
        <v>261.83067269999998</v>
      </c>
      <c r="C2532" s="204">
        <f t="shared" si="1167"/>
        <v>129.88997081345352</v>
      </c>
      <c r="D2532" s="104">
        <f t="shared" si="1177"/>
        <v>7205.03</v>
      </c>
      <c r="E2532" s="105">
        <f t="shared" si="1162"/>
        <v>7245.38</v>
      </c>
      <c r="F2532" s="106">
        <f t="shared" si="1163"/>
        <v>46497</v>
      </c>
      <c r="G2532" s="107">
        <f t="shared" si="1169"/>
        <v>5.6002542668107669E-3</v>
      </c>
      <c r="H2532" s="108">
        <f t="shared" si="1182"/>
        <v>46559</v>
      </c>
      <c r="I2532" s="108">
        <f t="shared" si="1170"/>
        <v>46559</v>
      </c>
      <c r="J2532" s="109">
        <f t="shared" si="1178"/>
        <v>21</v>
      </c>
      <c r="K2532" s="109">
        <f t="shared" si="1166"/>
        <v>18</v>
      </c>
      <c r="L2532" s="8">
        <f t="shared" si="1179"/>
        <v>1.0047983</v>
      </c>
      <c r="M2532" s="110">
        <f t="shared" si="1165"/>
        <v>1.0056002500000001</v>
      </c>
      <c r="N2532" s="110">
        <f t="shared" si="1186"/>
        <v>1.9945058586849573</v>
      </c>
      <c r="O2532" s="103">
        <f t="shared" si="1164"/>
        <v>2.0040760899999999</v>
      </c>
      <c r="P2532" s="103">
        <f t="shared" si="1171"/>
        <v>260.30938483</v>
      </c>
      <c r="Q2532" s="11">
        <f t="shared" si="1185"/>
        <v>0</v>
      </c>
      <c r="R2532" s="30">
        <f t="shared" si="1180"/>
        <v>0</v>
      </c>
      <c r="S2532" s="103">
        <f t="shared" si="1172"/>
        <v>0</v>
      </c>
      <c r="T2532" s="113">
        <f t="shared" si="1181"/>
        <v>8.5000000000000006E-2</v>
      </c>
      <c r="U2532" s="111">
        <f t="shared" si="1161"/>
        <v>18</v>
      </c>
      <c r="V2532" s="111">
        <v>252</v>
      </c>
      <c r="W2532" s="110">
        <f t="shared" si="1173"/>
        <v>1.005844153</v>
      </c>
      <c r="X2532" s="103">
        <f t="shared" si="1174"/>
        <v>1.5212878700000001</v>
      </c>
      <c r="Y2532" s="103">
        <f t="shared" si="1175"/>
        <v>0</v>
      </c>
      <c r="Z2532" s="114" t="str">
        <f t="shared" si="1183"/>
        <v>A+J=</v>
      </c>
      <c r="AA2532" s="108">
        <f t="shared" si="1184"/>
        <v>46559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76"/>
        <v>46555</v>
      </c>
      <c r="B2533" s="103">
        <f t="shared" si="1168"/>
        <v>261.98510851000003</v>
      </c>
      <c r="C2533" s="204">
        <f t="shared" si="1167"/>
        <v>129.88997081345352</v>
      </c>
      <c r="D2533" s="104">
        <f t="shared" si="1177"/>
        <v>7205.03</v>
      </c>
      <c r="E2533" s="105">
        <f t="shared" si="1162"/>
        <v>7245.38</v>
      </c>
      <c r="F2533" s="106">
        <f t="shared" si="1163"/>
        <v>46497</v>
      </c>
      <c r="G2533" s="107">
        <f t="shared" si="1169"/>
        <v>5.6002542668107669E-3</v>
      </c>
      <c r="H2533" s="108">
        <f t="shared" si="1182"/>
        <v>46559</v>
      </c>
      <c r="I2533" s="108">
        <f t="shared" si="1170"/>
        <v>46559</v>
      </c>
      <c r="J2533" s="109">
        <f t="shared" si="1178"/>
        <v>21</v>
      </c>
      <c r="K2533" s="109">
        <f t="shared" si="1166"/>
        <v>19</v>
      </c>
      <c r="L2533" s="8">
        <f t="shared" si="1179"/>
        <v>1.0050655399999999</v>
      </c>
      <c r="M2533" s="110">
        <f t="shared" si="1165"/>
        <v>1.0056002500000001</v>
      </c>
      <c r="N2533" s="110">
        <f t="shared" si="1186"/>
        <v>1.9945058586849573</v>
      </c>
      <c r="O2533" s="103">
        <f t="shared" si="1164"/>
        <v>2.0046091000000001</v>
      </c>
      <c r="P2533" s="103">
        <f t="shared" si="1171"/>
        <v>260.37861749000001</v>
      </c>
      <c r="Q2533" s="11">
        <f t="shared" si="1185"/>
        <v>0</v>
      </c>
      <c r="R2533" s="30">
        <f t="shared" si="1180"/>
        <v>0</v>
      </c>
      <c r="S2533" s="103">
        <f t="shared" si="1172"/>
        <v>0</v>
      </c>
      <c r="T2533" s="113">
        <f t="shared" si="1181"/>
        <v>8.5000000000000006E-2</v>
      </c>
      <c r="U2533" s="111">
        <f t="shared" ref="U2533:U2566" si="1187">IF(Q2532&gt;0,1,IF(K2533=K2532,U2532,U2532+1))</f>
        <v>19</v>
      </c>
      <c r="V2533" s="111">
        <v>252</v>
      </c>
      <c r="W2533" s="110">
        <f t="shared" si="1173"/>
        <v>1.0061698269999999</v>
      </c>
      <c r="X2533" s="103">
        <f t="shared" si="1174"/>
        <v>1.60649102</v>
      </c>
      <c r="Y2533" s="103">
        <f t="shared" si="1175"/>
        <v>0</v>
      </c>
      <c r="Z2533" s="114" t="str">
        <f t="shared" si="1183"/>
        <v>A+J=</v>
      </c>
      <c r="AA2533" s="108">
        <f t="shared" si="1184"/>
        <v>46559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76"/>
        <v>46556</v>
      </c>
      <c r="B2534" s="103">
        <f t="shared" si="1168"/>
        <v>262.13963819000003</v>
      </c>
      <c r="C2534" s="204">
        <f t="shared" si="1167"/>
        <v>129.88997081345352</v>
      </c>
      <c r="D2534" s="104">
        <f t="shared" si="1177"/>
        <v>7205.03</v>
      </c>
      <c r="E2534" s="105">
        <f t="shared" si="1162"/>
        <v>7245.38</v>
      </c>
      <c r="F2534" s="106">
        <f t="shared" si="1163"/>
        <v>46497</v>
      </c>
      <c r="G2534" s="107">
        <f t="shared" si="1169"/>
        <v>5.6002542668107669E-3</v>
      </c>
      <c r="H2534" s="108">
        <f t="shared" si="1182"/>
        <v>46559</v>
      </c>
      <c r="I2534" s="108">
        <f t="shared" si="1170"/>
        <v>46559</v>
      </c>
      <c r="J2534" s="109">
        <f t="shared" si="1178"/>
        <v>21</v>
      </c>
      <c r="K2534" s="109">
        <f t="shared" si="1166"/>
        <v>20</v>
      </c>
      <c r="L2534" s="8">
        <f t="shared" si="1179"/>
        <v>1.00533286</v>
      </c>
      <c r="M2534" s="110">
        <f t="shared" si="1165"/>
        <v>1.0056002500000001</v>
      </c>
      <c r="N2534" s="110">
        <f t="shared" si="1186"/>
        <v>1.9945058586849573</v>
      </c>
      <c r="O2534" s="103">
        <f t="shared" si="1164"/>
        <v>2.0051422699999999</v>
      </c>
      <c r="P2534" s="103">
        <f t="shared" si="1171"/>
        <v>260.44787092000001</v>
      </c>
      <c r="Q2534" s="11">
        <f t="shared" si="1185"/>
        <v>0</v>
      </c>
      <c r="R2534" s="30">
        <f t="shared" si="1180"/>
        <v>0</v>
      </c>
      <c r="S2534" s="103">
        <f t="shared" si="1172"/>
        <v>0</v>
      </c>
      <c r="T2534" s="113">
        <f t="shared" si="1181"/>
        <v>8.5000000000000006E-2</v>
      </c>
      <c r="U2534" s="111">
        <f t="shared" si="1187"/>
        <v>20</v>
      </c>
      <c r="V2534" s="111">
        <v>252</v>
      </c>
      <c r="W2534" s="110">
        <f t="shared" si="1173"/>
        <v>1.006495608</v>
      </c>
      <c r="X2534" s="103">
        <f t="shared" si="1174"/>
        <v>1.6917672699999999</v>
      </c>
      <c r="Y2534" s="103">
        <f t="shared" si="1175"/>
        <v>0</v>
      </c>
      <c r="Z2534" s="114" t="str">
        <f t="shared" si="1183"/>
        <v>A+J=</v>
      </c>
      <c r="AA2534" s="108">
        <f t="shared" si="1184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76"/>
        <v>46557</v>
      </c>
      <c r="B2535" s="103">
        <f t="shared" si="1168"/>
        <v>262.29425971000001</v>
      </c>
      <c r="C2535" s="204">
        <f t="shared" si="1167"/>
        <v>129.88997081345352</v>
      </c>
      <c r="D2535" s="104">
        <f t="shared" si="1177"/>
        <v>7205.03</v>
      </c>
      <c r="E2535" s="105">
        <f t="shared" si="1162"/>
        <v>7245.38</v>
      </c>
      <c r="F2535" s="106">
        <f t="shared" si="1163"/>
        <v>46497</v>
      </c>
      <c r="G2535" s="107">
        <f t="shared" si="1169"/>
        <v>5.6002542668107669E-3</v>
      </c>
      <c r="H2535" s="108">
        <f t="shared" si="1182"/>
        <v>46559</v>
      </c>
      <c r="I2535" s="108">
        <f t="shared" si="1170"/>
        <v>46559</v>
      </c>
      <c r="J2535" s="109">
        <f t="shared" si="1178"/>
        <v>21</v>
      </c>
      <c r="K2535" s="109">
        <f t="shared" si="1166"/>
        <v>21</v>
      </c>
      <c r="L2535" s="8">
        <f t="shared" si="1179"/>
        <v>1.0056002500000001</v>
      </c>
      <c r="M2535" s="110">
        <f t="shared" si="1165"/>
        <v>1.0056002500000001</v>
      </c>
      <c r="N2535" s="110">
        <f t="shared" si="1186"/>
        <v>1.9945058586849573</v>
      </c>
      <c r="O2535" s="103">
        <f t="shared" si="1164"/>
        <v>2.0056755900000001</v>
      </c>
      <c r="P2535" s="103">
        <f t="shared" si="1171"/>
        <v>260.51714384000002</v>
      </c>
      <c r="Q2535" s="11">
        <f t="shared" si="1185"/>
        <v>0</v>
      </c>
      <c r="R2535" s="30">
        <f t="shared" si="1180"/>
        <v>0</v>
      </c>
      <c r="S2535" s="103">
        <f t="shared" si="1172"/>
        <v>0</v>
      </c>
      <c r="T2535" s="113">
        <f t="shared" si="1181"/>
        <v>8.5000000000000006E-2</v>
      </c>
      <c r="U2535" s="111">
        <f t="shared" si="1187"/>
        <v>21</v>
      </c>
      <c r="V2535" s="111">
        <v>252</v>
      </c>
      <c r="W2535" s="110">
        <f t="shared" si="1173"/>
        <v>1.0068214929999999</v>
      </c>
      <c r="X2535" s="103">
        <f t="shared" si="1174"/>
        <v>1.77711587</v>
      </c>
      <c r="Y2535" s="103">
        <f t="shared" si="1175"/>
        <v>0</v>
      </c>
      <c r="Z2535" s="114" t="str">
        <f t="shared" si="1183"/>
        <v>A+J=</v>
      </c>
      <c r="AA2535" s="108">
        <f t="shared" si="1184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76"/>
        <v>46558</v>
      </c>
      <c r="B2536" s="103">
        <f t="shared" si="1168"/>
        <v>262.29425971000001</v>
      </c>
      <c r="C2536" s="204">
        <f t="shared" si="1167"/>
        <v>129.88997081345352</v>
      </c>
      <c r="D2536" s="104">
        <f t="shared" si="1177"/>
        <v>7205.03</v>
      </c>
      <c r="E2536" s="105">
        <f t="shared" ref="E2536:E2599" si="1188">IF($K2536=1,VLOOKUP($A2535,$AO$10:$AS$165,4),E2535)</f>
        <v>7245.38</v>
      </c>
      <c r="F2536" s="106">
        <f t="shared" ref="F2536:F2599" si="1189">IF($K2536=1,VLOOKUP($A2535,$AO$10:$AS$165,5),F2535)</f>
        <v>46497</v>
      </c>
      <c r="G2536" s="107">
        <f t="shared" si="1169"/>
        <v>5.6002542668107669E-3</v>
      </c>
      <c r="H2536" s="108">
        <f t="shared" si="1182"/>
        <v>46588</v>
      </c>
      <c r="I2536" s="108">
        <f t="shared" si="1170"/>
        <v>46559</v>
      </c>
      <c r="J2536" s="109">
        <f t="shared" si="1178"/>
        <v>21</v>
      </c>
      <c r="K2536" s="109">
        <f t="shared" si="1166"/>
        <v>21</v>
      </c>
      <c r="L2536" s="8">
        <f t="shared" si="1179"/>
        <v>1.0056002500000001</v>
      </c>
      <c r="M2536" s="110">
        <f t="shared" si="1165"/>
        <v>1.0056002500000001</v>
      </c>
      <c r="N2536" s="110">
        <f t="shared" si="1186"/>
        <v>1.9945058586849573</v>
      </c>
      <c r="O2536" s="103">
        <f t="shared" si="1164"/>
        <v>2.0056755900000001</v>
      </c>
      <c r="P2536" s="103">
        <f t="shared" si="1171"/>
        <v>260.51714384000002</v>
      </c>
      <c r="Q2536" s="11">
        <f t="shared" si="1185"/>
        <v>0</v>
      </c>
      <c r="R2536" s="30">
        <f t="shared" si="1180"/>
        <v>0</v>
      </c>
      <c r="S2536" s="103">
        <f t="shared" si="1172"/>
        <v>0</v>
      </c>
      <c r="T2536" s="113">
        <f t="shared" si="1181"/>
        <v>8.5000000000000006E-2</v>
      </c>
      <c r="U2536" s="111">
        <f t="shared" si="1187"/>
        <v>21</v>
      </c>
      <c r="V2536" s="111">
        <v>252</v>
      </c>
      <c r="W2536" s="110">
        <f t="shared" si="1173"/>
        <v>1.0068214929999999</v>
      </c>
      <c r="X2536" s="103">
        <f t="shared" si="1174"/>
        <v>1.77711587</v>
      </c>
      <c r="Y2536" s="103">
        <f t="shared" si="1175"/>
        <v>0</v>
      </c>
      <c r="Z2536" s="114" t="str">
        <f t="shared" si="1183"/>
        <v>A+J=</v>
      </c>
      <c r="AA2536" s="108">
        <f t="shared" si="1184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76"/>
        <v>46559</v>
      </c>
      <c r="B2537" s="103">
        <f t="shared" ref="B2537:B2566" si="1190">(P2537+X2537)</f>
        <v>262.29425971000001</v>
      </c>
      <c r="C2537" s="204">
        <f t="shared" si="1167"/>
        <v>129.88997081345352</v>
      </c>
      <c r="D2537" s="104">
        <f t="shared" ref="D2537:D2566" si="1191">IF(E2537=E2536,D2536,E2536)</f>
        <v>7205.03</v>
      </c>
      <c r="E2537" s="105">
        <f t="shared" si="1188"/>
        <v>7245.38</v>
      </c>
      <c r="F2537" s="106">
        <f t="shared" si="1189"/>
        <v>46497</v>
      </c>
      <c r="G2537" s="107">
        <f t="shared" ref="G2537:G2566" si="1192">(E2537/D2537)-1</f>
        <v>5.6002542668107669E-3</v>
      </c>
      <c r="H2537" s="108">
        <f t="shared" si="1182"/>
        <v>46588</v>
      </c>
      <c r="I2537" s="108">
        <f t="shared" ref="I2537:I2566" si="1193">IF(A2537&gt;I2536,H2537,I2536)</f>
        <v>46559</v>
      </c>
      <c r="J2537" s="109">
        <f t="shared" si="1178"/>
        <v>21</v>
      </c>
      <c r="K2537" s="109">
        <f t="shared" si="1166"/>
        <v>21</v>
      </c>
      <c r="L2537" s="8">
        <f t="shared" si="1179"/>
        <v>1.0056002500000001</v>
      </c>
      <c r="M2537" s="110">
        <f t="shared" ref="M2537:M2566" si="1194">IF(I2537&gt;I2536,L2536,M2536)</f>
        <v>1.0056002500000001</v>
      </c>
      <c r="N2537" s="110">
        <f t="shared" ref="N2537:N2566" si="1195">IF(I2537&gt;I2536,N2536*M2537,N2536)</f>
        <v>1.9945058586849573</v>
      </c>
      <c r="O2537" s="103">
        <f t="shared" ref="O2537:O2566" si="1196">TRUNC(TRUNC((L2537*N2537),15),8)</f>
        <v>2.0056755900000001</v>
      </c>
      <c r="P2537" s="103">
        <f t="shared" ref="P2537:P2566" si="1197">TRUNC(C2537*O2537,8)</f>
        <v>260.51714384000002</v>
      </c>
      <c r="Q2537" s="11">
        <f t="shared" si="1185"/>
        <v>83</v>
      </c>
      <c r="R2537" s="30">
        <f t="shared" si="1180"/>
        <v>3.7485999999999998E-2</v>
      </c>
      <c r="S2537" s="103">
        <f t="shared" ref="S2537:S2566" si="1198">IF(R2537&gt;0,TRUNC(R2537*P2537,8),0)</f>
        <v>9.7657456499999995</v>
      </c>
      <c r="T2537" s="113">
        <f t="shared" si="1181"/>
        <v>8.5000000000000006E-2</v>
      </c>
      <c r="U2537" s="111">
        <f t="shared" si="1187"/>
        <v>21</v>
      </c>
      <c r="V2537" s="111">
        <v>252</v>
      </c>
      <c r="W2537" s="110">
        <f t="shared" ref="W2537:W2566" si="1199">ROUND((1+T2537)^TRUNC((U2537/V2537),9),9)</f>
        <v>1.0068214929999999</v>
      </c>
      <c r="X2537" s="103">
        <f t="shared" ref="X2537:X2566" si="1200">TRUNC((P2537*(W2537-1)),8)</f>
        <v>1.77711587</v>
      </c>
      <c r="Y2537" s="103">
        <f t="shared" ref="Y2537:Y2566" si="1201">IF(Q2537&gt;0,S2537+X2537,0)</f>
        <v>11.542861519999999</v>
      </c>
      <c r="Z2537" s="114" t="str">
        <f t="shared" si="1183"/>
        <v>A+J=</v>
      </c>
      <c r="AA2537" s="108">
        <f t="shared" si="1184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76"/>
        <v>46560</v>
      </c>
      <c r="B2538" s="103">
        <f t="shared" si="1190"/>
        <v>250.89929973</v>
      </c>
      <c r="C2538" s="204">
        <f t="shared" si="1167"/>
        <v>125.02091536964667</v>
      </c>
      <c r="D2538" s="104">
        <f t="shared" si="1191"/>
        <v>7205.03</v>
      </c>
      <c r="E2538" s="105">
        <f t="shared" si="1188"/>
        <v>7245.38</v>
      </c>
      <c r="F2538" s="106">
        <f t="shared" si="1189"/>
        <v>46528</v>
      </c>
      <c r="G2538" s="107">
        <f t="shared" si="1192"/>
        <v>5.6002542668107669E-3</v>
      </c>
      <c r="H2538" s="108">
        <f t="shared" si="1182"/>
        <v>46588</v>
      </c>
      <c r="I2538" s="108">
        <f t="shared" si="1193"/>
        <v>46588</v>
      </c>
      <c r="J2538" s="109">
        <f t="shared" si="1178"/>
        <v>21</v>
      </c>
      <c r="K2538" s="109">
        <f t="shared" si="1166"/>
        <v>1</v>
      </c>
      <c r="L2538" s="8">
        <f t="shared" si="1179"/>
        <v>1.0002659700000001</v>
      </c>
      <c r="M2538" s="110">
        <f t="shared" si="1194"/>
        <v>1.0056002500000001</v>
      </c>
      <c r="N2538" s="110">
        <f t="shared" si="1195"/>
        <v>2.0056755901200578</v>
      </c>
      <c r="O2538" s="103">
        <f t="shared" si="1196"/>
        <v>2.0062090299999999</v>
      </c>
      <c r="P2538" s="103">
        <f t="shared" si="1197"/>
        <v>250.81808935000001</v>
      </c>
      <c r="Q2538" s="11">
        <f t="shared" si="1185"/>
        <v>0</v>
      </c>
      <c r="R2538" s="30">
        <f t="shared" si="1180"/>
        <v>0</v>
      </c>
      <c r="S2538" s="103">
        <f t="shared" si="1198"/>
        <v>0</v>
      </c>
      <c r="T2538" s="113">
        <f t="shared" si="1181"/>
        <v>8.5000000000000006E-2</v>
      </c>
      <c r="U2538" s="111">
        <f t="shared" si="1187"/>
        <v>1</v>
      </c>
      <c r="V2538" s="111">
        <v>252</v>
      </c>
      <c r="W2538" s="110">
        <f t="shared" si="1199"/>
        <v>1.0003237819999999</v>
      </c>
      <c r="X2538" s="103">
        <f t="shared" si="1200"/>
        <v>8.1210379999999999E-2</v>
      </c>
      <c r="Y2538" s="103">
        <f t="shared" si="1201"/>
        <v>0</v>
      </c>
      <c r="Z2538" s="114" t="str">
        <f t="shared" si="1183"/>
        <v>A+J=</v>
      </c>
      <c r="AA2538" s="108">
        <f t="shared" si="1184"/>
        <v>46588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76"/>
        <v>46561</v>
      </c>
      <c r="B2539" s="103">
        <f t="shared" si="1190"/>
        <v>251.04728981</v>
      </c>
      <c r="C2539" s="204">
        <f t="shared" si="1167"/>
        <v>125.02091536964667</v>
      </c>
      <c r="D2539" s="104">
        <f t="shared" si="1191"/>
        <v>7205.03</v>
      </c>
      <c r="E2539" s="105">
        <f t="shared" si="1188"/>
        <v>7245.38</v>
      </c>
      <c r="F2539" s="106">
        <f t="shared" si="1189"/>
        <v>46528</v>
      </c>
      <c r="G2539" s="107">
        <f t="shared" si="1192"/>
        <v>5.6002542668107669E-3</v>
      </c>
      <c r="H2539" s="108">
        <f t="shared" si="1182"/>
        <v>46588</v>
      </c>
      <c r="I2539" s="108">
        <f t="shared" si="1193"/>
        <v>46588</v>
      </c>
      <c r="J2539" s="109">
        <f t="shared" si="1178"/>
        <v>21</v>
      </c>
      <c r="K2539" s="109">
        <f t="shared" si="1166"/>
        <v>2</v>
      </c>
      <c r="L2539" s="8">
        <f t="shared" si="1179"/>
        <v>1.0005320099999999</v>
      </c>
      <c r="M2539" s="110">
        <f t="shared" si="1194"/>
        <v>1.0056002500000001</v>
      </c>
      <c r="N2539" s="110">
        <f t="shared" si="1195"/>
        <v>2.0056755901200578</v>
      </c>
      <c r="O2539" s="103">
        <f t="shared" si="1196"/>
        <v>2.0067426199999998</v>
      </c>
      <c r="P2539" s="103">
        <f t="shared" si="1197"/>
        <v>250.88479925999999</v>
      </c>
      <c r="Q2539" s="11">
        <f t="shared" si="1185"/>
        <v>0</v>
      </c>
      <c r="R2539" s="30">
        <f t="shared" si="1180"/>
        <v>0</v>
      </c>
      <c r="S2539" s="103">
        <f t="shared" si="1198"/>
        <v>0</v>
      </c>
      <c r="T2539" s="113">
        <f t="shared" si="1181"/>
        <v>8.5000000000000006E-2</v>
      </c>
      <c r="U2539" s="111">
        <f t="shared" si="1187"/>
        <v>2</v>
      </c>
      <c r="V2539" s="111">
        <v>252</v>
      </c>
      <c r="W2539" s="110">
        <f t="shared" si="1199"/>
        <v>1.00064767</v>
      </c>
      <c r="X2539" s="103">
        <f t="shared" si="1200"/>
        <v>0.16249055000000001</v>
      </c>
      <c r="Y2539" s="103">
        <f t="shared" si="1201"/>
        <v>0</v>
      </c>
      <c r="Z2539" s="114" t="str">
        <f t="shared" si="1183"/>
        <v>A+J=</v>
      </c>
      <c r="AA2539" s="108">
        <f t="shared" si="1184"/>
        <v>46588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76"/>
        <v>46562</v>
      </c>
      <c r="B2540" s="103">
        <f t="shared" si="1190"/>
        <v>251.19536672999999</v>
      </c>
      <c r="C2540" s="204">
        <f t="shared" si="1167"/>
        <v>125.02091536964667</v>
      </c>
      <c r="D2540" s="104">
        <f t="shared" si="1191"/>
        <v>7205.03</v>
      </c>
      <c r="E2540" s="105">
        <f t="shared" si="1188"/>
        <v>7245.38</v>
      </c>
      <c r="F2540" s="106">
        <f t="shared" si="1189"/>
        <v>46528</v>
      </c>
      <c r="G2540" s="107">
        <f t="shared" si="1192"/>
        <v>5.6002542668107669E-3</v>
      </c>
      <c r="H2540" s="108">
        <f t="shared" si="1182"/>
        <v>46588</v>
      </c>
      <c r="I2540" s="108">
        <f t="shared" si="1193"/>
        <v>46588</v>
      </c>
      <c r="J2540" s="109">
        <f t="shared" si="1178"/>
        <v>21</v>
      </c>
      <c r="K2540" s="109">
        <f t="shared" ref="K2540:K2603" si="1202">(J2540-(NETWORKDAYS(A2540,I2540,AD$171:AD$502)-1))</f>
        <v>3</v>
      </c>
      <c r="L2540" s="8">
        <f t="shared" si="1179"/>
        <v>1.00079812</v>
      </c>
      <c r="M2540" s="110">
        <f t="shared" si="1194"/>
        <v>1.0056002500000001</v>
      </c>
      <c r="N2540" s="110">
        <f t="shared" si="1195"/>
        <v>2.0056755901200578</v>
      </c>
      <c r="O2540" s="103">
        <f t="shared" si="1196"/>
        <v>2.0072763500000002</v>
      </c>
      <c r="P2540" s="103">
        <f t="shared" si="1197"/>
        <v>250.95152666999999</v>
      </c>
      <c r="Q2540" s="11">
        <f t="shared" si="1185"/>
        <v>0</v>
      </c>
      <c r="R2540" s="30">
        <f t="shared" si="1180"/>
        <v>0</v>
      </c>
      <c r="S2540" s="103">
        <f t="shared" si="1198"/>
        <v>0</v>
      </c>
      <c r="T2540" s="113">
        <f t="shared" si="1181"/>
        <v>8.5000000000000006E-2</v>
      </c>
      <c r="U2540" s="111">
        <f t="shared" si="1187"/>
        <v>3</v>
      </c>
      <c r="V2540" s="111">
        <v>252</v>
      </c>
      <c r="W2540" s="110">
        <f t="shared" si="1199"/>
        <v>1.000971662</v>
      </c>
      <c r="X2540" s="103">
        <f t="shared" si="1200"/>
        <v>0.24384006</v>
      </c>
      <c r="Y2540" s="103">
        <f t="shared" si="1201"/>
        <v>0</v>
      </c>
      <c r="Z2540" s="114" t="str">
        <f t="shared" si="1183"/>
        <v>A+J=</v>
      </c>
      <c r="AA2540" s="108">
        <f t="shared" si="1184"/>
        <v>46588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76"/>
        <v>46563</v>
      </c>
      <c r="B2541" s="103">
        <f t="shared" si="1190"/>
        <v>251.34353202</v>
      </c>
      <c r="C2541" s="204">
        <f t="shared" si="1167"/>
        <v>125.02091536964667</v>
      </c>
      <c r="D2541" s="104">
        <f t="shared" si="1191"/>
        <v>7205.03</v>
      </c>
      <c r="E2541" s="105">
        <f t="shared" si="1188"/>
        <v>7245.38</v>
      </c>
      <c r="F2541" s="106">
        <f t="shared" si="1189"/>
        <v>46528</v>
      </c>
      <c r="G2541" s="107">
        <f t="shared" si="1192"/>
        <v>5.6002542668107669E-3</v>
      </c>
      <c r="H2541" s="108">
        <f t="shared" si="1182"/>
        <v>46588</v>
      </c>
      <c r="I2541" s="108">
        <f t="shared" si="1193"/>
        <v>46588</v>
      </c>
      <c r="J2541" s="109">
        <f t="shared" si="1178"/>
        <v>21</v>
      </c>
      <c r="K2541" s="109">
        <f t="shared" si="1202"/>
        <v>4</v>
      </c>
      <c r="L2541" s="8">
        <f t="shared" si="1179"/>
        <v>1.0010642999999999</v>
      </c>
      <c r="M2541" s="110">
        <f t="shared" si="1194"/>
        <v>1.0056002500000001</v>
      </c>
      <c r="N2541" s="110">
        <f t="shared" si="1195"/>
        <v>2.0056755901200578</v>
      </c>
      <c r="O2541" s="103">
        <f t="shared" si="1196"/>
        <v>2.00781023</v>
      </c>
      <c r="P2541" s="103">
        <f t="shared" si="1197"/>
        <v>251.01827284000001</v>
      </c>
      <c r="Q2541" s="11">
        <f t="shared" si="1185"/>
        <v>0</v>
      </c>
      <c r="R2541" s="30">
        <f t="shared" si="1180"/>
        <v>0</v>
      </c>
      <c r="S2541" s="103">
        <f t="shared" si="1198"/>
        <v>0</v>
      </c>
      <c r="T2541" s="113">
        <f t="shared" si="1181"/>
        <v>8.5000000000000006E-2</v>
      </c>
      <c r="U2541" s="111">
        <f t="shared" si="1187"/>
        <v>4</v>
      </c>
      <c r="V2541" s="111">
        <v>252</v>
      </c>
      <c r="W2541" s="110">
        <f t="shared" si="1199"/>
        <v>1.001295759</v>
      </c>
      <c r="X2541" s="103">
        <f t="shared" si="1200"/>
        <v>0.32525917999999998</v>
      </c>
      <c r="Y2541" s="103">
        <f t="shared" si="1201"/>
        <v>0</v>
      </c>
      <c r="Z2541" s="114" t="str">
        <f t="shared" si="1183"/>
        <v>A+J=</v>
      </c>
      <c r="AA2541" s="108">
        <f t="shared" si="1184"/>
        <v>46588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76"/>
        <v>46564</v>
      </c>
      <c r="B2542" s="103">
        <f t="shared" si="1190"/>
        <v>251.49178322</v>
      </c>
      <c r="C2542" s="204">
        <f t="shared" si="1167"/>
        <v>125.02091536964667</v>
      </c>
      <c r="D2542" s="104">
        <f t="shared" si="1191"/>
        <v>7205.03</v>
      </c>
      <c r="E2542" s="105">
        <f t="shared" si="1188"/>
        <v>7245.38</v>
      </c>
      <c r="F2542" s="106">
        <f t="shared" si="1189"/>
        <v>46528</v>
      </c>
      <c r="G2542" s="107">
        <f t="shared" si="1192"/>
        <v>5.6002542668107669E-3</v>
      </c>
      <c r="H2542" s="108">
        <f t="shared" si="1182"/>
        <v>46588</v>
      </c>
      <c r="I2542" s="108">
        <f t="shared" si="1193"/>
        <v>46588</v>
      </c>
      <c r="J2542" s="109">
        <f t="shared" si="1178"/>
        <v>21</v>
      </c>
      <c r="K2542" s="109">
        <f t="shared" si="1202"/>
        <v>5</v>
      </c>
      <c r="L2542" s="8">
        <f t="shared" si="1179"/>
        <v>1.00133055</v>
      </c>
      <c r="M2542" s="110">
        <f t="shared" si="1194"/>
        <v>1.0056002500000001</v>
      </c>
      <c r="N2542" s="110">
        <f t="shared" si="1195"/>
        <v>2.0056755901200578</v>
      </c>
      <c r="O2542" s="103">
        <f t="shared" si="1196"/>
        <v>2.00834424</v>
      </c>
      <c r="P2542" s="103">
        <f t="shared" si="1197"/>
        <v>251.08503526000001</v>
      </c>
      <c r="Q2542" s="11">
        <f t="shared" si="1185"/>
        <v>0</v>
      </c>
      <c r="R2542" s="30">
        <f t="shared" si="1180"/>
        <v>0</v>
      </c>
      <c r="S2542" s="103">
        <f t="shared" si="1198"/>
        <v>0</v>
      </c>
      <c r="T2542" s="113">
        <f t="shared" si="1181"/>
        <v>8.5000000000000006E-2</v>
      </c>
      <c r="U2542" s="111">
        <f t="shared" si="1187"/>
        <v>5</v>
      </c>
      <c r="V2542" s="111">
        <v>252</v>
      </c>
      <c r="W2542" s="110">
        <f t="shared" si="1199"/>
        <v>1.0016199610000001</v>
      </c>
      <c r="X2542" s="103">
        <f t="shared" si="1200"/>
        <v>0.40674796000000002</v>
      </c>
      <c r="Y2542" s="103">
        <f t="shared" si="1201"/>
        <v>0</v>
      </c>
      <c r="Z2542" s="114" t="str">
        <f t="shared" si="1183"/>
        <v>A+J=</v>
      </c>
      <c r="AA2542" s="108">
        <f t="shared" si="1184"/>
        <v>46588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76"/>
        <v>46565</v>
      </c>
      <c r="B2543" s="103">
        <f t="shared" si="1190"/>
        <v>251.49178322</v>
      </c>
      <c r="C2543" s="204">
        <f t="shared" si="1167"/>
        <v>125.02091536964667</v>
      </c>
      <c r="D2543" s="104">
        <f t="shared" si="1191"/>
        <v>7205.03</v>
      </c>
      <c r="E2543" s="105">
        <f t="shared" si="1188"/>
        <v>7245.38</v>
      </c>
      <c r="F2543" s="106">
        <f t="shared" si="1189"/>
        <v>46528</v>
      </c>
      <c r="G2543" s="107">
        <f t="shared" si="1192"/>
        <v>5.6002542668107669E-3</v>
      </c>
      <c r="H2543" s="108">
        <f t="shared" si="1182"/>
        <v>46588</v>
      </c>
      <c r="I2543" s="108">
        <f t="shared" si="1193"/>
        <v>46588</v>
      </c>
      <c r="J2543" s="109">
        <f t="shared" si="1178"/>
        <v>21</v>
      </c>
      <c r="K2543" s="109">
        <f t="shared" si="1202"/>
        <v>5</v>
      </c>
      <c r="L2543" s="8">
        <f t="shared" si="1179"/>
        <v>1.00133055</v>
      </c>
      <c r="M2543" s="110">
        <f t="shared" si="1194"/>
        <v>1.0056002500000001</v>
      </c>
      <c r="N2543" s="110">
        <f t="shared" si="1195"/>
        <v>2.0056755901200578</v>
      </c>
      <c r="O2543" s="103">
        <f t="shared" si="1196"/>
        <v>2.00834424</v>
      </c>
      <c r="P2543" s="103">
        <f t="shared" si="1197"/>
        <v>251.08503526000001</v>
      </c>
      <c r="Q2543" s="11">
        <f t="shared" si="1185"/>
        <v>0</v>
      </c>
      <c r="R2543" s="30">
        <f t="shared" si="1180"/>
        <v>0</v>
      </c>
      <c r="S2543" s="103">
        <f t="shared" si="1198"/>
        <v>0</v>
      </c>
      <c r="T2543" s="113">
        <f t="shared" si="1181"/>
        <v>8.5000000000000006E-2</v>
      </c>
      <c r="U2543" s="111">
        <f t="shared" si="1187"/>
        <v>5</v>
      </c>
      <c r="V2543" s="111">
        <v>252</v>
      </c>
      <c r="W2543" s="110">
        <f t="shared" si="1199"/>
        <v>1.0016199610000001</v>
      </c>
      <c r="X2543" s="103">
        <f t="shared" si="1200"/>
        <v>0.40674796000000002</v>
      </c>
      <c r="Y2543" s="103">
        <f t="shared" si="1201"/>
        <v>0</v>
      </c>
      <c r="Z2543" s="114" t="str">
        <f t="shared" si="1183"/>
        <v>A+J=</v>
      </c>
      <c r="AA2543" s="108">
        <f t="shared" si="1184"/>
        <v>46588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76"/>
        <v>46566</v>
      </c>
      <c r="B2544" s="103">
        <f t="shared" si="1190"/>
        <v>251.49178322</v>
      </c>
      <c r="C2544" s="204">
        <f t="shared" si="1167"/>
        <v>125.02091536964667</v>
      </c>
      <c r="D2544" s="104">
        <f t="shared" si="1191"/>
        <v>7205.03</v>
      </c>
      <c r="E2544" s="105">
        <f t="shared" si="1188"/>
        <v>7245.38</v>
      </c>
      <c r="F2544" s="106">
        <f t="shared" si="1189"/>
        <v>46528</v>
      </c>
      <c r="G2544" s="107">
        <f t="shared" si="1192"/>
        <v>5.6002542668107669E-3</v>
      </c>
      <c r="H2544" s="108">
        <f t="shared" si="1182"/>
        <v>46588</v>
      </c>
      <c r="I2544" s="108">
        <f t="shared" si="1193"/>
        <v>46588</v>
      </c>
      <c r="J2544" s="109">
        <f t="shared" si="1178"/>
        <v>21</v>
      </c>
      <c r="K2544" s="109">
        <f t="shared" si="1202"/>
        <v>5</v>
      </c>
      <c r="L2544" s="8">
        <f t="shared" si="1179"/>
        <v>1.00133055</v>
      </c>
      <c r="M2544" s="110">
        <f t="shared" si="1194"/>
        <v>1.0056002500000001</v>
      </c>
      <c r="N2544" s="110">
        <f t="shared" si="1195"/>
        <v>2.0056755901200578</v>
      </c>
      <c r="O2544" s="103">
        <f t="shared" si="1196"/>
        <v>2.00834424</v>
      </c>
      <c r="P2544" s="103">
        <f t="shared" si="1197"/>
        <v>251.08503526000001</v>
      </c>
      <c r="Q2544" s="11">
        <f t="shared" si="1185"/>
        <v>0</v>
      </c>
      <c r="R2544" s="30">
        <f t="shared" si="1180"/>
        <v>0</v>
      </c>
      <c r="S2544" s="103">
        <f t="shared" si="1198"/>
        <v>0</v>
      </c>
      <c r="T2544" s="113">
        <f t="shared" si="1181"/>
        <v>8.5000000000000006E-2</v>
      </c>
      <c r="U2544" s="111">
        <f t="shared" si="1187"/>
        <v>5</v>
      </c>
      <c r="V2544" s="111">
        <v>252</v>
      </c>
      <c r="W2544" s="110">
        <f t="shared" si="1199"/>
        <v>1.0016199610000001</v>
      </c>
      <c r="X2544" s="103">
        <f t="shared" si="1200"/>
        <v>0.40674796000000002</v>
      </c>
      <c r="Y2544" s="103">
        <f t="shared" si="1201"/>
        <v>0</v>
      </c>
      <c r="Z2544" s="114" t="str">
        <f t="shared" si="1183"/>
        <v>A+J=</v>
      </c>
      <c r="AA2544" s="108">
        <f t="shared" si="1184"/>
        <v>46588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76"/>
        <v>46567</v>
      </c>
      <c r="B2545" s="103">
        <f t="shared" si="1190"/>
        <v>251.64012412</v>
      </c>
      <c r="C2545" s="204">
        <f t="shared" si="1167"/>
        <v>125.02091536964667</v>
      </c>
      <c r="D2545" s="104">
        <f t="shared" si="1191"/>
        <v>7205.03</v>
      </c>
      <c r="E2545" s="105">
        <f t="shared" si="1188"/>
        <v>7245.38</v>
      </c>
      <c r="F2545" s="106">
        <f t="shared" si="1189"/>
        <v>46528</v>
      </c>
      <c r="G2545" s="107">
        <f t="shared" si="1192"/>
        <v>5.6002542668107669E-3</v>
      </c>
      <c r="H2545" s="108">
        <f t="shared" si="1182"/>
        <v>46588</v>
      </c>
      <c r="I2545" s="108">
        <f t="shared" si="1193"/>
        <v>46588</v>
      </c>
      <c r="J2545" s="109">
        <f t="shared" si="1178"/>
        <v>21</v>
      </c>
      <c r="K2545" s="109">
        <f t="shared" si="1202"/>
        <v>6</v>
      </c>
      <c r="L2545" s="8">
        <f t="shared" si="1179"/>
        <v>1.0015968799999999</v>
      </c>
      <c r="M2545" s="110">
        <f t="shared" si="1194"/>
        <v>1.0056002500000001</v>
      </c>
      <c r="N2545" s="110">
        <f t="shared" si="1195"/>
        <v>2.0056755901200578</v>
      </c>
      <c r="O2545" s="103">
        <f t="shared" si="1196"/>
        <v>2.0088784099999999</v>
      </c>
      <c r="P2545" s="103">
        <f t="shared" si="1197"/>
        <v>251.15181767999999</v>
      </c>
      <c r="Q2545" s="11">
        <f t="shared" si="1185"/>
        <v>0</v>
      </c>
      <c r="R2545" s="30">
        <f t="shared" si="1180"/>
        <v>0</v>
      </c>
      <c r="S2545" s="103">
        <f t="shared" si="1198"/>
        <v>0</v>
      </c>
      <c r="T2545" s="113">
        <f t="shared" si="1181"/>
        <v>8.5000000000000006E-2</v>
      </c>
      <c r="U2545" s="111">
        <f t="shared" si="1187"/>
        <v>6</v>
      </c>
      <c r="V2545" s="111">
        <v>252</v>
      </c>
      <c r="W2545" s="110">
        <f t="shared" si="1199"/>
        <v>1.0019442679999999</v>
      </c>
      <c r="X2545" s="103">
        <f t="shared" si="1200"/>
        <v>0.48830644000000001</v>
      </c>
      <c r="Y2545" s="103">
        <f t="shared" si="1201"/>
        <v>0</v>
      </c>
      <c r="Z2545" s="114" t="str">
        <f t="shared" si="1183"/>
        <v>A+J=</v>
      </c>
      <c r="AA2545" s="108">
        <f t="shared" si="1184"/>
        <v>46588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76"/>
        <v>46568</v>
      </c>
      <c r="B2546" s="103">
        <f t="shared" si="1190"/>
        <v>251.78854974000001</v>
      </c>
      <c r="C2546" s="204">
        <f t="shared" si="1167"/>
        <v>125.02091536964667</v>
      </c>
      <c r="D2546" s="104">
        <f t="shared" si="1191"/>
        <v>7205.03</v>
      </c>
      <c r="E2546" s="105">
        <f t="shared" si="1188"/>
        <v>7245.38</v>
      </c>
      <c r="F2546" s="106">
        <f t="shared" si="1189"/>
        <v>46528</v>
      </c>
      <c r="G2546" s="107">
        <f t="shared" si="1192"/>
        <v>5.6002542668107669E-3</v>
      </c>
      <c r="H2546" s="108">
        <f t="shared" si="1182"/>
        <v>46588</v>
      </c>
      <c r="I2546" s="108">
        <f t="shared" si="1193"/>
        <v>46588</v>
      </c>
      <c r="J2546" s="109">
        <f t="shared" si="1178"/>
        <v>21</v>
      </c>
      <c r="K2546" s="109">
        <f t="shared" si="1202"/>
        <v>7</v>
      </c>
      <c r="L2546" s="8">
        <f t="shared" si="1179"/>
        <v>1.0018632700000001</v>
      </c>
      <c r="M2546" s="110">
        <f t="shared" si="1194"/>
        <v>1.0056002500000001</v>
      </c>
      <c r="N2546" s="110">
        <f t="shared" si="1195"/>
        <v>2.0056755901200578</v>
      </c>
      <c r="O2546" s="103">
        <f t="shared" si="1196"/>
        <v>2.0094126999999999</v>
      </c>
      <c r="P2546" s="103">
        <f t="shared" si="1197"/>
        <v>251.21861509999999</v>
      </c>
      <c r="Q2546" s="11">
        <f t="shared" si="1185"/>
        <v>0</v>
      </c>
      <c r="R2546" s="30">
        <f t="shared" si="1180"/>
        <v>0</v>
      </c>
      <c r="S2546" s="103">
        <f t="shared" si="1198"/>
        <v>0</v>
      </c>
      <c r="T2546" s="113">
        <f t="shared" si="1181"/>
        <v>8.5000000000000006E-2</v>
      </c>
      <c r="U2546" s="111">
        <f t="shared" si="1187"/>
        <v>7</v>
      </c>
      <c r="V2546" s="111">
        <v>252</v>
      </c>
      <c r="W2546" s="110">
        <f t="shared" si="1199"/>
        <v>1.00226868</v>
      </c>
      <c r="X2546" s="103">
        <f t="shared" si="1200"/>
        <v>0.56993464000000005</v>
      </c>
      <c r="Y2546" s="103">
        <f t="shared" si="1201"/>
        <v>0</v>
      </c>
      <c r="Z2546" s="114" t="str">
        <f t="shared" si="1183"/>
        <v>A+J=</v>
      </c>
      <c r="AA2546" s="108">
        <f t="shared" si="1184"/>
        <v>46588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76"/>
        <v>46569</v>
      </c>
      <c r="B2547" s="103">
        <f t="shared" si="1190"/>
        <v>251.93706515</v>
      </c>
      <c r="C2547" s="204">
        <f t="shared" si="1167"/>
        <v>125.02091536964667</v>
      </c>
      <c r="D2547" s="104">
        <f t="shared" si="1191"/>
        <v>7205.03</v>
      </c>
      <c r="E2547" s="105">
        <f t="shared" si="1188"/>
        <v>7245.38</v>
      </c>
      <c r="F2547" s="106">
        <f t="shared" si="1189"/>
        <v>46528</v>
      </c>
      <c r="G2547" s="107">
        <f t="shared" si="1192"/>
        <v>5.6002542668107669E-3</v>
      </c>
      <c r="H2547" s="108">
        <f t="shared" si="1182"/>
        <v>46588</v>
      </c>
      <c r="I2547" s="108">
        <f t="shared" si="1193"/>
        <v>46588</v>
      </c>
      <c r="J2547" s="109">
        <f t="shared" si="1178"/>
        <v>21</v>
      </c>
      <c r="K2547" s="109">
        <f t="shared" si="1202"/>
        <v>8</v>
      </c>
      <c r="L2547" s="8">
        <f t="shared" si="1179"/>
        <v>1.00212974</v>
      </c>
      <c r="M2547" s="110">
        <f t="shared" si="1194"/>
        <v>1.0056002500000001</v>
      </c>
      <c r="N2547" s="110">
        <f t="shared" si="1195"/>
        <v>2.0056755901200578</v>
      </c>
      <c r="O2547" s="103">
        <f t="shared" si="1196"/>
        <v>2.0099471499999999</v>
      </c>
      <c r="P2547" s="103">
        <f t="shared" si="1197"/>
        <v>251.28543253000001</v>
      </c>
      <c r="Q2547" s="11">
        <f t="shared" si="1185"/>
        <v>0</v>
      </c>
      <c r="R2547" s="30">
        <f t="shared" si="1180"/>
        <v>0</v>
      </c>
      <c r="S2547" s="103">
        <f t="shared" si="1198"/>
        <v>0</v>
      </c>
      <c r="T2547" s="113">
        <f t="shared" si="1181"/>
        <v>8.5000000000000006E-2</v>
      </c>
      <c r="U2547" s="111">
        <f t="shared" si="1187"/>
        <v>8</v>
      </c>
      <c r="V2547" s="111">
        <v>252</v>
      </c>
      <c r="W2547" s="110">
        <f t="shared" si="1199"/>
        <v>1.0025931969999999</v>
      </c>
      <c r="X2547" s="103">
        <f t="shared" si="1200"/>
        <v>0.65163262</v>
      </c>
      <c r="Y2547" s="103">
        <f t="shared" si="1201"/>
        <v>0</v>
      </c>
      <c r="Z2547" s="114" t="str">
        <f t="shared" si="1183"/>
        <v>A+J=</v>
      </c>
      <c r="AA2547" s="108">
        <f t="shared" si="1184"/>
        <v>46588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76"/>
        <v>46570</v>
      </c>
      <c r="B2548" s="103">
        <f t="shared" si="1190"/>
        <v>252.08566662000001</v>
      </c>
      <c r="C2548" s="204">
        <f t="shared" si="1167"/>
        <v>125.02091536964667</v>
      </c>
      <c r="D2548" s="104">
        <f t="shared" si="1191"/>
        <v>7205.03</v>
      </c>
      <c r="E2548" s="105">
        <f t="shared" si="1188"/>
        <v>7245.38</v>
      </c>
      <c r="F2548" s="106">
        <f t="shared" si="1189"/>
        <v>46528</v>
      </c>
      <c r="G2548" s="107">
        <f t="shared" si="1192"/>
        <v>5.6002542668107669E-3</v>
      </c>
      <c r="H2548" s="108">
        <f t="shared" si="1182"/>
        <v>46588</v>
      </c>
      <c r="I2548" s="108">
        <f t="shared" si="1193"/>
        <v>46588</v>
      </c>
      <c r="J2548" s="109">
        <f t="shared" si="1178"/>
        <v>21</v>
      </c>
      <c r="K2548" s="109">
        <f t="shared" si="1202"/>
        <v>9</v>
      </c>
      <c r="L2548" s="8">
        <f t="shared" si="1179"/>
        <v>1.00239627</v>
      </c>
      <c r="M2548" s="110">
        <f t="shared" si="1194"/>
        <v>1.0056002500000001</v>
      </c>
      <c r="N2548" s="110">
        <f t="shared" si="1195"/>
        <v>2.0056755901200578</v>
      </c>
      <c r="O2548" s="103">
        <f t="shared" si="1196"/>
        <v>2.01048173</v>
      </c>
      <c r="P2548" s="103">
        <f t="shared" si="1197"/>
        <v>251.35226621000001</v>
      </c>
      <c r="Q2548" s="11">
        <f t="shared" si="1185"/>
        <v>0</v>
      </c>
      <c r="R2548" s="30">
        <f t="shared" si="1180"/>
        <v>0</v>
      </c>
      <c r="S2548" s="103">
        <f t="shared" si="1198"/>
        <v>0</v>
      </c>
      <c r="T2548" s="113">
        <f t="shared" si="1181"/>
        <v>8.5000000000000006E-2</v>
      </c>
      <c r="U2548" s="111">
        <f t="shared" si="1187"/>
        <v>9</v>
      </c>
      <c r="V2548" s="111">
        <v>252</v>
      </c>
      <c r="W2548" s="110">
        <f t="shared" si="1199"/>
        <v>1.0029178190000001</v>
      </c>
      <c r="X2548" s="103">
        <f t="shared" si="1200"/>
        <v>0.73340041</v>
      </c>
      <c r="Y2548" s="103">
        <f t="shared" si="1201"/>
        <v>0</v>
      </c>
      <c r="Z2548" s="114" t="str">
        <f t="shared" si="1183"/>
        <v>A+J=</v>
      </c>
      <c r="AA2548" s="108">
        <f t="shared" si="1184"/>
        <v>46588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76"/>
        <v>46571</v>
      </c>
      <c r="B2549" s="103">
        <f t="shared" si="1190"/>
        <v>252.23435695000001</v>
      </c>
      <c r="C2549" s="204">
        <f t="shared" si="1167"/>
        <v>125.02091536964667</v>
      </c>
      <c r="D2549" s="104">
        <f t="shared" si="1191"/>
        <v>7205.03</v>
      </c>
      <c r="E2549" s="105">
        <f t="shared" si="1188"/>
        <v>7245.38</v>
      </c>
      <c r="F2549" s="106">
        <f t="shared" si="1189"/>
        <v>46528</v>
      </c>
      <c r="G2549" s="107">
        <f t="shared" si="1192"/>
        <v>5.6002542668107669E-3</v>
      </c>
      <c r="H2549" s="108">
        <f t="shared" si="1182"/>
        <v>46588</v>
      </c>
      <c r="I2549" s="108">
        <f t="shared" si="1193"/>
        <v>46588</v>
      </c>
      <c r="J2549" s="109">
        <f t="shared" si="1178"/>
        <v>21</v>
      </c>
      <c r="K2549" s="109">
        <f t="shared" si="1202"/>
        <v>10</v>
      </c>
      <c r="L2549" s="8">
        <f t="shared" si="1179"/>
        <v>1.0026628799999999</v>
      </c>
      <c r="M2549" s="110">
        <f t="shared" si="1194"/>
        <v>1.0056002500000001</v>
      </c>
      <c r="N2549" s="110">
        <f t="shared" si="1195"/>
        <v>2.0056755901200578</v>
      </c>
      <c r="O2549" s="103">
        <f t="shared" si="1196"/>
        <v>2.01101646</v>
      </c>
      <c r="P2549" s="103">
        <f t="shared" si="1197"/>
        <v>251.41911865</v>
      </c>
      <c r="Q2549" s="11">
        <f t="shared" si="1185"/>
        <v>0</v>
      </c>
      <c r="R2549" s="30">
        <f t="shared" si="1180"/>
        <v>0</v>
      </c>
      <c r="S2549" s="103">
        <f t="shared" si="1198"/>
        <v>0</v>
      </c>
      <c r="T2549" s="113">
        <f t="shared" si="1181"/>
        <v>8.5000000000000006E-2</v>
      </c>
      <c r="U2549" s="111">
        <f t="shared" si="1187"/>
        <v>10</v>
      </c>
      <c r="V2549" s="111">
        <v>252</v>
      </c>
      <c r="W2549" s="110">
        <f t="shared" si="1199"/>
        <v>1.0032425469999999</v>
      </c>
      <c r="X2549" s="103">
        <f t="shared" si="1200"/>
        <v>0.81523829999999997</v>
      </c>
      <c r="Y2549" s="103">
        <f t="shared" si="1201"/>
        <v>0</v>
      </c>
      <c r="Z2549" s="114" t="str">
        <f t="shared" si="1183"/>
        <v>A+J=</v>
      </c>
      <c r="AA2549" s="108">
        <f t="shared" si="1184"/>
        <v>46588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76"/>
        <v>46572</v>
      </c>
      <c r="B2550" s="103">
        <f t="shared" si="1190"/>
        <v>252.23435695000001</v>
      </c>
      <c r="C2550" s="204">
        <f t="shared" si="1167"/>
        <v>125.02091536964667</v>
      </c>
      <c r="D2550" s="104">
        <f t="shared" si="1191"/>
        <v>7205.03</v>
      </c>
      <c r="E2550" s="105">
        <f t="shared" si="1188"/>
        <v>7245.38</v>
      </c>
      <c r="F2550" s="106">
        <f t="shared" si="1189"/>
        <v>46528</v>
      </c>
      <c r="G2550" s="107">
        <f t="shared" si="1192"/>
        <v>5.6002542668107669E-3</v>
      </c>
      <c r="H2550" s="108">
        <f t="shared" si="1182"/>
        <v>46588</v>
      </c>
      <c r="I2550" s="108">
        <f t="shared" si="1193"/>
        <v>46588</v>
      </c>
      <c r="J2550" s="109">
        <f t="shared" si="1178"/>
        <v>21</v>
      </c>
      <c r="K2550" s="109">
        <f t="shared" si="1202"/>
        <v>10</v>
      </c>
      <c r="L2550" s="8">
        <f t="shared" si="1179"/>
        <v>1.0026628799999999</v>
      </c>
      <c r="M2550" s="110">
        <f t="shared" si="1194"/>
        <v>1.0056002500000001</v>
      </c>
      <c r="N2550" s="110">
        <f t="shared" si="1195"/>
        <v>2.0056755901200578</v>
      </c>
      <c r="O2550" s="103">
        <f t="shared" si="1196"/>
        <v>2.01101646</v>
      </c>
      <c r="P2550" s="103">
        <f t="shared" si="1197"/>
        <v>251.41911865</v>
      </c>
      <c r="Q2550" s="11">
        <f t="shared" si="1185"/>
        <v>0</v>
      </c>
      <c r="R2550" s="30">
        <f t="shared" si="1180"/>
        <v>0</v>
      </c>
      <c r="S2550" s="103">
        <f t="shared" si="1198"/>
        <v>0</v>
      </c>
      <c r="T2550" s="113">
        <f t="shared" si="1181"/>
        <v>8.5000000000000006E-2</v>
      </c>
      <c r="U2550" s="111">
        <f t="shared" si="1187"/>
        <v>10</v>
      </c>
      <c r="V2550" s="111">
        <v>252</v>
      </c>
      <c r="W2550" s="110">
        <f t="shared" si="1199"/>
        <v>1.0032425469999999</v>
      </c>
      <c r="X2550" s="103">
        <f t="shared" si="1200"/>
        <v>0.81523829999999997</v>
      </c>
      <c r="Y2550" s="103">
        <f t="shared" si="1201"/>
        <v>0</v>
      </c>
      <c r="Z2550" s="114" t="str">
        <f t="shared" si="1183"/>
        <v>A+J=</v>
      </c>
      <c r="AA2550" s="108">
        <f t="shared" si="1184"/>
        <v>46588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76"/>
        <v>46573</v>
      </c>
      <c r="B2551" s="103">
        <f t="shared" si="1190"/>
        <v>252.23435695000001</v>
      </c>
      <c r="C2551" s="204">
        <f t="shared" si="1167"/>
        <v>125.02091536964667</v>
      </c>
      <c r="D2551" s="104">
        <f t="shared" si="1191"/>
        <v>7205.03</v>
      </c>
      <c r="E2551" s="105">
        <f t="shared" si="1188"/>
        <v>7245.38</v>
      </c>
      <c r="F2551" s="106">
        <f t="shared" si="1189"/>
        <v>46528</v>
      </c>
      <c r="G2551" s="107">
        <f t="shared" si="1192"/>
        <v>5.6002542668107669E-3</v>
      </c>
      <c r="H2551" s="108">
        <f t="shared" si="1182"/>
        <v>46588</v>
      </c>
      <c r="I2551" s="108">
        <f t="shared" si="1193"/>
        <v>46588</v>
      </c>
      <c r="J2551" s="109">
        <f t="shared" si="1178"/>
        <v>21</v>
      </c>
      <c r="K2551" s="109">
        <f t="shared" si="1202"/>
        <v>10</v>
      </c>
      <c r="L2551" s="8">
        <f t="shared" si="1179"/>
        <v>1.0026628799999999</v>
      </c>
      <c r="M2551" s="110">
        <f t="shared" si="1194"/>
        <v>1.0056002500000001</v>
      </c>
      <c r="N2551" s="110">
        <f t="shared" si="1195"/>
        <v>2.0056755901200578</v>
      </c>
      <c r="O2551" s="103">
        <f t="shared" si="1196"/>
        <v>2.01101646</v>
      </c>
      <c r="P2551" s="103">
        <f t="shared" si="1197"/>
        <v>251.41911865</v>
      </c>
      <c r="Q2551" s="11">
        <f t="shared" si="1185"/>
        <v>0</v>
      </c>
      <c r="R2551" s="30">
        <f t="shared" si="1180"/>
        <v>0</v>
      </c>
      <c r="S2551" s="103">
        <f t="shared" si="1198"/>
        <v>0</v>
      </c>
      <c r="T2551" s="113">
        <f t="shared" si="1181"/>
        <v>8.5000000000000006E-2</v>
      </c>
      <c r="U2551" s="111">
        <f t="shared" si="1187"/>
        <v>10</v>
      </c>
      <c r="V2551" s="111">
        <v>252</v>
      </c>
      <c r="W2551" s="110">
        <f t="shared" si="1199"/>
        <v>1.0032425469999999</v>
      </c>
      <c r="X2551" s="103">
        <f t="shared" si="1200"/>
        <v>0.81523829999999997</v>
      </c>
      <c r="Y2551" s="103">
        <f t="shared" si="1201"/>
        <v>0</v>
      </c>
      <c r="Z2551" s="114" t="str">
        <f t="shared" si="1183"/>
        <v>A+J=</v>
      </c>
      <c r="AA2551" s="108">
        <f t="shared" si="1184"/>
        <v>46588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76"/>
        <v>46574</v>
      </c>
      <c r="B2552" s="103">
        <f t="shared" si="1190"/>
        <v>252.38313441</v>
      </c>
      <c r="C2552" s="204">
        <f t="shared" si="1167"/>
        <v>125.02091536964667</v>
      </c>
      <c r="D2552" s="104">
        <f t="shared" si="1191"/>
        <v>7205.03</v>
      </c>
      <c r="E2552" s="105">
        <f t="shared" si="1188"/>
        <v>7245.38</v>
      </c>
      <c r="F2552" s="106">
        <f t="shared" si="1189"/>
        <v>46528</v>
      </c>
      <c r="G2552" s="107">
        <f t="shared" si="1192"/>
        <v>5.6002542668107669E-3</v>
      </c>
      <c r="H2552" s="108">
        <f t="shared" si="1182"/>
        <v>46588</v>
      </c>
      <c r="I2552" s="108">
        <f t="shared" si="1193"/>
        <v>46588</v>
      </c>
      <c r="J2552" s="109">
        <f t="shared" si="1178"/>
        <v>21</v>
      </c>
      <c r="K2552" s="109">
        <f t="shared" si="1202"/>
        <v>11</v>
      </c>
      <c r="L2552" s="8">
        <f t="shared" si="1179"/>
        <v>1.0029295600000001</v>
      </c>
      <c r="M2552" s="110">
        <f t="shared" si="1194"/>
        <v>1.0056002500000001</v>
      </c>
      <c r="N2552" s="110">
        <f t="shared" si="1195"/>
        <v>2.0056755901200578</v>
      </c>
      <c r="O2552" s="103">
        <f t="shared" si="1196"/>
        <v>2.0115513300000001</v>
      </c>
      <c r="P2552" s="103">
        <f t="shared" si="1197"/>
        <v>251.48598858</v>
      </c>
      <c r="Q2552" s="11">
        <f t="shared" si="1185"/>
        <v>0</v>
      </c>
      <c r="R2552" s="30">
        <f t="shared" si="1180"/>
        <v>0</v>
      </c>
      <c r="S2552" s="103">
        <f t="shared" si="1198"/>
        <v>0</v>
      </c>
      <c r="T2552" s="113">
        <f t="shared" si="1181"/>
        <v>8.5000000000000006E-2</v>
      </c>
      <c r="U2552" s="111">
        <f t="shared" si="1187"/>
        <v>11</v>
      </c>
      <c r="V2552" s="111">
        <v>252</v>
      </c>
      <c r="W2552" s="110">
        <f t="shared" si="1199"/>
        <v>1.0035673789999999</v>
      </c>
      <c r="X2552" s="103">
        <f t="shared" si="1200"/>
        <v>0.89714583000000003</v>
      </c>
      <c r="Y2552" s="103">
        <f t="shared" si="1201"/>
        <v>0</v>
      </c>
      <c r="Z2552" s="114" t="str">
        <f t="shared" si="1183"/>
        <v>A+J=</v>
      </c>
      <c r="AA2552" s="108">
        <f t="shared" si="1184"/>
        <v>46588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76"/>
        <v>46575</v>
      </c>
      <c r="B2553" s="103">
        <f t="shared" si="1190"/>
        <v>252.53200081</v>
      </c>
      <c r="C2553" s="204">
        <f t="shared" si="1167"/>
        <v>125.02091536964667</v>
      </c>
      <c r="D2553" s="104">
        <f t="shared" si="1191"/>
        <v>7205.03</v>
      </c>
      <c r="E2553" s="105">
        <f t="shared" si="1188"/>
        <v>7245.38</v>
      </c>
      <c r="F2553" s="106">
        <f t="shared" si="1189"/>
        <v>46528</v>
      </c>
      <c r="G2553" s="107">
        <f t="shared" si="1192"/>
        <v>5.6002542668107669E-3</v>
      </c>
      <c r="H2553" s="108">
        <f t="shared" si="1182"/>
        <v>46588</v>
      </c>
      <c r="I2553" s="108">
        <f t="shared" si="1193"/>
        <v>46588</v>
      </c>
      <c r="J2553" s="109">
        <f t="shared" si="1178"/>
        <v>21</v>
      </c>
      <c r="K2553" s="109">
        <f t="shared" si="1202"/>
        <v>12</v>
      </c>
      <c r="L2553" s="8">
        <f t="shared" si="1179"/>
        <v>1.0031963100000001</v>
      </c>
      <c r="M2553" s="110">
        <f t="shared" si="1194"/>
        <v>1.0056002500000001</v>
      </c>
      <c r="N2553" s="110">
        <f t="shared" si="1195"/>
        <v>2.0056755901200578</v>
      </c>
      <c r="O2553" s="103">
        <f t="shared" si="1196"/>
        <v>2.0120863500000001</v>
      </c>
      <c r="P2553" s="103">
        <f t="shared" si="1197"/>
        <v>251.55287727000001</v>
      </c>
      <c r="Q2553" s="11">
        <f t="shared" si="1185"/>
        <v>0</v>
      </c>
      <c r="R2553" s="30">
        <f t="shared" si="1180"/>
        <v>0</v>
      </c>
      <c r="S2553" s="103">
        <f t="shared" si="1198"/>
        <v>0</v>
      </c>
      <c r="T2553" s="113">
        <f t="shared" si="1181"/>
        <v>8.5000000000000006E-2</v>
      </c>
      <c r="U2553" s="111">
        <f t="shared" si="1187"/>
        <v>12</v>
      </c>
      <c r="V2553" s="111">
        <v>252</v>
      </c>
      <c r="W2553" s="110">
        <f t="shared" si="1199"/>
        <v>1.003892317</v>
      </c>
      <c r="X2553" s="103">
        <f t="shared" si="1200"/>
        <v>0.97912354000000001</v>
      </c>
      <c r="Y2553" s="103">
        <f t="shared" si="1201"/>
        <v>0</v>
      </c>
      <c r="Z2553" s="114" t="str">
        <f t="shared" si="1183"/>
        <v>A+J=</v>
      </c>
      <c r="AA2553" s="108">
        <f t="shared" si="1184"/>
        <v>46588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76"/>
        <v>46576</v>
      </c>
      <c r="B2554" s="103">
        <f t="shared" si="1190"/>
        <v>252.68095316999998</v>
      </c>
      <c r="C2554" s="204">
        <f t="shared" si="1167"/>
        <v>125.02091536964667</v>
      </c>
      <c r="D2554" s="104">
        <f t="shared" si="1191"/>
        <v>7205.03</v>
      </c>
      <c r="E2554" s="105">
        <f t="shared" si="1188"/>
        <v>7245.38</v>
      </c>
      <c r="F2554" s="106">
        <f t="shared" si="1189"/>
        <v>46528</v>
      </c>
      <c r="G2554" s="107">
        <f t="shared" si="1192"/>
        <v>5.6002542668107669E-3</v>
      </c>
      <c r="H2554" s="108">
        <f t="shared" si="1182"/>
        <v>46588</v>
      </c>
      <c r="I2554" s="108">
        <f t="shared" si="1193"/>
        <v>46588</v>
      </c>
      <c r="J2554" s="109">
        <f t="shared" si="1178"/>
        <v>21</v>
      </c>
      <c r="K2554" s="109">
        <f t="shared" si="1202"/>
        <v>13</v>
      </c>
      <c r="L2554" s="8">
        <f t="shared" si="1179"/>
        <v>1.0034631300000001</v>
      </c>
      <c r="M2554" s="110">
        <f t="shared" si="1194"/>
        <v>1.0056002500000001</v>
      </c>
      <c r="N2554" s="110">
        <f t="shared" si="1195"/>
        <v>2.0056755901200578</v>
      </c>
      <c r="O2554" s="103">
        <f t="shared" si="1196"/>
        <v>2.0126214999999998</v>
      </c>
      <c r="P2554" s="103">
        <f t="shared" si="1197"/>
        <v>251.61978221999999</v>
      </c>
      <c r="Q2554" s="11">
        <f t="shared" si="1185"/>
        <v>0</v>
      </c>
      <c r="R2554" s="30">
        <f t="shared" si="1180"/>
        <v>0</v>
      </c>
      <c r="S2554" s="103">
        <f t="shared" si="1198"/>
        <v>0</v>
      </c>
      <c r="T2554" s="113">
        <f t="shared" si="1181"/>
        <v>8.5000000000000006E-2</v>
      </c>
      <c r="U2554" s="111">
        <f t="shared" si="1187"/>
        <v>13</v>
      </c>
      <c r="V2554" s="111">
        <v>252</v>
      </c>
      <c r="W2554" s="110">
        <f t="shared" si="1199"/>
        <v>1.0042173590000001</v>
      </c>
      <c r="X2554" s="103">
        <f t="shared" si="1200"/>
        <v>1.0611709499999999</v>
      </c>
      <c r="Y2554" s="103">
        <f t="shared" si="1201"/>
        <v>0</v>
      </c>
      <c r="Z2554" s="114" t="str">
        <f t="shared" si="1183"/>
        <v>A+J=</v>
      </c>
      <c r="AA2554" s="108">
        <f t="shared" si="1184"/>
        <v>46588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76"/>
        <v>46577</v>
      </c>
      <c r="B2555" s="103">
        <f t="shared" si="1190"/>
        <v>252.82999477999999</v>
      </c>
      <c r="C2555" s="204">
        <f t="shared" si="1167"/>
        <v>125.02091536964667</v>
      </c>
      <c r="D2555" s="104">
        <f t="shared" si="1191"/>
        <v>7205.03</v>
      </c>
      <c r="E2555" s="105">
        <f t="shared" si="1188"/>
        <v>7245.38</v>
      </c>
      <c r="F2555" s="106">
        <f t="shared" si="1189"/>
        <v>46528</v>
      </c>
      <c r="G2555" s="107">
        <f t="shared" si="1192"/>
        <v>5.6002542668107669E-3</v>
      </c>
      <c r="H2555" s="108">
        <f t="shared" si="1182"/>
        <v>46588</v>
      </c>
      <c r="I2555" s="108">
        <f t="shared" si="1193"/>
        <v>46588</v>
      </c>
      <c r="J2555" s="109">
        <f t="shared" si="1178"/>
        <v>21</v>
      </c>
      <c r="K2555" s="109">
        <f t="shared" si="1202"/>
        <v>14</v>
      </c>
      <c r="L2555" s="8">
        <f t="shared" si="1179"/>
        <v>1.0037300199999999</v>
      </c>
      <c r="M2555" s="110">
        <f t="shared" si="1194"/>
        <v>1.0056002500000001</v>
      </c>
      <c r="N2555" s="110">
        <f t="shared" si="1195"/>
        <v>2.0056755901200578</v>
      </c>
      <c r="O2555" s="103">
        <f t="shared" si="1196"/>
        <v>2.0131568</v>
      </c>
      <c r="P2555" s="103">
        <f t="shared" si="1197"/>
        <v>251.68670591</v>
      </c>
      <c r="Q2555" s="11">
        <f t="shared" si="1185"/>
        <v>0</v>
      </c>
      <c r="R2555" s="30">
        <f t="shared" si="1180"/>
        <v>0</v>
      </c>
      <c r="S2555" s="103">
        <f t="shared" si="1198"/>
        <v>0</v>
      </c>
      <c r="T2555" s="113">
        <f t="shared" si="1181"/>
        <v>8.5000000000000006E-2</v>
      </c>
      <c r="U2555" s="111">
        <f t="shared" si="1187"/>
        <v>14</v>
      </c>
      <c r="V2555" s="111">
        <v>252</v>
      </c>
      <c r="W2555" s="110">
        <f t="shared" si="1199"/>
        <v>1.0045425079999999</v>
      </c>
      <c r="X2555" s="103">
        <f t="shared" si="1200"/>
        <v>1.1432888699999999</v>
      </c>
      <c r="Y2555" s="103">
        <f t="shared" si="1201"/>
        <v>0</v>
      </c>
      <c r="Z2555" s="114" t="str">
        <f t="shared" si="1183"/>
        <v>A+J=</v>
      </c>
      <c r="AA2555" s="108">
        <f t="shared" si="1184"/>
        <v>46588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76"/>
        <v>46578</v>
      </c>
      <c r="B2556" s="103">
        <f t="shared" si="1190"/>
        <v>252.97912243000002</v>
      </c>
      <c r="C2556" s="204">
        <f t="shared" si="1167"/>
        <v>125.02091536964667</v>
      </c>
      <c r="D2556" s="104">
        <f t="shared" si="1191"/>
        <v>7205.03</v>
      </c>
      <c r="E2556" s="105">
        <f t="shared" si="1188"/>
        <v>7245.38</v>
      </c>
      <c r="F2556" s="106">
        <f t="shared" si="1189"/>
        <v>46528</v>
      </c>
      <c r="G2556" s="107">
        <f t="shared" si="1192"/>
        <v>5.6002542668107669E-3</v>
      </c>
      <c r="H2556" s="108">
        <f t="shared" si="1182"/>
        <v>46588</v>
      </c>
      <c r="I2556" s="108">
        <f t="shared" si="1193"/>
        <v>46588</v>
      </c>
      <c r="J2556" s="109">
        <f t="shared" si="1178"/>
        <v>21</v>
      </c>
      <c r="K2556" s="109">
        <f t="shared" si="1202"/>
        <v>15</v>
      </c>
      <c r="L2556" s="8">
        <f t="shared" si="1179"/>
        <v>1.0039969799999999</v>
      </c>
      <c r="M2556" s="110">
        <f t="shared" si="1194"/>
        <v>1.0056002500000001</v>
      </c>
      <c r="N2556" s="110">
        <f t="shared" si="1195"/>
        <v>2.0056755901200578</v>
      </c>
      <c r="O2556" s="103">
        <f t="shared" si="1196"/>
        <v>2.0136922300000002</v>
      </c>
      <c r="P2556" s="103">
        <f t="shared" si="1197"/>
        <v>251.75364586000001</v>
      </c>
      <c r="Q2556" s="11">
        <f t="shared" si="1185"/>
        <v>0</v>
      </c>
      <c r="R2556" s="30">
        <f t="shared" si="1180"/>
        <v>0</v>
      </c>
      <c r="S2556" s="103">
        <f t="shared" si="1198"/>
        <v>0</v>
      </c>
      <c r="T2556" s="113">
        <f t="shared" si="1181"/>
        <v>8.5000000000000006E-2</v>
      </c>
      <c r="U2556" s="111">
        <f t="shared" si="1187"/>
        <v>15</v>
      </c>
      <c r="V2556" s="111">
        <v>252</v>
      </c>
      <c r="W2556" s="110">
        <f t="shared" si="1199"/>
        <v>1.0048677610000001</v>
      </c>
      <c r="X2556" s="103">
        <f t="shared" si="1200"/>
        <v>1.2254765700000001</v>
      </c>
      <c r="Y2556" s="103">
        <f t="shared" si="1201"/>
        <v>0</v>
      </c>
      <c r="Z2556" s="114" t="str">
        <f t="shared" si="1183"/>
        <v>A+J=</v>
      </c>
      <c r="AA2556" s="108">
        <f t="shared" si="1184"/>
        <v>46588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76"/>
        <v>46579</v>
      </c>
      <c r="B2557" s="103">
        <f t="shared" si="1190"/>
        <v>252.97912243000002</v>
      </c>
      <c r="C2557" s="204">
        <f t="shared" si="1167"/>
        <v>125.02091536964667</v>
      </c>
      <c r="D2557" s="104">
        <f t="shared" si="1191"/>
        <v>7205.03</v>
      </c>
      <c r="E2557" s="105">
        <f t="shared" si="1188"/>
        <v>7245.38</v>
      </c>
      <c r="F2557" s="106">
        <f t="shared" si="1189"/>
        <v>46528</v>
      </c>
      <c r="G2557" s="107">
        <f t="shared" si="1192"/>
        <v>5.6002542668107669E-3</v>
      </c>
      <c r="H2557" s="108">
        <f t="shared" si="1182"/>
        <v>46588</v>
      </c>
      <c r="I2557" s="108">
        <f t="shared" si="1193"/>
        <v>46588</v>
      </c>
      <c r="J2557" s="109">
        <f t="shared" si="1178"/>
        <v>21</v>
      </c>
      <c r="K2557" s="109">
        <f t="shared" si="1202"/>
        <v>15</v>
      </c>
      <c r="L2557" s="8">
        <f t="shared" si="1179"/>
        <v>1.0039969799999999</v>
      </c>
      <c r="M2557" s="110">
        <f t="shared" si="1194"/>
        <v>1.0056002500000001</v>
      </c>
      <c r="N2557" s="110">
        <f t="shared" si="1195"/>
        <v>2.0056755901200578</v>
      </c>
      <c r="O2557" s="103">
        <f t="shared" si="1196"/>
        <v>2.0136922300000002</v>
      </c>
      <c r="P2557" s="103">
        <f t="shared" si="1197"/>
        <v>251.75364586000001</v>
      </c>
      <c r="Q2557" s="11">
        <f t="shared" si="1185"/>
        <v>0</v>
      </c>
      <c r="R2557" s="30">
        <f t="shared" si="1180"/>
        <v>0</v>
      </c>
      <c r="S2557" s="103">
        <f t="shared" si="1198"/>
        <v>0</v>
      </c>
      <c r="T2557" s="113">
        <f t="shared" si="1181"/>
        <v>8.5000000000000006E-2</v>
      </c>
      <c r="U2557" s="111">
        <f t="shared" si="1187"/>
        <v>15</v>
      </c>
      <c r="V2557" s="111">
        <v>252</v>
      </c>
      <c r="W2557" s="110">
        <f t="shared" si="1199"/>
        <v>1.0048677610000001</v>
      </c>
      <c r="X2557" s="103">
        <f t="shared" si="1200"/>
        <v>1.2254765700000001</v>
      </c>
      <c r="Y2557" s="103">
        <f t="shared" si="1201"/>
        <v>0</v>
      </c>
      <c r="Z2557" s="114" t="str">
        <f t="shared" si="1183"/>
        <v>A+J=</v>
      </c>
      <c r="AA2557" s="108">
        <f t="shared" si="1184"/>
        <v>46588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76"/>
        <v>46580</v>
      </c>
      <c r="B2558" s="103">
        <f t="shared" si="1190"/>
        <v>252.97912243000002</v>
      </c>
      <c r="C2558" s="204">
        <f t="shared" si="1167"/>
        <v>125.02091536964667</v>
      </c>
      <c r="D2558" s="104">
        <f t="shared" si="1191"/>
        <v>7205.03</v>
      </c>
      <c r="E2558" s="105">
        <f t="shared" si="1188"/>
        <v>7245.38</v>
      </c>
      <c r="F2558" s="106">
        <f t="shared" si="1189"/>
        <v>46528</v>
      </c>
      <c r="G2558" s="107">
        <f t="shared" si="1192"/>
        <v>5.6002542668107669E-3</v>
      </c>
      <c r="H2558" s="108">
        <f t="shared" si="1182"/>
        <v>46588</v>
      </c>
      <c r="I2558" s="108">
        <f t="shared" si="1193"/>
        <v>46588</v>
      </c>
      <c r="J2558" s="109">
        <f t="shared" si="1178"/>
        <v>21</v>
      </c>
      <c r="K2558" s="109">
        <f t="shared" si="1202"/>
        <v>15</v>
      </c>
      <c r="L2558" s="8">
        <f t="shared" si="1179"/>
        <v>1.0039969799999999</v>
      </c>
      <c r="M2558" s="110">
        <f t="shared" si="1194"/>
        <v>1.0056002500000001</v>
      </c>
      <c r="N2558" s="110">
        <f t="shared" si="1195"/>
        <v>2.0056755901200578</v>
      </c>
      <c r="O2558" s="103">
        <f t="shared" si="1196"/>
        <v>2.0136922300000002</v>
      </c>
      <c r="P2558" s="103">
        <f t="shared" si="1197"/>
        <v>251.75364586000001</v>
      </c>
      <c r="Q2558" s="11">
        <f t="shared" si="1185"/>
        <v>0</v>
      </c>
      <c r="R2558" s="30">
        <f t="shared" si="1180"/>
        <v>0</v>
      </c>
      <c r="S2558" s="103">
        <f t="shared" si="1198"/>
        <v>0</v>
      </c>
      <c r="T2558" s="113">
        <f t="shared" si="1181"/>
        <v>8.5000000000000006E-2</v>
      </c>
      <c r="U2558" s="111">
        <f t="shared" si="1187"/>
        <v>15</v>
      </c>
      <c r="V2558" s="111">
        <v>252</v>
      </c>
      <c r="W2558" s="110">
        <f t="shared" si="1199"/>
        <v>1.0048677610000001</v>
      </c>
      <c r="X2558" s="103">
        <f t="shared" si="1200"/>
        <v>1.2254765700000001</v>
      </c>
      <c r="Y2558" s="103">
        <f t="shared" si="1201"/>
        <v>0</v>
      </c>
      <c r="Z2558" s="114" t="str">
        <f t="shared" si="1183"/>
        <v>A+J=</v>
      </c>
      <c r="AA2558" s="108">
        <f t="shared" si="1184"/>
        <v>46588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76"/>
        <v>46581</v>
      </c>
      <c r="B2559" s="103">
        <f t="shared" si="1190"/>
        <v>253.12834142999998</v>
      </c>
      <c r="C2559" s="204">
        <f t="shared" si="1167"/>
        <v>125.02091536964667</v>
      </c>
      <c r="D2559" s="104">
        <f t="shared" si="1191"/>
        <v>7205.03</v>
      </c>
      <c r="E2559" s="105">
        <f t="shared" si="1188"/>
        <v>7245.38</v>
      </c>
      <c r="F2559" s="106">
        <f t="shared" si="1189"/>
        <v>46528</v>
      </c>
      <c r="G2559" s="107">
        <f t="shared" si="1192"/>
        <v>5.6002542668107669E-3</v>
      </c>
      <c r="H2559" s="108">
        <f t="shared" si="1182"/>
        <v>46588</v>
      </c>
      <c r="I2559" s="108">
        <f t="shared" si="1193"/>
        <v>46588</v>
      </c>
      <c r="J2559" s="109">
        <f t="shared" si="1178"/>
        <v>21</v>
      </c>
      <c r="K2559" s="109">
        <f t="shared" si="1202"/>
        <v>16</v>
      </c>
      <c r="L2559" s="8">
        <f t="shared" si="1179"/>
        <v>1.0042640199999999</v>
      </c>
      <c r="M2559" s="110">
        <f t="shared" si="1194"/>
        <v>1.0056002500000001</v>
      </c>
      <c r="N2559" s="110">
        <f t="shared" si="1195"/>
        <v>2.0056755901200578</v>
      </c>
      <c r="O2559" s="103">
        <f t="shared" si="1196"/>
        <v>2.0142278299999998</v>
      </c>
      <c r="P2559" s="103">
        <f t="shared" si="1197"/>
        <v>251.82060705999999</v>
      </c>
      <c r="Q2559" s="11">
        <f t="shared" si="1185"/>
        <v>0</v>
      </c>
      <c r="R2559" s="30">
        <f t="shared" si="1180"/>
        <v>0</v>
      </c>
      <c r="S2559" s="103">
        <f t="shared" si="1198"/>
        <v>0</v>
      </c>
      <c r="T2559" s="113">
        <f t="shared" si="1181"/>
        <v>8.5000000000000006E-2</v>
      </c>
      <c r="U2559" s="111">
        <f t="shared" si="1187"/>
        <v>16</v>
      </c>
      <c r="V2559" s="111">
        <v>252</v>
      </c>
      <c r="W2559" s="110">
        <f t="shared" si="1199"/>
        <v>1.0051931190000001</v>
      </c>
      <c r="X2559" s="103">
        <f t="shared" si="1200"/>
        <v>1.3077343699999999</v>
      </c>
      <c r="Y2559" s="103">
        <f t="shared" si="1201"/>
        <v>0</v>
      </c>
      <c r="Z2559" s="114" t="str">
        <f t="shared" si="1183"/>
        <v>A+J=</v>
      </c>
      <c r="AA2559" s="108">
        <f t="shared" si="1184"/>
        <v>46588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76"/>
        <v>46582</v>
      </c>
      <c r="B2560" s="103">
        <f t="shared" si="1190"/>
        <v>253.27764453999998</v>
      </c>
      <c r="C2560" s="204">
        <f t="shared" si="1167"/>
        <v>125.02091536964667</v>
      </c>
      <c r="D2560" s="104">
        <f t="shared" si="1191"/>
        <v>7205.03</v>
      </c>
      <c r="E2560" s="105">
        <f t="shared" si="1188"/>
        <v>7245.38</v>
      </c>
      <c r="F2560" s="106">
        <f t="shared" si="1189"/>
        <v>46528</v>
      </c>
      <c r="G2560" s="107">
        <f t="shared" si="1192"/>
        <v>5.6002542668107669E-3</v>
      </c>
      <c r="H2560" s="108">
        <f t="shared" si="1182"/>
        <v>46588</v>
      </c>
      <c r="I2560" s="108">
        <f t="shared" si="1193"/>
        <v>46588</v>
      </c>
      <c r="J2560" s="109">
        <f t="shared" si="1178"/>
        <v>21</v>
      </c>
      <c r="K2560" s="109">
        <f t="shared" si="1202"/>
        <v>17</v>
      </c>
      <c r="L2560" s="8">
        <f t="shared" si="1179"/>
        <v>1.00453112</v>
      </c>
      <c r="M2560" s="110">
        <f t="shared" si="1194"/>
        <v>1.0056002500000001</v>
      </c>
      <c r="N2560" s="110">
        <f t="shared" si="1195"/>
        <v>2.0056755901200578</v>
      </c>
      <c r="O2560" s="103">
        <f t="shared" si="1196"/>
        <v>2.0147635400000001</v>
      </c>
      <c r="P2560" s="103">
        <f t="shared" si="1197"/>
        <v>251.88758202</v>
      </c>
      <c r="Q2560" s="11">
        <f t="shared" si="1185"/>
        <v>0</v>
      </c>
      <c r="R2560" s="30">
        <f t="shared" si="1180"/>
        <v>0</v>
      </c>
      <c r="S2560" s="103">
        <f t="shared" si="1198"/>
        <v>0</v>
      </c>
      <c r="T2560" s="113">
        <f t="shared" si="1181"/>
        <v>8.5000000000000006E-2</v>
      </c>
      <c r="U2560" s="111">
        <f t="shared" si="1187"/>
        <v>17</v>
      </c>
      <c r="V2560" s="111">
        <v>252</v>
      </c>
      <c r="W2560" s="110">
        <f t="shared" si="1199"/>
        <v>1.005518583</v>
      </c>
      <c r="X2560" s="103">
        <f t="shared" si="1200"/>
        <v>1.3900625200000001</v>
      </c>
      <c r="Y2560" s="103">
        <f t="shared" si="1201"/>
        <v>0</v>
      </c>
      <c r="Z2560" s="114" t="str">
        <f t="shared" si="1183"/>
        <v>A+J=</v>
      </c>
      <c r="AA2560" s="108">
        <f t="shared" si="1184"/>
        <v>46588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76"/>
        <v>46583</v>
      </c>
      <c r="B2561" s="103">
        <f t="shared" si="1190"/>
        <v>253.42703933000001</v>
      </c>
      <c r="C2561" s="204">
        <f t="shared" si="1167"/>
        <v>125.02091536964667</v>
      </c>
      <c r="D2561" s="104">
        <f t="shared" si="1191"/>
        <v>7205.03</v>
      </c>
      <c r="E2561" s="105">
        <f t="shared" si="1188"/>
        <v>7245.38</v>
      </c>
      <c r="F2561" s="106">
        <f t="shared" si="1189"/>
        <v>46528</v>
      </c>
      <c r="G2561" s="107">
        <f t="shared" si="1192"/>
        <v>5.6002542668107669E-3</v>
      </c>
      <c r="H2561" s="108">
        <f t="shared" si="1182"/>
        <v>46588</v>
      </c>
      <c r="I2561" s="108">
        <f t="shared" si="1193"/>
        <v>46588</v>
      </c>
      <c r="J2561" s="109">
        <f t="shared" si="1178"/>
        <v>21</v>
      </c>
      <c r="K2561" s="109">
        <f t="shared" si="1202"/>
        <v>18</v>
      </c>
      <c r="L2561" s="8">
        <f t="shared" si="1179"/>
        <v>1.0047983</v>
      </c>
      <c r="M2561" s="110">
        <f t="shared" si="1194"/>
        <v>1.0056002500000001</v>
      </c>
      <c r="N2561" s="110">
        <f t="shared" si="1195"/>
        <v>2.0056755901200578</v>
      </c>
      <c r="O2561" s="103">
        <f t="shared" si="1196"/>
        <v>2.0152994199999998</v>
      </c>
      <c r="P2561" s="103">
        <f t="shared" si="1197"/>
        <v>251.95457823000001</v>
      </c>
      <c r="Q2561" s="11">
        <f t="shared" si="1185"/>
        <v>0</v>
      </c>
      <c r="R2561" s="30">
        <f t="shared" si="1180"/>
        <v>0</v>
      </c>
      <c r="S2561" s="103">
        <f t="shared" si="1198"/>
        <v>0</v>
      </c>
      <c r="T2561" s="113">
        <f t="shared" si="1181"/>
        <v>8.5000000000000006E-2</v>
      </c>
      <c r="U2561" s="111">
        <f t="shared" si="1187"/>
        <v>18</v>
      </c>
      <c r="V2561" s="111">
        <v>252</v>
      </c>
      <c r="W2561" s="110">
        <f t="shared" si="1199"/>
        <v>1.005844153</v>
      </c>
      <c r="X2561" s="103">
        <f t="shared" si="1200"/>
        <v>1.4724611000000001</v>
      </c>
      <c r="Y2561" s="103">
        <f t="shared" si="1201"/>
        <v>0</v>
      </c>
      <c r="Z2561" s="114" t="str">
        <f t="shared" si="1183"/>
        <v>A+J=</v>
      </c>
      <c r="AA2561" s="108">
        <f t="shared" si="1184"/>
        <v>46588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76"/>
        <v>46584</v>
      </c>
      <c r="B2562" s="103">
        <f t="shared" si="1190"/>
        <v>253.57651904000002</v>
      </c>
      <c r="C2562" s="204">
        <f t="shared" si="1167"/>
        <v>125.02091536964667</v>
      </c>
      <c r="D2562" s="104">
        <f t="shared" si="1191"/>
        <v>7205.03</v>
      </c>
      <c r="E2562" s="105">
        <f t="shared" si="1188"/>
        <v>7245.38</v>
      </c>
      <c r="F2562" s="106">
        <f t="shared" si="1189"/>
        <v>46528</v>
      </c>
      <c r="G2562" s="107">
        <f t="shared" si="1192"/>
        <v>5.6002542668107669E-3</v>
      </c>
      <c r="H2562" s="108">
        <f t="shared" si="1182"/>
        <v>46588</v>
      </c>
      <c r="I2562" s="108">
        <f t="shared" si="1193"/>
        <v>46588</v>
      </c>
      <c r="J2562" s="109">
        <f t="shared" si="1178"/>
        <v>21</v>
      </c>
      <c r="K2562" s="109">
        <f t="shared" si="1202"/>
        <v>19</v>
      </c>
      <c r="L2562" s="8">
        <f t="shared" si="1179"/>
        <v>1.0050655399999999</v>
      </c>
      <c r="M2562" s="110">
        <f t="shared" si="1194"/>
        <v>1.0056002500000001</v>
      </c>
      <c r="N2562" s="110">
        <f t="shared" si="1195"/>
        <v>2.0056755901200578</v>
      </c>
      <c r="O2562" s="103">
        <f t="shared" si="1196"/>
        <v>2.0158354200000002</v>
      </c>
      <c r="P2562" s="103">
        <f t="shared" si="1197"/>
        <v>252.02158944000001</v>
      </c>
      <c r="Q2562" s="11">
        <f t="shared" si="1185"/>
        <v>0</v>
      </c>
      <c r="R2562" s="30">
        <f t="shared" si="1180"/>
        <v>0</v>
      </c>
      <c r="S2562" s="103">
        <f t="shared" si="1198"/>
        <v>0</v>
      </c>
      <c r="T2562" s="113">
        <f t="shared" si="1181"/>
        <v>8.5000000000000006E-2</v>
      </c>
      <c r="U2562" s="111">
        <f t="shared" si="1187"/>
        <v>19</v>
      </c>
      <c r="V2562" s="111">
        <v>252</v>
      </c>
      <c r="W2562" s="110">
        <f t="shared" si="1199"/>
        <v>1.0061698269999999</v>
      </c>
      <c r="X2562" s="103">
        <f t="shared" si="1200"/>
        <v>1.5549295999999999</v>
      </c>
      <c r="Y2562" s="103">
        <f t="shared" si="1201"/>
        <v>0</v>
      </c>
      <c r="Z2562" s="114" t="str">
        <f t="shared" si="1183"/>
        <v>A+J=</v>
      </c>
      <c r="AA2562" s="108">
        <f t="shared" si="1184"/>
        <v>46588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76"/>
        <v>46585</v>
      </c>
      <c r="B2563" s="103">
        <f t="shared" si="1190"/>
        <v>253.72608825</v>
      </c>
      <c r="C2563" s="204">
        <f t="shared" si="1167"/>
        <v>125.02091536964667</v>
      </c>
      <c r="D2563" s="104">
        <f t="shared" si="1191"/>
        <v>7205.03</v>
      </c>
      <c r="E2563" s="105">
        <f t="shared" si="1188"/>
        <v>7245.38</v>
      </c>
      <c r="F2563" s="106">
        <f t="shared" si="1189"/>
        <v>46528</v>
      </c>
      <c r="G2563" s="107">
        <f t="shared" si="1192"/>
        <v>5.6002542668107669E-3</v>
      </c>
      <c r="H2563" s="108">
        <f t="shared" si="1182"/>
        <v>46588</v>
      </c>
      <c r="I2563" s="108">
        <f t="shared" si="1193"/>
        <v>46588</v>
      </c>
      <c r="J2563" s="109">
        <f t="shared" si="1178"/>
        <v>21</v>
      </c>
      <c r="K2563" s="109">
        <f t="shared" si="1202"/>
        <v>20</v>
      </c>
      <c r="L2563" s="8">
        <f t="shared" si="1179"/>
        <v>1.00533286</v>
      </c>
      <c r="M2563" s="110">
        <f t="shared" si="1194"/>
        <v>1.0056002500000001</v>
      </c>
      <c r="N2563" s="110">
        <f t="shared" si="1195"/>
        <v>2.0056755901200578</v>
      </c>
      <c r="O2563" s="103">
        <f t="shared" si="1196"/>
        <v>2.01637157</v>
      </c>
      <c r="P2563" s="103">
        <f t="shared" si="1197"/>
        <v>252.0886194</v>
      </c>
      <c r="Q2563" s="11">
        <f t="shared" si="1185"/>
        <v>0</v>
      </c>
      <c r="R2563" s="30">
        <f t="shared" si="1180"/>
        <v>0</v>
      </c>
      <c r="S2563" s="103">
        <f t="shared" si="1198"/>
        <v>0</v>
      </c>
      <c r="T2563" s="113">
        <f t="shared" si="1181"/>
        <v>8.5000000000000006E-2</v>
      </c>
      <c r="U2563" s="111">
        <f t="shared" si="1187"/>
        <v>20</v>
      </c>
      <c r="V2563" s="111">
        <v>252</v>
      </c>
      <c r="W2563" s="110">
        <f t="shared" si="1199"/>
        <v>1.006495608</v>
      </c>
      <c r="X2563" s="103">
        <f t="shared" si="1200"/>
        <v>1.6374688500000001</v>
      </c>
      <c r="Y2563" s="103">
        <f t="shared" si="1201"/>
        <v>0</v>
      </c>
      <c r="Z2563" s="114" t="str">
        <f t="shared" si="1183"/>
        <v>A+J=</v>
      </c>
      <c r="AA2563" s="108">
        <f t="shared" si="1184"/>
        <v>46588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76"/>
        <v>46586</v>
      </c>
      <c r="B2564" s="103">
        <f t="shared" si="1190"/>
        <v>253.72608825</v>
      </c>
      <c r="C2564" s="204">
        <f t="shared" si="1167"/>
        <v>125.02091536964667</v>
      </c>
      <c r="D2564" s="104">
        <f t="shared" si="1191"/>
        <v>7205.03</v>
      </c>
      <c r="E2564" s="105">
        <f t="shared" si="1188"/>
        <v>7245.38</v>
      </c>
      <c r="F2564" s="106">
        <f t="shared" si="1189"/>
        <v>46528</v>
      </c>
      <c r="G2564" s="107">
        <f t="shared" si="1192"/>
        <v>5.6002542668107669E-3</v>
      </c>
      <c r="H2564" s="108">
        <f t="shared" si="1182"/>
        <v>46588</v>
      </c>
      <c r="I2564" s="108">
        <f t="shared" si="1193"/>
        <v>46588</v>
      </c>
      <c r="J2564" s="109">
        <f t="shared" si="1178"/>
        <v>21</v>
      </c>
      <c r="K2564" s="109">
        <f t="shared" si="1202"/>
        <v>20</v>
      </c>
      <c r="L2564" s="8">
        <f t="shared" si="1179"/>
        <v>1.00533286</v>
      </c>
      <c r="M2564" s="110">
        <f t="shared" si="1194"/>
        <v>1.0056002500000001</v>
      </c>
      <c r="N2564" s="110">
        <f t="shared" si="1195"/>
        <v>2.0056755901200578</v>
      </c>
      <c r="O2564" s="103">
        <f t="shared" si="1196"/>
        <v>2.01637157</v>
      </c>
      <c r="P2564" s="103">
        <f t="shared" si="1197"/>
        <v>252.0886194</v>
      </c>
      <c r="Q2564" s="11">
        <f t="shared" si="1185"/>
        <v>0</v>
      </c>
      <c r="R2564" s="30">
        <f t="shared" si="1180"/>
        <v>0</v>
      </c>
      <c r="S2564" s="103">
        <f t="shared" si="1198"/>
        <v>0</v>
      </c>
      <c r="T2564" s="113">
        <f t="shared" si="1181"/>
        <v>8.5000000000000006E-2</v>
      </c>
      <c r="U2564" s="111">
        <f t="shared" si="1187"/>
        <v>20</v>
      </c>
      <c r="V2564" s="111">
        <v>252</v>
      </c>
      <c r="W2564" s="110">
        <f t="shared" si="1199"/>
        <v>1.006495608</v>
      </c>
      <c r="X2564" s="103">
        <f t="shared" si="1200"/>
        <v>1.6374688500000001</v>
      </c>
      <c r="Y2564" s="103">
        <f t="shared" si="1201"/>
        <v>0</v>
      </c>
      <c r="Z2564" s="114" t="str">
        <f t="shared" si="1183"/>
        <v>A+J=</v>
      </c>
      <c r="AA2564" s="108">
        <f t="shared" si="1184"/>
        <v>46588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76"/>
        <v>46587</v>
      </c>
      <c r="B2565" s="103">
        <f t="shared" si="1190"/>
        <v>253.72608825</v>
      </c>
      <c r="C2565" s="204">
        <f t="shared" si="1167"/>
        <v>125.02091536964667</v>
      </c>
      <c r="D2565" s="104">
        <f t="shared" si="1191"/>
        <v>7205.03</v>
      </c>
      <c r="E2565" s="105">
        <f t="shared" si="1188"/>
        <v>7245.38</v>
      </c>
      <c r="F2565" s="106">
        <f t="shared" si="1189"/>
        <v>46528</v>
      </c>
      <c r="G2565" s="107">
        <f t="shared" si="1192"/>
        <v>5.6002542668107669E-3</v>
      </c>
      <c r="H2565" s="108">
        <f t="shared" si="1182"/>
        <v>46588</v>
      </c>
      <c r="I2565" s="108">
        <f t="shared" si="1193"/>
        <v>46588</v>
      </c>
      <c r="J2565" s="109">
        <f t="shared" si="1178"/>
        <v>21</v>
      </c>
      <c r="K2565" s="109">
        <f t="shared" si="1202"/>
        <v>20</v>
      </c>
      <c r="L2565" s="8">
        <f t="shared" si="1179"/>
        <v>1.00533286</v>
      </c>
      <c r="M2565" s="110">
        <f t="shared" si="1194"/>
        <v>1.0056002500000001</v>
      </c>
      <c r="N2565" s="110">
        <f t="shared" si="1195"/>
        <v>2.0056755901200578</v>
      </c>
      <c r="O2565" s="103">
        <f t="shared" si="1196"/>
        <v>2.01637157</v>
      </c>
      <c r="P2565" s="103">
        <f t="shared" si="1197"/>
        <v>252.0886194</v>
      </c>
      <c r="Q2565" s="11">
        <f t="shared" si="1185"/>
        <v>0</v>
      </c>
      <c r="R2565" s="30">
        <f t="shared" si="1180"/>
        <v>0</v>
      </c>
      <c r="S2565" s="103">
        <f t="shared" si="1198"/>
        <v>0</v>
      </c>
      <c r="T2565" s="113">
        <f t="shared" si="1181"/>
        <v>8.5000000000000006E-2</v>
      </c>
      <c r="U2565" s="111">
        <f t="shared" si="1187"/>
        <v>20</v>
      </c>
      <c r="V2565" s="111">
        <v>252</v>
      </c>
      <c r="W2565" s="110">
        <f t="shared" si="1199"/>
        <v>1.006495608</v>
      </c>
      <c r="X2565" s="103">
        <f t="shared" si="1200"/>
        <v>1.6374688500000001</v>
      </c>
      <c r="Y2565" s="103">
        <f t="shared" si="1201"/>
        <v>0</v>
      </c>
      <c r="Z2565" s="114" t="str">
        <f t="shared" si="1183"/>
        <v>A+J=</v>
      </c>
      <c r="AA2565" s="108">
        <f t="shared" si="1184"/>
        <v>46588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76"/>
        <v>46588</v>
      </c>
      <c r="B2566" s="103">
        <f t="shared" si="1190"/>
        <v>253.87574624000001</v>
      </c>
      <c r="C2566" s="204">
        <f t="shared" ref="C2566:C2629" si="1203">(C2565-(S2565/O2565))</f>
        <v>125.02091536964667</v>
      </c>
      <c r="D2566" s="104">
        <f t="shared" si="1191"/>
        <v>7205.03</v>
      </c>
      <c r="E2566" s="105">
        <f t="shared" si="1188"/>
        <v>7245.38</v>
      </c>
      <c r="F2566" s="106">
        <f t="shared" si="1189"/>
        <v>46528</v>
      </c>
      <c r="G2566" s="107">
        <f t="shared" si="1192"/>
        <v>5.6002542668107669E-3</v>
      </c>
      <c r="H2566" s="108">
        <f t="shared" si="1182"/>
        <v>46619</v>
      </c>
      <c r="I2566" s="108">
        <f t="shared" si="1193"/>
        <v>46588</v>
      </c>
      <c r="J2566" s="109">
        <f t="shared" si="1178"/>
        <v>21</v>
      </c>
      <c r="K2566" s="109">
        <f t="shared" si="1202"/>
        <v>21</v>
      </c>
      <c r="L2566" s="8">
        <f t="shared" si="1179"/>
        <v>1.0056002500000001</v>
      </c>
      <c r="M2566" s="110">
        <f t="shared" si="1194"/>
        <v>1.0056002500000001</v>
      </c>
      <c r="N2566" s="110">
        <f t="shared" si="1195"/>
        <v>2.0056755901200578</v>
      </c>
      <c r="O2566" s="103">
        <f t="shared" si="1196"/>
        <v>2.0169078699999998</v>
      </c>
      <c r="P2566" s="103">
        <f t="shared" si="1197"/>
        <v>252.15566812</v>
      </c>
      <c r="Q2566" s="11">
        <f t="shared" si="1185"/>
        <v>84</v>
      </c>
      <c r="R2566" s="30">
        <f t="shared" si="1180"/>
        <v>3.7486999999999999E-2</v>
      </c>
      <c r="S2566" s="103">
        <f t="shared" si="1198"/>
        <v>9.4525595300000003</v>
      </c>
      <c r="T2566" s="113">
        <f t="shared" si="1181"/>
        <v>8.5000000000000006E-2</v>
      </c>
      <c r="U2566" s="111">
        <f t="shared" si="1187"/>
        <v>21</v>
      </c>
      <c r="V2566" s="111">
        <v>252</v>
      </c>
      <c r="W2566" s="110">
        <f t="shared" si="1199"/>
        <v>1.0068214929999999</v>
      </c>
      <c r="X2566" s="103">
        <f t="shared" si="1200"/>
        <v>1.7200781199999999</v>
      </c>
      <c r="Y2566" s="103">
        <f t="shared" si="1201"/>
        <v>11.17263765</v>
      </c>
      <c r="Z2566" s="114" t="str">
        <f t="shared" si="1183"/>
        <v>A+J=</v>
      </c>
      <c r="AA2566" s="108">
        <f t="shared" si="1184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76"/>
        <v>46589</v>
      </c>
      <c r="B2567" s="103">
        <f t="shared" ref="B2567:B2630" si="1204">(P2567+X2567)</f>
        <v>242.84064667999999</v>
      </c>
      <c r="C2567" s="204">
        <f t="shared" si="1203"/>
        <v>120.33425631565626</v>
      </c>
      <c r="D2567" s="104">
        <f t="shared" ref="D2567:D2630" si="1205">IF(E2567=E2566,D2566,E2566)</f>
        <v>7205.03</v>
      </c>
      <c r="E2567" s="105">
        <f t="shared" si="1188"/>
        <v>7245.38</v>
      </c>
      <c r="F2567" s="106">
        <f t="shared" si="1189"/>
        <v>46558</v>
      </c>
      <c r="G2567" s="107">
        <f t="shared" ref="G2567:G2630" si="1206">(E2567/D2567)-1</f>
        <v>5.6002542668107669E-3</v>
      </c>
      <c r="H2567" s="108">
        <f t="shared" si="1182"/>
        <v>46619</v>
      </c>
      <c r="I2567" s="108">
        <f t="shared" ref="I2567:I2630" si="1207">IF(A2567&gt;I2566,H2567,I2566)</f>
        <v>46619</v>
      </c>
      <c r="J2567" s="109">
        <f t="shared" si="1178"/>
        <v>23</v>
      </c>
      <c r="K2567" s="109">
        <f t="shared" si="1202"/>
        <v>1</v>
      </c>
      <c r="L2567" s="8">
        <f t="shared" si="1179"/>
        <v>1.0002428299999999</v>
      </c>
      <c r="M2567" s="110">
        <f t="shared" ref="M2567:M2630" si="1208">IF(I2567&gt;I2566,L2566,M2566)</f>
        <v>1.0056002500000001</v>
      </c>
      <c r="N2567" s="110">
        <f t="shared" ref="N2567:N2630" si="1209">IF(I2567&gt;I2566,N2566*M2567,N2566)</f>
        <v>2.016907874843628</v>
      </c>
      <c r="O2567" s="103">
        <f t="shared" ref="O2567:O2630" si="1210">TRUNC(TRUNC((L2567*N2567),15),8)</f>
        <v>2.01739764</v>
      </c>
      <c r="P2567" s="103">
        <f t="shared" ref="P2567:P2630" si="1211">TRUNC(C2567*O2567,8)</f>
        <v>242.76204469999999</v>
      </c>
      <c r="Q2567" s="11">
        <f t="shared" si="1185"/>
        <v>0</v>
      </c>
      <c r="R2567" s="30">
        <f t="shared" si="1180"/>
        <v>0</v>
      </c>
      <c r="S2567" s="103">
        <f t="shared" ref="S2567:S2630" si="1212">IF(R2567&gt;0,TRUNC(R2567*P2567,8),0)</f>
        <v>0</v>
      </c>
      <c r="T2567" s="113">
        <f t="shared" si="1181"/>
        <v>8.5000000000000006E-2</v>
      </c>
      <c r="U2567" s="111">
        <f t="shared" ref="U2567:U2630" si="1213">IF(Q2566&gt;0,1,IF(K2567=K2566,U2566,U2566+1))</f>
        <v>1</v>
      </c>
      <c r="V2567" s="111">
        <v>252</v>
      </c>
      <c r="W2567" s="110">
        <f t="shared" ref="W2567:W2630" si="1214">ROUND((1+T2567)^TRUNC((U2567/V2567),9),9)</f>
        <v>1.0003237819999999</v>
      </c>
      <c r="X2567" s="103">
        <f t="shared" ref="X2567:X2630" si="1215">TRUNC((P2567*(W2567-1)),8)</f>
        <v>7.8601980000000002E-2</v>
      </c>
      <c r="Y2567" s="103">
        <f t="shared" ref="Y2567:Y2630" si="1216">IF(Q2567&gt;0,S2567+X2567,0)</f>
        <v>0</v>
      </c>
      <c r="Z2567" s="114" t="str">
        <f t="shared" si="1183"/>
        <v>A+J=</v>
      </c>
      <c r="AA2567" s="108">
        <f t="shared" si="1184"/>
        <v>46619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76"/>
        <v>46590</v>
      </c>
      <c r="B2568" s="103">
        <f t="shared" si="1204"/>
        <v>242.97826431999999</v>
      </c>
      <c r="C2568" s="204">
        <f t="shared" si="1203"/>
        <v>120.33425631565626</v>
      </c>
      <c r="D2568" s="104">
        <f t="shared" si="1205"/>
        <v>7205.03</v>
      </c>
      <c r="E2568" s="105">
        <f t="shared" si="1188"/>
        <v>7245.38</v>
      </c>
      <c r="F2568" s="106">
        <f t="shared" si="1189"/>
        <v>46558</v>
      </c>
      <c r="G2568" s="107">
        <f t="shared" si="1206"/>
        <v>5.6002542668107669E-3</v>
      </c>
      <c r="H2568" s="108">
        <f t="shared" si="1182"/>
        <v>46619</v>
      </c>
      <c r="I2568" s="108">
        <f t="shared" si="1207"/>
        <v>46619</v>
      </c>
      <c r="J2568" s="109">
        <f t="shared" si="1178"/>
        <v>23</v>
      </c>
      <c r="K2568" s="109">
        <f t="shared" si="1202"/>
        <v>2</v>
      </c>
      <c r="L2568" s="8">
        <f t="shared" si="1179"/>
        <v>1.0004857300000001</v>
      </c>
      <c r="M2568" s="110">
        <f t="shared" si="1208"/>
        <v>1.0056002500000001</v>
      </c>
      <c r="N2568" s="110">
        <f t="shared" si="1209"/>
        <v>2.016907874843628</v>
      </c>
      <c r="O2568" s="103">
        <f t="shared" si="1210"/>
        <v>2.0178875399999998</v>
      </c>
      <c r="P2568" s="103">
        <f t="shared" si="1211"/>
        <v>242.82099645</v>
      </c>
      <c r="Q2568" s="11">
        <f t="shared" si="1185"/>
        <v>0</v>
      </c>
      <c r="R2568" s="30">
        <f t="shared" si="1180"/>
        <v>0</v>
      </c>
      <c r="S2568" s="103">
        <f t="shared" si="1212"/>
        <v>0</v>
      </c>
      <c r="T2568" s="113">
        <f t="shared" si="1181"/>
        <v>8.5000000000000006E-2</v>
      </c>
      <c r="U2568" s="111">
        <f t="shared" si="1213"/>
        <v>2</v>
      </c>
      <c r="V2568" s="111">
        <v>252</v>
      </c>
      <c r="W2568" s="110">
        <f t="shared" si="1214"/>
        <v>1.00064767</v>
      </c>
      <c r="X2568" s="103">
        <f t="shared" si="1215"/>
        <v>0.15726787</v>
      </c>
      <c r="Y2568" s="103">
        <f t="shared" si="1216"/>
        <v>0</v>
      </c>
      <c r="Z2568" s="114" t="str">
        <f t="shared" si="1183"/>
        <v>A+J=</v>
      </c>
      <c r="AA2568" s="108">
        <f t="shared" si="1184"/>
        <v>46619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76"/>
        <v>46591</v>
      </c>
      <c r="B2569" s="103">
        <f t="shared" si="1204"/>
        <v>243.11596108000001</v>
      </c>
      <c r="C2569" s="204">
        <f t="shared" si="1203"/>
        <v>120.33425631565626</v>
      </c>
      <c r="D2569" s="104">
        <f t="shared" si="1205"/>
        <v>7205.03</v>
      </c>
      <c r="E2569" s="105">
        <f t="shared" si="1188"/>
        <v>7245.38</v>
      </c>
      <c r="F2569" s="106">
        <f t="shared" si="1189"/>
        <v>46558</v>
      </c>
      <c r="G2569" s="107">
        <f t="shared" si="1206"/>
        <v>5.6002542668107669E-3</v>
      </c>
      <c r="H2569" s="108">
        <f t="shared" si="1182"/>
        <v>46619</v>
      </c>
      <c r="I2569" s="108">
        <f t="shared" si="1207"/>
        <v>46619</v>
      </c>
      <c r="J2569" s="109">
        <f t="shared" si="1178"/>
        <v>23</v>
      </c>
      <c r="K2569" s="109">
        <f t="shared" si="1202"/>
        <v>3</v>
      </c>
      <c r="L2569" s="8">
        <f t="shared" si="1179"/>
        <v>1.0007286900000001</v>
      </c>
      <c r="M2569" s="110">
        <f t="shared" si="1208"/>
        <v>1.0056002500000001</v>
      </c>
      <c r="N2569" s="110">
        <f t="shared" si="1209"/>
        <v>2.016907874843628</v>
      </c>
      <c r="O2569" s="103">
        <f t="shared" si="1210"/>
        <v>2.0183775700000002</v>
      </c>
      <c r="P2569" s="103">
        <f t="shared" si="1211"/>
        <v>242.87996385</v>
      </c>
      <c r="Q2569" s="11">
        <f t="shared" si="1185"/>
        <v>0</v>
      </c>
      <c r="R2569" s="30">
        <f t="shared" si="1180"/>
        <v>0</v>
      </c>
      <c r="S2569" s="103">
        <f t="shared" si="1212"/>
        <v>0</v>
      </c>
      <c r="T2569" s="113">
        <f t="shared" si="1181"/>
        <v>8.5000000000000006E-2</v>
      </c>
      <c r="U2569" s="111">
        <f t="shared" si="1213"/>
        <v>3</v>
      </c>
      <c r="V2569" s="111">
        <v>252</v>
      </c>
      <c r="W2569" s="110">
        <f t="shared" si="1214"/>
        <v>1.000971662</v>
      </c>
      <c r="X2569" s="103">
        <f t="shared" si="1215"/>
        <v>0.23599723</v>
      </c>
      <c r="Y2569" s="103">
        <f t="shared" si="1216"/>
        <v>0</v>
      </c>
      <c r="Z2569" s="114" t="str">
        <f t="shared" si="1183"/>
        <v>A+J=</v>
      </c>
      <c r="AA2569" s="108">
        <f t="shared" si="1184"/>
        <v>46619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76"/>
        <v>46592</v>
      </c>
      <c r="B2570" s="103">
        <f t="shared" si="1204"/>
        <v>243.25373599999998</v>
      </c>
      <c r="C2570" s="204">
        <f t="shared" si="1203"/>
        <v>120.33425631565626</v>
      </c>
      <c r="D2570" s="104">
        <f t="shared" si="1205"/>
        <v>7205.03</v>
      </c>
      <c r="E2570" s="105">
        <f t="shared" si="1188"/>
        <v>7245.38</v>
      </c>
      <c r="F2570" s="106">
        <f t="shared" si="1189"/>
        <v>46558</v>
      </c>
      <c r="G2570" s="107">
        <f t="shared" si="1206"/>
        <v>5.6002542668107669E-3</v>
      </c>
      <c r="H2570" s="108">
        <f t="shared" si="1182"/>
        <v>46619</v>
      </c>
      <c r="I2570" s="108">
        <f t="shared" si="1207"/>
        <v>46619</v>
      </c>
      <c r="J2570" s="109">
        <f t="shared" si="1178"/>
        <v>23</v>
      </c>
      <c r="K2570" s="109">
        <f t="shared" si="1202"/>
        <v>4</v>
      </c>
      <c r="L2570" s="8">
        <f t="shared" si="1179"/>
        <v>1.00097171</v>
      </c>
      <c r="M2570" s="110">
        <f t="shared" si="1208"/>
        <v>1.0056002500000001</v>
      </c>
      <c r="N2570" s="110">
        <f t="shared" si="1209"/>
        <v>2.016907874843628</v>
      </c>
      <c r="O2570" s="103">
        <f t="shared" si="1210"/>
        <v>2.0188677199999998</v>
      </c>
      <c r="P2570" s="103">
        <f t="shared" si="1211"/>
        <v>242.93894567999999</v>
      </c>
      <c r="Q2570" s="11">
        <f t="shared" si="1185"/>
        <v>0</v>
      </c>
      <c r="R2570" s="30">
        <f t="shared" si="1180"/>
        <v>0</v>
      </c>
      <c r="S2570" s="103">
        <f t="shared" si="1212"/>
        <v>0</v>
      </c>
      <c r="T2570" s="113">
        <f t="shared" si="1181"/>
        <v>8.5000000000000006E-2</v>
      </c>
      <c r="U2570" s="111">
        <f t="shared" si="1213"/>
        <v>4</v>
      </c>
      <c r="V2570" s="111">
        <v>252</v>
      </c>
      <c r="W2570" s="110">
        <f t="shared" si="1214"/>
        <v>1.001295759</v>
      </c>
      <c r="X2570" s="103">
        <f t="shared" si="1215"/>
        <v>0.31479032000000001</v>
      </c>
      <c r="Y2570" s="103">
        <f t="shared" si="1216"/>
        <v>0</v>
      </c>
      <c r="Z2570" s="114" t="str">
        <f t="shared" si="1183"/>
        <v>A+J=</v>
      </c>
      <c r="AA2570" s="108">
        <f t="shared" si="1184"/>
        <v>46619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17">(A2570+1)</f>
        <v>46593</v>
      </c>
      <c r="B2571" s="103">
        <f t="shared" si="1204"/>
        <v>243.25373599999998</v>
      </c>
      <c r="C2571" s="204">
        <f t="shared" si="1203"/>
        <v>120.33425631565626</v>
      </c>
      <c r="D2571" s="104">
        <f t="shared" si="1205"/>
        <v>7205.03</v>
      </c>
      <c r="E2571" s="105">
        <f t="shared" si="1188"/>
        <v>7245.38</v>
      </c>
      <c r="F2571" s="106">
        <f t="shared" si="1189"/>
        <v>46558</v>
      </c>
      <c r="G2571" s="107">
        <f t="shared" si="1206"/>
        <v>5.6002542668107669E-3</v>
      </c>
      <c r="H2571" s="108">
        <f t="shared" si="1182"/>
        <v>46619</v>
      </c>
      <c r="I2571" s="108">
        <f t="shared" si="1207"/>
        <v>46619</v>
      </c>
      <c r="J2571" s="109">
        <f t="shared" ref="J2571:J2634" si="1218">IF(I2571=I2570,J2570,NETWORKDAYS(I2570,I2571,$AD$171:$AD$502)-1)</f>
        <v>23</v>
      </c>
      <c r="K2571" s="109">
        <f t="shared" si="1202"/>
        <v>4</v>
      </c>
      <c r="L2571" s="8">
        <f t="shared" ref="L2571:L2634" si="1219">IF(E2571&lt;D2571,1,TRUNC((E2571/D2571)^TRUNC((K2571/J2571),9),8))</f>
        <v>1.00097171</v>
      </c>
      <c r="M2571" s="110">
        <f t="shared" si="1208"/>
        <v>1.0056002500000001</v>
      </c>
      <c r="N2571" s="110">
        <f t="shared" si="1209"/>
        <v>2.016907874843628</v>
      </c>
      <c r="O2571" s="103">
        <f t="shared" si="1210"/>
        <v>2.0188677199999998</v>
      </c>
      <c r="P2571" s="103">
        <f t="shared" si="1211"/>
        <v>242.93894567999999</v>
      </c>
      <c r="Q2571" s="11">
        <f t="shared" si="1185"/>
        <v>0</v>
      </c>
      <c r="R2571" s="30">
        <f t="shared" ref="R2571:R2634" si="1220">IF(Q2571&gt;0,VLOOKUP($A2571,$AD$10:$AI$165,6),0)</f>
        <v>0</v>
      </c>
      <c r="S2571" s="103">
        <f t="shared" si="1212"/>
        <v>0</v>
      </c>
      <c r="T2571" s="113">
        <f t="shared" ref="T2571:T2634" si="1221">(T2570)</f>
        <v>8.5000000000000006E-2</v>
      </c>
      <c r="U2571" s="111">
        <f t="shared" si="1213"/>
        <v>4</v>
      </c>
      <c r="V2571" s="111">
        <v>252</v>
      </c>
      <c r="W2571" s="110">
        <f t="shared" si="1214"/>
        <v>1.001295759</v>
      </c>
      <c r="X2571" s="103">
        <f t="shared" si="1215"/>
        <v>0.31479032000000001</v>
      </c>
      <c r="Y2571" s="103">
        <f t="shared" si="1216"/>
        <v>0</v>
      </c>
      <c r="Z2571" s="114" t="str">
        <f t="shared" si="1183"/>
        <v>A+J=</v>
      </c>
      <c r="AA2571" s="108">
        <f t="shared" si="1184"/>
        <v>46619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17"/>
        <v>46594</v>
      </c>
      <c r="B2572" s="103">
        <f t="shared" si="1204"/>
        <v>243.25373599999998</v>
      </c>
      <c r="C2572" s="204">
        <f t="shared" si="1203"/>
        <v>120.33425631565626</v>
      </c>
      <c r="D2572" s="104">
        <f t="shared" si="1205"/>
        <v>7205.03</v>
      </c>
      <c r="E2572" s="105">
        <f t="shared" si="1188"/>
        <v>7245.38</v>
      </c>
      <c r="F2572" s="106">
        <f t="shared" si="1189"/>
        <v>46558</v>
      </c>
      <c r="G2572" s="107">
        <f t="shared" si="1206"/>
        <v>5.6002542668107669E-3</v>
      </c>
      <c r="H2572" s="108">
        <f t="shared" ref="H2572:H2635" si="1222">IF(DAY(A2572)=H$9,VLOOKUP(A2572,AH$118:AN$450,4),H2571)</f>
        <v>46619</v>
      </c>
      <c r="I2572" s="108">
        <f t="shared" si="1207"/>
        <v>46619</v>
      </c>
      <c r="J2572" s="109">
        <f t="shared" si="1218"/>
        <v>23</v>
      </c>
      <c r="K2572" s="109">
        <f t="shared" si="1202"/>
        <v>4</v>
      </c>
      <c r="L2572" s="8">
        <f t="shared" si="1219"/>
        <v>1.00097171</v>
      </c>
      <c r="M2572" s="110">
        <f t="shared" si="1208"/>
        <v>1.0056002500000001</v>
      </c>
      <c r="N2572" s="110">
        <f t="shared" si="1209"/>
        <v>2.016907874843628</v>
      </c>
      <c r="O2572" s="103">
        <f t="shared" si="1210"/>
        <v>2.0188677199999998</v>
      </c>
      <c r="P2572" s="103">
        <f t="shared" si="1211"/>
        <v>242.93894567999999</v>
      </c>
      <c r="Q2572" s="11">
        <f t="shared" si="1185"/>
        <v>0</v>
      </c>
      <c r="R2572" s="30">
        <f t="shared" si="1220"/>
        <v>0</v>
      </c>
      <c r="S2572" s="103">
        <f t="shared" si="1212"/>
        <v>0</v>
      </c>
      <c r="T2572" s="113">
        <f t="shared" si="1221"/>
        <v>8.5000000000000006E-2</v>
      </c>
      <c r="U2572" s="111">
        <f t="shared" si="1213"/>
        <v>4</v>
      </c>
      <c r="V2572" s="111">
        <v>252</v>
      </c>
      <c r="W2572" s="110">
        <f t="shared" si="1214"/>
        <v>1.001295759</v>
      </c>
      <c r="X2572" s="103">
        <f t="shared" si="1215"/>
        <v>0.31479032000000001</v>
      </c>
      <c r="Y2572" s="103">
        <f t="shared" si="1216"/>
        <v>0</v>
      </c>
      <c r="Z2572" s="114" t="str">
        <f t="shared" ref="Z2572:Z2635" si="1223">IF($Q2571&gt;0,VLOOKUP($A2571,$AD$10:$AM$165,9),Z2571)</f>
        <v>A+J=</v>
      </c>
      <c r="AA2572" s="108">
        <f t="shared" ref="AA2572:AA2635" si="1224">IF($Q2571&gt;0,VLOOKUP($A2571,$AD$10:$AM$165,10),AA2571)</f>
        <v>46619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17"/>
        <v>46595</v>
      </c>
      <c r="B2573" s="103">
        <f t="shared" si="1204"/>
        <v>243.39158673</v>
      </c>
      <c r="C2573" s="204">
        <f t="shared" si="1203"/>
        <v>120.33425631565626</v>
      </c>
      <c r="D2573" s="104">
        <f t="shared" si="1205"/>
        <v>7205.03</v>
      </c>
      <c r="E2573" s="105">
        <f t="shared" si="1188"/>
        <v>7245.38</v>
      </c>
      <c r="F2573" s="106">
        <f t="shared" si="1189"/>
        <v>46558</v>
      </c>
      <c r="G2573" s="107">
        <f t="shared" si="1206"/>
        <v>5.6002542668107669E-3</v>
      </c>
      <c r="H2573" s="108">
        <f t="shared" si="1222"/>
        <v>46619</v>
      </c>
      <c r="I2573" s="108">
        <f t="shared" si="1207"/>
        <v>46619</v>
      </c>
      <c r="J2573" s="109">
        <f t="shared" si="1218"/>
        <v>23</v>
      </c>
      <c r="K2573" s="109">
        <f t="shared" si="1202"/>
        <v>5</v>
      </c>
      <c r="L2573" s="8">
        <f t="shared" si="1219"/>
        <v>1.00121478</v>
      </c>
      <c r="M2573" s="110">
        <f t="shared" si="1208"/>
        <v>1.0056002500000001</v>
      </c>
      <c r="N2573" s="110">
        <f t="shared" si="1209"/>
        <v>2.016907874843628</v>
      </c>
      <c r="O2573" s="103">
        <f t="shared" si="1210"/>
        <v>2.0193579700000002</v>
      </c>
      <c r="P2573" s="103">
        <f t="shared" si="1211"/>
        <v>242.99793955000001</v>
      </c>
      <c r="Q2573" s="11">
        <f t="shared" ref="Q2573:Q2636" si="1225">IF(VLOOKUP(A2573,AD$10:AK$165,8)=VLOOKUP(A2572,AD$10:AK$165,8),0,VLOOKUP(A2573,AD$10:AK$165,8))</f>
        <v>0</v>
      </c>
      <c r="R2573" s="30">
        <f t="shared" si="1220"/>
        <v>0</v>
      </c>
      <c r="S2573" s="103">
        <f t="shared" si="1212"/>
        <v>0</v>
      </c>
      <c r="T2573" s="113">
        <f t="shared" si="1221"/>
        <v>8.5000000000000006E-2</v>
      </c>
      <c r="U2573" s="111">
        <f t="shared" si="1213"/>
        <v>5</v>
      </c>
      <c r="V2573" s="111">
        <v>252</v>
      </c>
      <c r="W2573" s="110">
        <f t="shared" si="1214"/>
        <v>1.0016199610000001</v>
      </c>
      <c r="X2573" s="103">
        <f t="shared" si="1215"/>
        <v>0.39364717999999999</v>
      </c>
      <c r="Y2573" s="103">
        <f t="shared" si="1216"/>
        <v>0</v>
      </c>
      <c r="Z2573" s="114" t="str">
        <f t="shared" si="1223"/>
        <v>A+J=</v>
      </c>
      <c r="AA2573" s="108">
        <f t="shared" si="1224"/>
        <v>46619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17"/>
        <v>46596</v>
      </c>
      <c r="B2574" s="103">
        <f t="shared" si="1204"/>
        <v>243.52951811999998</v>
      </c>
      <c r="C2574" s="204">
        <f t="shared" si="1203"/>
        <v>120.33425631565626</v>
      </c>
      <c r="D2574" s="104">
        <f t="shared" si="1205"/>
        <v>7205.03</v>
      </c>
      <c r="E2574" s="105">
        <f t="shared" si="1188"/>
        <v>7245.38</v>
      </c>
      <c r="F2574" s="106">
        <f t="shared" si="1189"/>
        <v>46558</v>
      </c>
      <c r="G2574" s="107">
        <f t="shared" si="1206"/>
        <v>5.6002542668107669E-3</v>
      </c>
      <c r="H2574" s="108">
        <f t="shared" si="1222"/>
        <v>46619</v>
      </c>
      <c r="I2574" s="108">
        <f t="shared" si="1207"/>
        <v>46619</v>
      </c>
      <c r="J2574" s="109">
        <f t="shared" si="1218"/>
        <v>23</v>
      </c>
      <c r="K2574" s="109">
        <f t="shared" si="1202"/>
        <v>6</v>
      </c>
      <c r="L2574" s="8">
        <f t="shared" si="1219"/>
        <v>1.00145792</v>
      </c>
      <c r="M2574" s="110">
        <f t="shared" si="1208"/>
        <v>1.0056002500000001</v>
      </c>
      <c r="N2574" s="110">
        <f t="shared" si="1209"/>
        <v>2.016907874843628</v>
      </c>
      <c r="O2574" s="103">
        <f t="shared" si="1210"/>
        <v>2.0198483600000001</v>
      </c>
      <c r="P2574" s="103">
        <f t="shared" si="1211"/>
        <v>243.05695026999999</v>
      </c>
      <c r="Q2574" s="11">
        <f t="shared" si="1225"/>
        <v>0</v>
      </c>
      <c r="R2574" s="30">
        <f t="shared" si="1220"/>
        <v>0</v>
      </c>
      <c r="S2574" s="103">
        <f t="shared" si="1212"/>
        <v>0</v>
      </c>
      <c r="T2574" s="113">
        <f t="shared" si="1221"/>
        <v>8.5000000000000006E-2</v>
      </c>
      <c r="U2574" s="111">
        <f t="shared" si="1213"/>
        <v>6</v>
      </c>
      <c r="V2574" s="111">
        <v>252</v>
      </c>
      <c r="W2574" s="110">
        <f t="shared" si="1214"/>
        <v>1.0019442679999999</v>
      </c>
      <c r="X2574" s="103">
        <f t="shared" si="1215"/>
        <v>0.47256785000000001</v>
      </c>
      <c r="Y2574" s="103">
        <f t="shared" si="1216"/>
        <v>0</v>
      </c>
      <c r="Z2574" s="114" t="str">
        <f t="shared" si="1223"/>
        <v>A+J=</v>
      </c>
      <c r="AA2574" s="108">
        <f t="shared" si="1224"/>
        <v>46619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17"/>
        <v>46597</v>
      </c>
      <c r="B2575" s="103">
        <f t="shared" si="1204"/>
        <v>243.66752536000001</v>
      </c>
      <c r="C2575" s="204">
        <f t="shared" si="1203"/>
        <v>120.33425631565626</v>
      </c>
      <c r="D2575" s="104">
        <f t="shared" si="1205"/>
        <v>7205.03</v>
      </c>
      <c r="E2575" s="105">
        <f t="shared" si="1188"/>
        <v>7245.38</v>
      </c>
      <c r="F2575" s="106">
        <f t="shared" si="1189"/>
        <v>46558</v>
      </c>
      <c r="G2575" s="107">
        <f t="shared" si="1206"/>
        <v>5.6002542668107669E-3</v>
      </c>
      <c r="H2575" s="108">
        <f t="shared" si="1222"/>
        <v>46619</v>
      </c>
      <c r="I2575" s="108">
        <f t="shared" si="1207"/>
        <v>46619</v>
      </c>
      <c r="J2575" s="109">
        <f t="shared" si="1218"/>
        <v>23</v>
      </c>
      <c r="K2575" s="109">
        <f t="shared" si="1202"/>
        <v>7</v>
      </c>
      <c r="L2575" s="8">
        <f t="shared" si="1219"/>
        <v>1.00170111</v>
      </c>
      <c r="M2575" s="110">
        <f t="shared" si="1208"/>
        <v>1.0056002500000001</v>
      </c>
      <c r="N2575" s="110">
        <f t="shared" si="1209"/>
        <v>2.016907874843628</v>
      </c>
      <c r="O2575" s="103">
        <f t="shared" si="1210"/>
        <v>2.0203388499999999</v>
      </c>
      <c r="P2575" s="103">
        <f t="shared" si="1211"/>
        <v>243.11597302000001</v>
      </c>
      <c r="Q2575" s="11">
        <f t="shared" si="1225"/>
        <v>0</v>
      </c>
      <c r="R2575" s="30">
        <f t="shared" si="1220"/>
        <v>0</v>
      </c>
      <c r="S2575" s="103">
        <f t="shared" si="1212"/>
        <v>0</v>
      </c>
      <c r="T2575" s="113">
        <f t="shared" si="1221"/>
        <v>8.5000000000000006E-2</v>
      </c>
      <c r="U2575" s="111">
        <f t="shared" si="1213"/>
        <v>7</v>
      </c>
      <c r="V2575" s="111">
        <v>252</v>
      </c>
      <c r="W2575" s="110">
        <f t="shared" si="1214"/>
        <v>1.00226868</v>
      </c>
      <c r="X2575" s="103">
        <f t="shared" si="1215"/>
        <v>0.55155233999999997</v>
      </c>
      <c r="Y2575" s="103">
        <f t="shared" si="1216"/>
        <v>0</v>
      </c>
      <c r="Z2575" s="114" t="str">
        <f t="shared" si="1223"/>
        <v>A+J=</v>
      </c>
      <c r="AA2575" s="108">
        <f t="shared" si="1224"/>
        <v>46619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17"/>
        <v>46598</v>
      </c>
      <c r="B2576" s="103">
        <f t="shared" si="1204"/>
        <v>243.8056109</v>
      </c>
      <c r="C2576" s="204">
        <f t="shared" si="1203"/>
        <v>120.33425631565626</v>
      </c>
      <c r="D2576" s="104">
        <f t="shared" si="1205"/>
        <v>7205.03</v>
      </c>
      <c r="E2576" s="105">
        <f t="shared" si="1188"/>
        <v>7245.38</v>
      </c>
      <c r="F2576" s="106">
        <f t="shared" si="1189"/>
        <v>46558</v>
      </c>
      <c r="G2576" s="107">
        <f t="shared" si="1206"/>
        <v>5.6002542668107669E-3</v>
      </c>
      <c r="H2576" s="108">
        <f t="shared" si="1222"/>
        <v>46619</v>
      </c>
      <c r="I2576" s="108">
        <f t="shared" si="1207"/>
        <v>46619</v>
      </c>
      <c r="J2576" s="109">
        <f t="shared" si="1218"/>
        <v>23</v>
      </c>
      <c r="K2576" s="109">
        <f t="shared" si="1202"/>
        <v>8</v>
      </c>
      <c r="L2576" s="8">
        <f t="shared" si="1219"/>
        <v>1.00194436</v>
      </c>
      <c r="M2576" s="110">
        <f t="shared" si="1208"/>
        <v>1.0056002500000001</v>
      </c>
      <c r="N2576" s="110">
        <f t="shared" si="1209"/>
        <v>2.016907874843628</v>
      </c>
      <c r="O2576" s="103">
        <f t="shared" si="1210"/>
        <v>2.0208294599999999</v>
      </c>
      <c r="P2576" s="103">
        <f t="shared" si="1211"/>
        <v>243.1750102</v>
      </c>
      <c r="Q2576" s="11">
        <f t="shared" si="1225"/>
        <v>0</v>
      </c>
      <c r="R2576" s="30">
        <f t="shared" si="1220"/>
        <v>0</v>
      </c>
      <c r="S2576" s="103">
        <f t="shared" si="1212"/>
        <v>0</v>
      </c>
      <c r="T2576" s="113">
        <f t="shared" si="1221"/>
        <v>8.5000000000000006E-2</v>
      </c>
      <c r="U2576" s="111">
        <f t="shared" si="1213"/>
        <v>8</v>
      </c>
      <c r="V2576" s="111">
        <v>252</v>
      </c>
      <c r="W2576" s="110">
        <f t="shared" si="1214"/>
        <v>1.0025931969999999</v>
      </c>
      <c r="X2576" s="103">
        <f t="shared" si="1215"/>
        <v>0.63060070000000001</v>
      </c>
      <c r="Y2576" s="103">
        <f t="shared" si="1216"/>
        <v>0</v>
      </c>
      <c r="Z2576" s="114" t="str">
        <f t="shared" si="1223"/>
        <v>A+J=</v>
      </c>
      <c r="AA2576" s="108">
        <f t="shared" si="1224"/>
        <v>46619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17"/>
        <v>46599</v>
      </c>
      <c r="B2577" s="103">
        <f t="shared" si="1204"/>
        <v>243.94377600999999</v>
      </c>
      <c r="C2577" s="204">
        <f t="shared" si="1203"/>
        <v>120.33425631565626</v>
      </c>
      <c r="D2577" s="104">
        <f t="shared" si="1205"/>
        <v>7205.03</v>
      </c>
      <c r="E2577" s="105">
        <f t="shared" si="1188"/>
        <v>7245.38</v>
      </c>
      <c r="F2577" s="106">
        <f t="shared" si="1189"/>
        <v>46558</v>
      </c>
      <c r="G2577" s="107">
        <f t="shared" si="1206"/>
        <v>5.6002542668107669E-3</v>
      </c>
      <c r="H2577" s="108">
        <f t="shared" si="1222"/>
        <v>46619</v>
      </c>
      <c r="I2577" s="108">
        <f t="shared" si="1207"/>
        <v>46619</v>
      </c>
      <c r="J2577" s="109">
        <f t="shared" si="1218"/>
        <v>23</v>
      </c>
      <c r="K2577" s="109">
        <f t="shared" si="1202"/>
        <v>9</v>
      </c>
      <c r="L2577" s="8">
        <f t="shared" si="1219"/>
        <v>1.0021876700000001</v>
      </c>
      <c r="M2577" s="110">
        <f t="shared" si="1208"/>
        <v>1.0056002500000001</v>
      </c>
      <c r="N2577" s="110">
        <f t="shared" si="1209"/>
        <v>2.016907874843628</v>
      </c>
      <c r="O2577" s="103">
        <f t="shared" si="1210"/>
        <v>2.0213201999999999</v>
      </c>
      <c r="P2577" s="103">
        <f t="shared" si="1211"/>
        <v>243.23406304</v>
      </c>
      <c r="Q2577" s="11">
        <f t="shared" si="1225"/>
        <v>0</v>
      </c>
      <c r="R2577" s="30">
        <f t="shared" si="1220"/>
        <v>0</v>
      </c>
      <c r="S2577" s="103">
        <f t="shared" si="1212"/>
        <v>0</v>
      </c>
      <c r="T2577" s="113">
        <f t="shared" si="1221"/>
        <v>8.5000000000000006E-2</v>
      </c>
      <c r="U2577" s="111">
        <f t="shared" si="1213"/>
        <v>9</v>
      </c>
      <c r="V2577" s="111">
        <v>252</v>
      </c>
      <c r="W2577" s="110">
        <f t="shared" si="1214"/>
        <v>1.0029178190000001</v>
      </c>
      <c r="X2577" s="103">
        <f t="shared" si="1215"/>
        <v>0.70971297</v>
      </c>
      <c r="Y2577" s="103">
        <f t="shared" si="1216"/>
        <v>0</v>
      </c>
      <c r="Z2577" s="114" t="str">
        <f t="shared" si="1223"/>
        <v>A+J=</v>
      </c>
      <c r="AA2577" s="108">
        <f t="shared" si="1224"/>
        <v>46619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17"/>
        <v>46600</v>
      </c>
      <c r="B2578" s="103">
        <f t="shared" si="1204"/>
        <v>243.94377600999999</v>
      </c>
      <c r="C2578" s="204">
        <f t="shared" si="1203"/>
        <v>120.33425631565626</v>
      </c>
      <c r="D2578" s="104">
        <f t="shared" si="1205"/>
        <v>7205.03</v>
      </c>
      <c r="E2578" s="105">
        <f t="shared" si="1188"/>
        <v>7245.38</v>
      </c>
      <c r="F2578" s="106">
        <f t="shared" si="1189"/>
        <v>46558</v>
      </c>
      <c r="G2578" s="107">
        <f t="shared" si="1206"/>
        <v>5.6002542668107669E-3</v>
      </c>
      <c r="H2578" s="108">
        <f t="shared" si="1222"/>
        <v>46619</v>
      </c>
      <c r="I2578" s="108">
        <f t="shared" si="1207"/>
        <v>46619</v>
      </c>
      <c r="J2578" s="109">
        <f t="shared" si="1218"/>
        <v>23</v>
      </c>
      <c r="K2578" s="109">
        <f t="shared" si="1202"/>
        <v>9</v>
      </c>
      <c r="L2578" s="8">
        <f t="shared" si="1219"/>
        <v>1.0021876700000001</v>
      </c>
      <c r="M2578" s="110">
        <f t="shared" si="1208"/>
        <v>1.0056002500000001</v>
      </c>
      <c r="N2578" s="110">
        <f t="shared" si="1209"/>
        <v>2.016907874843628</v>
      </c>
      <c r="O2578" s="103">
        <f t="shared" si="1210"/>
        <v>2.0213201999999999</v>
      </c>
      <c r="P2578" s="103">
        <f t="shared" si="1211"/>
        <v>243.23406304</v>
      </c>
      <c r="Q2578" s="11">
        <f t="shared" si="1225"/>
        <v>0</v>
      </c>
      <c r="R2578" s="30">
        <f t="shared" si="1220"/>
        <v>0</v>
      </c>
      <c r="S2578" s="103">
        <f t="shared" si="1212"/>
        <v>0</v>
      </c>
      <c r="T2578" s="113">
        <f t="shared" si="1221"/>
        <v>8.5000000000000006E-2</v>
      </c>
      <c r="U2578" s="111">
        <f t="shared" si="1213"/>
        <v>9</v>
      </c>
      <c r="V2578" s="111">
        <v>252</v>
      </c>
      <c r="W2578" s="110">
        <f t="shared" si="1214"/>
        <v>1.0029178190000001</v>
      </c>
      <c r="X2578" s="103">
        <f t="shared" si="1215"/>
        <v>0.70971297</v>
      </c>
      <c r="Y2578" s="103">
        <f t="shared" si="1216"/>
        <v>0</v>
      </c>
      <c r="Z2578" s="114" t="str">
        <f t="shared" si="1223"/>
        <v>A+J=</v>
      </c>
      <c r="AA2578" s="108">
        <f t="shared" si="1224"/>
        <v>46619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17"/>
        <v>46601</v>
      </c>
      <c r="B2579" s="103">
        <f t="shared" si="1204"/>
        <v>243.94377600999999</v>
      </c>
      <c r="C2579" s="204">
        <f t="shared" si="1203"/>
        <v>120.33425631565626</v>
      </c>
      <c r="D2579" s="104">
        <f t="shared" si="1205"/>
        <v>7205.03</v>
      </c>
      <c r="E2579" s="105">
        <f t="shared" si="1188"/>
        <v>7245.38</v>
      </c>
      <c r="F2579" s="106">
        <f t="shared" si="1189"/>
        <v>46558</v>
      </c>
      <c r="G2579" s="107">
        <f t="shared" si="1206"/>
        <v>5.6002542668107669E-3</v>
      </c>
      <c r="H2579" s="108">
        <f t="shared" si="1222"/>
        <v>46619</v>
      </c>
      <c r="I2579" s="108">
        <f t="shared" si="1207"/>
        <v>46619</v>
      </c>
      <c r="J2579" s="109">
        <f t="shared" si="1218"/>
        <v>23</v>
      </c>
      <c r="K2579" s="109">
        <f t="shared" si="1202"/>
        <v>9</v>
      </c>
      <c r="L2579" s="8">
        <f t="shared" si="1219"/>
        <v>1.0021876700000001</v>
      </c>
      <c r="M2579" s="110">
        <f t="shared" si="1208"/>
        <v>1.0056002500000001</v>
      </c>
      <c r="N2579" s="110">
        <f t="shared" si="1209"/>
        <v>2.016907874843628</v>
      </c>
      <c r="O2579" s="103">
        <f t="shared" si="1210"/>
        <v>2.0213201999999999</v>
      </c>
      <c r="P2579" s="103">
        <f t="shared" si="1211"/>
        <v>243.23406304</v>
      </c>
      <c r="Q2579" s="11">
        <f t="shared" si="1225"/>
        <v>0</v>
      </c>
      <c r="R2579" s="30">
        <f t="shared" si="1220"/>
        <v>0</v>
      </c>
      <c r="S2579" s="103">
        <f t="shared" si="1212"/>
        <v>0</v>
      </c>
      <c r="T2579" s="113">
        <f t="shared" si="1221"/>
        <v>8.5000000000000006E-2</v>
      </c>
      <c r="U2579" s="111">
        <f t="shared" si="1213"/>
        <v>9</v>
      </c>
      <c r="V2579" s="111">
        <v>252</v>
      </c>
      <c r="W2579" s="110">
        <f t="shared" si="1214"/>
        <v>1.0029178190000001</v>
      </c>
      <c r="X2579" s="103">
        <f t="shared" si="1215"/>
        <v>0.70971297</v>
      </c>
      <c r="Y2579" s="103">
        <f t="shared" si="1216"/>
        <v>0</v>
      </c>
      <c r="Z2579" s="114" t="str">
        <f t="shared" si="1223"/>
        <v>A+J=</v>
      </c>
      <c r="AA2579" s="108">
        <f t="shared" si="1224"/>
        <v>46619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17"/>
        <v>46602</v>
      </c>
      <c r="B2580" s="103">
        <f t="shared" si="1204"/>
        <v>244.08202091999999</v>
      </c>
      <c r="C2580" s="204">
        <f t="shared" si="1203"/>
        <v>120.33425631565626</v>
      </c>
      <c r="D2580" s="104">
        <f t="shared" si="1205"/>
        <v>7205.03</v>
      </c>
      <c r="E2580" s="105">
        <f t="shared" si="1188"/>
        <v>7245.38</v>
      </c>
      <c r="F2580" s="106">
        <f t="shared" si="1189"/>
        <v>46558</v>
      </c>
      <c r="G2580" s="107">
        <f t="shared" si="1206"/>
        <v>5.6002542668107669E-3</v>
      </c>
      <c r="H2580" s="108">
        <f t="shared" si="1222"/>
        <v>46619</v>
      </c>
      <c r="I2580" s="108">
        <f t="shared" si="1207"/>
        <v>46619</v>
      </c>
      <c r="J2580" s="109">
        <f t="shared" si="1218"/>
        <v>23</v>
      </c>
      <c r="K2580" s="109">
        <f t="shared" si="1202"/>
        <v>10</v>
      </c>
      <c r="L2580" s="8">
        <f t="shared" si="1219"/>
        <v>1.00243105</v>
      </c>
      <c r="M2580" s="110">
        <f t="shared" si="1208"/>
        <v>1.0056002500000001</v>
      </c>
      <c r="N2580" s="110">
        <f t="shared" si="1209"/>
        <v>2.016907874843628</v>
      </c>
      <c r="O2580" s="103">
        <f t="shared" si="1210"/>
        <v>2.02181107</v>
      </c>
      <c r="P2580" s="103">
        <f t="shared" si="1211"/>
        <v>243.29313150999999</v>
      </c>
      <c r="Q2580" s="11">
        <f t="shared" si="1225"/>
        <v>0</v>
      </c>
      <c r="R2580" s="30">
        <f t="shared" si="1220"/>
        <v>0</v>
      </c>
      <c r="S2580" s="103">
        <f t="shared" si="1212"/>
        <v>0</v>
      </c>
      <c r="T2580" s="113">
        <f t="shared" si="1221"/>
        <v>8.5000000000000006E-2</v>
      </c>
      <c r="U2580" s="111">
        <f t="shared" si="1213"/>
        <v>10</v>
      </c>
      <c r="V2580" s="111">
        <v>252</v>
      </c>
      <c r="W2580" s="110">
        <f t="shared" si="1214"/>
        <v>1.0032425469999999</v>
      </c>
      <c r="X2580" s="103">
        <f t="shared" si="1215"/>
        <v>0.78888941000000001</v>
      </c>
      <c r="Y2580" s="103">
        <f t="shared" si="1216"/>
        <v>0</v>
      </c>
      <c r="Z2580" s="114" t="str">
        <f t="shared" si="1223"/>
        <v>A+J=</v>
      </c>
      <c r="AA2580" s="108">
        <f t="shared" si="1224"/>
        <v>46619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17"/>
        <v>46603</v>
      </c>
      <c r="B2581" s="103">
        <f t="shared" si="1204"/>
        <v>244.2203428</v>
      </c>
      <c r="C2581" s="204">
        <f t="shared" si="1203"/>
        <v>120.33425631565626</v>
      </c>
      <c r="D2581" s="104">
        <f t="shared" si="1205"/>
        <v>7205.03</v>
      </c>
      <c r="E2581" s="105">
        <f t="shared" si="1188"/>
        <v>7245.38</v>
      </c>
      <c r="F2581" s="106">
        <f t="shared" si="1189"/>
        <v>46558</v>
      </c>
      <c r="G2581" s="107">
        <f t="shared" si="1206"/>
        <v>5.6002542668107669E-3</v>
      </c>
      <c r="H2581" s="108">
        <f t="shared" si="1222"/>
        <v>46619</v>
      </c>
      <c r="I2581" s="108">
        <f t="shared" si="1207"/>
        <v>46619</v>
      </c>
      <c r="J2581" s="109">
        <f t="shared" si="1218"/>
        <v>23</v>
      </c>
      <c r="K2581" s="109">
        <f t="shared" si="1202"/>
        <v>11</v>
      </c>
      <c r="L2581" s="8">
        <f t="shared" si="1219"/>
        <v>1.00267448</v>
      </c>
      <c r="M2581" s="110">
        <f t="shared" si="1208"/>
        <v>1.0056002500000001</v>
      </c>
      <c r="N2581" s="110">
        <f t="shared" si="1209"/>
        <v>2.016907874843628</v>
      </c>
      <c r="O2581" s="103">
        <f t="shared" si="1210"/>
        <v>2.02230205</v>
      </c>
      <c r="P2581" s="103">
        <f t="shared" si="1211"/>
        <v>243.35221322999999</v>
      </c>
      <c r="Q2581" s="11">
        <f t="shared" si="1225"/>
        <v>0</v>
      </c>
      <c r="R2581" s="30">
        <f t="shared" si="1220"/>
        <v>0</v>
      </c>
      <c r="S2581" s="103">
        <f t="shared" si="1212"/>
        <v>0</v>
      </c>
      <c r="T2581" s="113">
        <f t="shared" si="1221"/>
        <v>8.5000000000000006E-2</v>
      </c>
      <c r="U2581" s="111">
        <f t="shared" si="1213"/>
        <v>11</v>
      </c>
      <c r="V2581" s="111">
        <v>252</v>
      </c>
      <c r="W2581" s="110">
        <f t="shared" si="1214"/>
        <v>1.0035673789999999</v>
      </c>
      <c r="X2581" s="103">
        <f t="shared" si="1215"/>
        <v>0.86812957000000002</v>
      </c>
      <c r="Y2581" s="103">
        <f t="shared" si="1216"/>
        <v>0</v>
      </c>
      <c r="Z2581" s="114" t="str">
        <f t="shared" si="1223"/>
        <v>A+J=</v>
      </c>
      <c r="AA2581" s="108">
        <f t="shared" si="1224"/>
        <v>46619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17"/>
        <v>46604</v>
      </c>
      <c r="B2582" s="103">
        <f t="shared" si="1204"/>
        <v>244.35874093000001</v>
      </c>
      <c r="C2582" s="204">
        <f t="shared" si="1203"/>
        <v>120.33425631565626</v>
      </c>
      <c r="D2582" s="104">
        <f t="shared" si="1205"/>
        <v>7205.03</v>
      </c>
      <c r="E2582" s="105">
        <f t="shared" si="1188"/>
        <v>7245.38</v>
      </c>
      <c r="F2582" s="106">
        <f t="shared" si="1189"/>
        <v>46558</v>
      </c>
      <c r="G2582" s="107">
        <f t="shared" si="1206"/>
        <v>5.6002542668107669E-3</v>
      </c>
      <c r="H2582" s="108">
        <f t="shared" si="1222"/>
        <v>46619</v>
      </c>
      <c r="I2582" s="108">
        <f t="shared" si="1207"/>
        <v>46619</v>
      </c>
      <c r="J2582" s="109">
        <f t="shared" si="1218"/>
        <v>23</v>
      </c>
      <c r="K2582" s="109">
        <f t="shared" si="1202"/>
        <v>12</v>
      </c>
      <c r="L2582" s="8">
        <f t="shared" si="1219"/>
        <v>1.00291796</v>
      </c>
      <c r="M2582" s="110">
        <f t="shared" si="1208"/>
        <v>1.0056002500000001</v>
      </c>
      <c r="N2582" s="110">
        <f t="shared" si="1209"/>
        <v>2.016907874843628</v>
      </c>
      <c r="O2582" s="103">
        <f t="shared" si="1210"/>
        <v>2.0227931300000002</v>
      </c>
      <c r="P2582" s="103">
        <f t="shared" si="1211"/>
        <v>243.41130697</v>
      </c>
      <c r="Q2582" s="11">
        <f t="shared" si="1225"/>
        <v>0</v>
      </c>
      <c r="R2582" s="30">
        <f t="shared" si="1220"/>
        <v>0</v>
      </c>
      <c r="S2582" s="103">
        <f t="shared" si="1212"/>
        <v>0</v>
      </c>
      <c r="T2582" s="113">
        <f t="shared" si="1221"/>
        <v>8.5000000000000006E-2</v>
      </c>
      <c r="U2582" s="111">
        <f t="shared" si="1213"/>
        <v>12</v>
      </c>
      <c r="V2582" s="111">
        <v>252</v>
      </c>
      <c r="W2582" s="110">
        <f t="shared" si="1214"/>
        <v>1.003892317</v>
      </c>
      <c r="X2582" s="103">
        <f t="shared" si="1215"/>
        <v>0.94743396000000002</v>
      </c>
      <c r="Y2582" s="103">
        <f t="shared" si="1216"/>
        <v>0</v>
      </c>
      <c r="Z2582" s="114" t="str">
        <f t="shared" si="1223"/>
        <v>A+J=</v>
      </c>
      <c r="AA2582" s="108">
        <f t="shared" si="1224"/>
        <v>46619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17"/>
        <v>46605</v>
      </c>
      <c r="B2583" s="103">
        <f t="shared" si="1204"/>
        <v>244.49721851000001</v>
      </c>
      <c r="C2583" s="204">
        <f t="shared" si="1203"/>
        <v>120.33425631565626</v>
      </c>
      <c r="D2583" s="104">
        <f t="shared" si="1205"/>
        <v>7205.03</v>
      </c>
      <c r="E2583" s="105">
        <f t="shared" si="1188"/>
        <v>7245.38</v>
      </c>
      <c r="F2583" s="106">
        <f t="shared" si="1189"/>
        <v>46558</v>
      </c>
      <c r="G2583" s="107">
        <f t="shared" si="1206"/>
        <v>5.6002542668107669E-3</v>
      </c>
      <c r="H2583" s="108">
        <f t="shared" si="1222"/>
        <v>46619</v>
      </c>
      <c r="I2583" s="108">
        <f t="shared" si="1207"/>
        <v>46619</v>
      </c>
      <c r="J2583" s="109">
        <f t="shared" si="1218"/>
        <v>23</v>
      </c>
      <c r="K2583" s="109">
        <f t="shared" si="1202"/>
        <v>13</v>
      </c>
      <c r="L2583" s="8">
        <f t="shared" si="1219"/>
        <v>1.00316151</v>
      </c>
      <c r="M2583" s="110">
        <f t="shared" si="1208"/>
        <v>1.0056002500000001</v>
      </c>
      <c r="N2583" s="110">
        <f t="shared" si="1209"/>
        <v>2.016907874843628</v>
      </c>
      <c r="O2583" s="103">
        <f t="shared" si="1210"/>
        <v>2.02328434</v>
      </c>
      <c r="P2583" s="103">
        <f t="shared" si="1211"/>
        <v>243.47041636</v>
      </c>
      <c r="Q2583" s="11">
        <f t="shared" si="1225"/>
        <v>0</v>
      </c>
      <c r="R2583" s="30">
        <f t="shared" si="1220"/>
        <v>0</v>
      </c>
      <c r="S2583" s="103">
        <f t="shared" si="1212"/>
        <v>0</v>
      </c>
      <c r="T2583" s="113">
        <f t="shared" si="1221"/>
        <v>8.5000000000000006E-2</v>
      </c>
      <c r="U2583" s="111">
        <f t="shared" si="1213"/>
        <v>13</v>
      </c>
      <c r="V2583" s="111">
        <v>252</v>
      </c>
      <c r="W2583" s="110">
        <f t="shared" si="1214"/>
        <v>1.0042173590000001</v>
      </c>
      <c r="X2583" s="103">
        <f t="shared" si="1215"/>
        <v>1.02680215</v>
      </c>
      <c r="Y2583" s="103">
        <f t="shared" si="1216"/>
        <v>0</v>
      </c>
      <c r="Z2583" s="114" t="str">
        <f t="shared" si="1223"/>
        <v>A+J=</v>
      </c>
      <c r="AA2583" s="108">
        <f t="shared" si="1224"/>
        <v>46619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17"/>
        <v>46606</v>
      </c>
      <c r="B2584" s="103">
        <f t="shared" si="1204"/>
        <v>244.63577629</v>
      </c>
      <c r="C2584" s="204">
        <f t="shared" si="1203"/>
        <v>120.33425631565626</v>
      </c>
      <c r="D2584" s="104">
        <f t="shared" si="1205"/>
        <v>7205.03</v>
      </c>
      <c r="E2584" s="105">
        <f t="shared" si="1188"/>
        <v>7245.38</v>
      </c>
      <c r="F2584" s="106">
        <f t="shared" si="1189"/>
        <v>46558</v>
      </c>
      <c r="G2584" s="107">
        <f t="shared" si="1206"/>
        <v>5.6002542668107669E-3</v>
      </c>
      <c r="H2584" s="108">
        <f t="shared" si="1222"/>
        <v>46619</v>
      </c>
      <c r="I2584" s="108">
        <f t="shared" si="1207"/>
        <v>46619</v>
      </c>
      <c r="J2584" s="109">
        <f t="shared" si="1218"/>
        <v>23</v>
      </c>
      <c r="K2584" s="109">
        <f t="shared" si="1202"/>
        <v>14</v>
      </c>
      <c r="L2584" s="8">
        <f t="shared" si="1219"/>
        <v>1.00340512</v>
      </c>
      <c r="M2584" s="110">
        <f t="shared" si="1208"/>
        <v>1.0056002500000001</v>
      </c>
      <c r="N2584" s="110">
        <f t="shared" si="1209"/>
        <v>2.016907874843628</v>
      </c>
      <c r="O2584" s="103">
        <f t="shared" si="1210"/>
        <v>2.02377568</v>
      </c>
      <c r="P2584" s="103">
        <f t="shared" si="1211"/>
        <v>243.5295414</v>
      </c>
      <c r="Q2584" s="11">
        <f t="shared" si="1225"/>
        <v>0</v>
      </c>
      <c r="R2584" s="30">
        <f t="shared" si="1220"/>
        <v>0</v>
      </c>
      <c r="S2584" s="103">
        <f t="shared" si="1212"/>
        <v>0</v>
      </c>
      <c r="T2584" s="113">
        <f t="shared" si="1221"/>
        <v>8.5000000000000006E-2</v>
      </c>
      <c r="U2584" s="111">
        <f t="shared" si="1213"/>
        <v>14</v>
      </c>
      <c r="V2584" s="111">
        <v>252</v>
      </c>
      <c r="W2584" s="110">
        <f t="shared" si="1214"/>
        <v>1.0045425079999999</v>
      </c>
      <c r="X2584" s="103">
        <f t="shared" si="1215"/>
        <v>1.1062348900000001</v>
      </c>
      <c r="Y2584" s="103">
        <f t="shared" si="1216"/>
        <v>0</v>
      </c>
      <c r="Z2584" s="114" t="str">
        <f t="shared" si="1223"/>
        <v>A+J=</v>
      </c>
      <c r="AA2584" s="108">
        <f t="shared" si="1224"/>
        <v>46619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17"/>
        <v>46607</v>
      </c>
      <c r="B2585" s="103">
        <f t="shared" si="1204"/>
        <v>244.63577629</v>
      </c>
      <c r="C2585" s="204">
        <f t="shared" si="1203"/>
        <v>120.33425631565626</v>
      </c>
      <c r="D2585" s="104">
        <f t="shared" si="1205"/>
        <v>7205.03</v>
      </c>
      <c r="E2585" s="105">
        <f t="shared" si="1188"/>
        <v>7245.38</v>
      </c>
      <c r="F2585" s="106">
        <f t="shared" si="1189"/>
        <v>46558</v>
      </c>
      <c r="G2585" s="107">
        <f t="shared" si="1206"/>
        <v>5.6002542668107669E-3</v>
      </c>
      <c r="H2585" s="108">
        <f t="shared" si="1222"/>
        <v>46619</v>
      </c>
      <c r="I2585" s="108">
        <f t="shared" si="1207"/>
        <v>46619</v>
      </c>
      <c r="J2585" s="109">
        <f t="shared" si="1218"/>
        <v>23</v>
      </c>
      <c r="K2585" s="109">
        <f t="shared" si="1202"/>
        <v>14</v>
      </c>
      <c r="L2585" s="8">
        <f t="shared" si="1219"/>
        <v>1.00340512</v>
      </c>
      <c r="M2585" s="110">
        <f t="shared" si="1208"/>
        <v>1.0056002500000001</v>
      </c>
      <c r="N2585" s="110">
        <f t="shared" si="1209"/>
        <v>2.016907874843628</v>
      </c>
      <c r="O2585" s="103">
        <f t="shared" si="1210"/>
        <v>2.02377568</v>
      </c>
      <c r="P2585" s="103">
        <f t="shared" si="1211"/>
        <v>243.5295414</v>
      </c>
      <c r="Q2585" s="11">
        <f t="shared" si="1225"/>
        <v>0</v>
      </c>
      <c r="R2585" s="30">
        <f t="shared" si="1220"/>
        <v>0</v>
      </c>
      <c r="S2585" s="103">
        <f t="shared" si="1212"/>
        <v>0</v>
      </c>
      <c r="T2585" s="113">
        <f t="shared" si="1221"/>
        <v>8.5000000000000006E-2</v>
      </c>
      <c r="U2585" s="111">
        <f t="shared" si="1213"/>
        <v>14</v>
      </c>
      <c r="V2585" s="111">
        <v>252</v>
      </c>
      <c r="W2585" s="110">
        <f t="shared" si="1214"/>
        <v>1.0045425079999999</v>
      </c>
      <c r="X2585" s="103">
        <f t="shared" si="1215"/>
        <v>1.1062348900000001</v>
      </c>
      <c r="Y2585" s="103">
        <f t="shared" si="1216"/>
        <v>0</v>
      </c>
      <c r="Z2585" s="114" t="str">
        <f t="shared" si="1223"/>
        <v>A+J=</v>
      </c>
      <c r="AA2585" s="108">
        <f t="shared" si="1224"/>
        <v>46619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17"/>
        <v>46608</v>
      </c>
      <c r="B2586" s="103">
        <f t="shared" si="1204"/>
        <v>244.63577629</v>
      </c>
      <c r="C2586" s="204">
        <f t="shared" si="1203"/>
        <v>120.33425631565626</v>
      </c>
      <c r="D2586" s="104">
        <f t="shared" si="1205"/>
        <v>7205.03</v>
      </c>
      <c r="E2586" s="105">
        <f t="shared" si="1188"/>
        <v>7245.38</v>
      </c>
      <c r="F2586" s="106">
        <f t="shared" si="1189"/>
        <v>46558</v>
      </c>
      <c r="G2586" s="107">
        <f t="shared" si="1206"/>
        <v>5.6002542668107669E-3</v>
      </c>
      <c r="H2586" s="108">
        <f t="shared" si="1222"/>
        <v>46619</v>
      </c>
      <c r="I2586" s="108">
        <f t="shared" si="1207"/>
        <v>46619</v>
      </c>
      <c r="J2586" s="109">
        <f t="shared" si="1218"/>
        <v>23</v>
      </c>
      <c r="K2586" s="109">
        <f t="shared" si="1202"/>
        <v>14</v>
      </c>
      <c r="L2586" s="8">
        <f t="shared" si="1219"/>
        <v>1.00340512</v>
      </c>
      <c r="M2586" s="110">
        <f t="shared" si="1208"/>
        <v>1.0056002500000001</v>
      </c>
      <c r="N2586" s="110">
        <f t="shared" si="1209"/>
        <v>2.016907874843628</v>
      </c>
      <c r="O2586" s="103">
        <f t="shared" si="1210"/>
        <v>2.02377568</v>
      </c>
      <c r="P2586" s="103">
        <f t="shared" si="1211"/>
        <v>243.5295414</v>
      </c>
      <c r="Q2586" s="11">
        <f t="shared" si="1225"/>
        <v>0</v>
      </c>
      <c r="R2586" s="30">
        <f t="shared" si="1220"/>
        <v>0</v>
      </c>
      <c r="S2586" s="103">
        <f t="shared" si="1212"/>
        <v>0</v>
      </c>
      <c r="T2586" s="113">
        <f t="shared" si="1221"/>
        <v>8.5000000000000006E-2</v>
      </c>
      <c r="U2586" s="111">
        <f t="shared" si="1213"/>
        <v>14</v>
      </c>
      <c r="V2586" s="111">
        <v>252</v>
      </c>
      <c r="W2586" s="110">
        <f t="shared" si="1214"/>
        <v>1.0045425079999999</v>
      </c>
      <c r="X2586" s="103">
        <f t="shared" si="1215"/>
        <v>1.1062348900000001</v>
      </c>
      <c r="Y2586" s="103">
        <f t="shared" si="1216"/>
        <v>0</v>
      </c>
      <c r="Z2586" s="114" t="str">
        <f t="shared" si="1223"/>
        <v>A+J=</v>
      </c>
      <c r="AA2586" s="108">
        <f t="shared" si="1224"/>
        <v>46619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17"/>
        <v>46609</v>
      </c>
      <c r="B2587" s="103">
        <f t="shared" si="1204"/>
        <v>244.77441234999998</v>
      </c>
      <c r="C2587" s="204">
        <f t="shared" si="1203"/>
        <v>120.33425631565626</v>
      </c>
      <c r="D2587" s="104">
        <f t="shared" si="1205"/>
        <v>7205.03</v>
      </c>
      <c r="E2587" s="105">
        <f t="shared" si="1188"/>
        <v>7245.38</v>
      </c>
      <c r="F2587" s="106">
        <f t="shared" si="1189"/>
        <v>46558</v>
      </c>
      <c r="G2587" s="107">
        <f t="shared" si="1206"/>
        <v>5.6002542668107669E-3</v>
      </c>
      <c r="H2587" s="108">
        <f t="shared" si="1222"/>
        <v>46619</v>
      </c>
      <c r="I2587" s="108">
        <f t="shared" si="1207"/>
        <v>46619</v>
      </c>
      <c r="J2587" s="109">
        <f t="shared" si="1218"/>
        <v>23</v>
      </c>
      <c r="K2587" s="109">
        <f t="shared" si="1202"/>
        <v>15</v>
      </c>
      <c r="L2587" s="8">
        <f t="shared" si="1219"/>
        <v>1.00364879</v>
      </c>
      <c r="M2587" s="110">
        <f t="shared" si="1208"/>
        <v>1.0056002500000001</v>
      </c>
      <c r="N2587" s="110">
        <f t="shared" si="1209"/>
        <v>2.016907874843628</v>
      </c>
      <c r="O2587" s="103">
        <f t="shared" si="1210"/>
        <v>2.0242671400000001</v>
      </c>
      <c r="P2587" s="103">
        <f t="shared" si="1211"/>
        <v>243.58868086999999</v>
      </c>
      <c r="Q2587" s="11">
        <f t="shared" si="1225"/>
        <v>0</v>
      </c>
      <c r="R2587" s="30">
        <f t="shared" si="1220"/>
        <v>0</v>
      </c>
      <c r="S2587" s="103">
        <f t="shared" si="1212"/>
        <v>0</v>
      </c>
      <c r="T2587" s="113">
        <f t="shared" si="1221"/>
        <v>8.5000000000000006E-2</v>
      </c>
      <c r="U2587" s="111">
        <f t="shared" si="1213"/>
        <v>15</v>
      </c>
      <c r="V2587" s="111">
        <v>252</v>
      </c>
      <c r="W2587" s="110">
        <f t="shared" si="1214"/>
        <v>1.0048677610000001</v>
      </c>
      <c r="X2587" s="103">
        <f t="shared" si="1215"/>
        <v>1.1857314800000001</v>
      </c>
      <c r="Y2587" s="103">
        <f t="shared" si="1216"/>
        <v>0</v>
      </c>
      <c r="Z2587" s="114" t="str">
        <f t="shared" si="1223"/>
        <v>A+J=</v>
      </c>
      <c r="AA2587" s="108">
        <f t="shared" si="1224"/>
        <v>46619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17"/>
        <v>46610</v>
      </c>
      <c r="B2588" s="103">
        <f t="shared" si="1204"/>
        <v>244.91312456</v>
      </c>
      <c r="C2588" s="204">
        <f t="shared" si="1203"/>
        <v>120.33425631565626</v>
      </c>
      <c r="D2588" s="104">
        <f t="shared" si="1205"/>
        <v>7205.03</v>
      </c>
      <c r="E2588" s="105">
        <f t="shared" si="1188"/>
        <v>7245.38</v>
      </c>
      <c r="F2588" s="106">
        <f t="shared" si="1189"/>
        <v>46558</v>
      </c>
      <c r="G2588" s="107">
        <f t="shared" si="1206"/>
        <v>5.6002542668107669E-3</v>
      </c>
      <c r="H2588" s="108">
        <f t="shared" si="1222"/>
        <v>46619</v>
      </c>
      <c r="I2588" s="108">
        <f t="shared" si="1207"/>
        <v>46619</v>
      </c>
      <c r="J2588" s="109">
        <f t="shared" si="1218"/>
        <v>23</v>
      </c>
      <c r="K2588" s="109">
        <f t="shared" si="1202"/>
        <v>16</v>
      </c>
      <c r="L2588" s="8">
        <f t="shared" si="1219"/>
        <v>1.00389251</v>
      </c>
      <c r="M2588" s="110">
        <f t="shared" si="1208"/>
        <v>1.0056002500000001</v>
      </c>
      <c r="N2588" s="110">
        <f t="shared" si="1209"/>
        <v>2.016907874843628</v>
      </c>
      <c r="O2588" s="103">
        <f t="shared" si="1210"/>
        <v>2.0247587</v>
      </c>
      <c r="P2588" s="103">
        <f t="shared" si="1211"/>
        <v>243.64783238000001</v>
      </c>
      <c r="Q2588" s="11">
        <f t="shared" si="1225"/>
        <v>0</v>
      </c>
      <c r="R2588" s="30">
        <f t="shared" si="1220"/>
        <v>0</v>
      </c>
      <c r="S2588" s="103">
        <f t="shared" si="1212"/>
        <v>0</v>
      </c>
      <c r="T2588" s="113">
        <f t="shared" si="1221"/>
        <v>8.5000000000000006E-2</v>
      </c>
      <c r="U2588" s="111">
        <f t="shared" si="1213"/>
        <v>16</v>
      </c>
      <c r="V2588" s="111">
        <v>252</v>
      </c>
      <c r="W2588" s="110">
        <f t="shared" si="1214"/>
        <v>1.0051931190000001</v>
      </c>
      <c r="X2588" s="103">
        <f t="shared" si="1215"/>
        <v>1.2652921800000001</v>
      </c>
      <c r="Y2588" s="103">
        <f t="shared" si="1216"/>
        <v>0</v>
      </c>
      <c r="Z2588" s="114" t="str">
        <f t="shared" si="1223"/>
        <v>A+J=</v>
      </c>
      <c r="AA2588" s="108">
        <f t="shared" si="1224"/>
        <v>46619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17"/>
        <v>46611</v>
      </c>
      <c r="B2589" s="103">
        <f t="shared" si="1204"/>
        <v>245.05191925</v>
      </c>
      <c r="C2589" s="204">
        <f t="shared" si="1203"/>
        <v>120.33425631565626</v>
      </c>
      <c r="D2589" s="104">
        <f t="shared" si="1205"/>
        <v>7205.03</v>
      </c>
      <c r="E2589" s="105">
        <f t="shared" si="1188"/>
        <v>7245.38</v>
      </c>
      <c r="F2589" s="106">
        <f t="shared" si="1189"/>
        <v>46558</v>
      </c>
      <c r="G2589" s="107">
        <f t="shared" si="1206"/>
        <v>5.6002542668107669E-3</v>
      </c>
      <c r="H2589" s="108">
        <f t="shared" si="1222"/>
        <v>46619</v>
      </c>
      <c r="I2589" s="108">
        <f t="shared" si="1207"/>
        <v>46619</v>
      </c>
      <c r="J2589" s="109">
        <f t="shared" si="1218"/>
        <v>23</v>
      </c>
      <c r="K2589" s="109">
        <f t="shared" si="1202"/>
        <v>17</v>
      </c>
      <c r="L2589" s="8">
        <f t="shared" si="1219"/>
        <v>1.0041363000000001</v>
      </c>
      <c r="M2589" s="110">
        <f t="shared" si="1208"/>
        <v>1.0056002500000001</v>
      </c>
      <c r="N2589" s="110">
        <f t="shared" si="1209"/>
        <v>2.016907874843628</v>
      </c>
      <c r="O2589" s="103">
        <f t="shared" si="1210"/>
        <v>2.0252504099999999</v>
      </c>
      <c r="P2589" s="103">
        <f t="shared" si="1211"/>
        <v>243.70700194</v>
      </c>
      <c r="Q2589" s="11">
        <f t="shared" si="1225"/>
        <v>0</v>
      </c>
      <c r="R2589" s="30">
        <f t="shared" si="1220"/>
        <v>0</v>
      </c>
      <c r="S2589" s="103">
        <f t="shared" si="1212"/>
        <v>0</v>
      </c>
      <c r="T2589" s="113">
        <f t="shared" si="1221"/>
        <v>8.5000000000000006E-2</v>
      </c>
      <c r="U2589" s="111">
        <f t="shared" si="1213"/>
        <v>17</v>
      </c>
      <c r="V2589" s="111">
        <v>252</v>
      </c>
      <c r="W2589" s="110">
        <f t="shared" si="1214"/>
        <v>1.005518583</v>
      </c>
      <c r="X2589" s="103">
        <f t="shared" si="1215"/>
        <v>1.34491731</v>
      </c>
      <c r="Y2589" s="103">
        <f t="shared" si="1216"/>
        <v>0</v>
      </c>
      <c r="Z2589" s="114" t="str">
        <f t="shared" si="1223"/>
        <v>A+J=</v>
      </c>
      <c r="AA2589" s="108">
        <f t="shared" si="1224"/>
        <v>46619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17"/>
        <v>46612</v>
      </c>
      <c r="B2590" s="103">
        <f t="shared" si="1204"/>
        <v>245.19078918000002</v>
      </c>
      <c r="C2590" s="204">
        <f t="shared" si="1203"/>
        <v>120.33425631565626</v>
      </c>
      <c r="D2590" s="104">
        <f t="shared" si="1205"/>
        <v>7205.03</v>
      </c>
      <c r="E2590" s="105">
        <f t="shared" si="1188"/>
        <v>7245.38</v>
      </c>
      <c r="F2590" s="106">
        <f t="shared" si="1189"/>
        <v>46558</v>
      </c>
      <c r="G2590" s="107">
        <f t="shared" si="1206"/>
        <v>5.6002542668107669E-3</v>
      </c>
      <c r="H2590" s="108">
        <f t="shared" si="1222"/>
        <v>46619</v>
      </c>
      <c r="I2590" s="108">
        <f t="shared" si="1207"/>
        <v>46619</v>
      </c>
      <c r="J2590" s="109">
        <f t="shared" si="1218"/>
        <v>23</v>
      </c>
      <c r="K2590" s="109">
        <f t="shared" si="1202"/>
        <v>18</v>
      </c>
      <c r="L2590" s="8">
        <f t="shared" si="1219"/>
        <v>1.0043801400000001</v>
      </c>
      <c r="M2590" s="110">
        <f t="shared" si="1208"/>
        <v>1.0056002500000001</v>
      </c>
      <c r="N2590" s="110">
        <f t="shared" si="1209"/>
        <v>2.016907874843628</v>
      </c>
      <c r="O2590" s="103">
        <f t="shared" si="1210"/>
        <v>2.0257422100000002</v>
      </c>
      <c r="P2590" s="103">
        <f t="shared" si="1211"/>
        <v>243.76618232000001</v>
      </c>
      <c r="Q2590" s="11">
        <f t="shared" si="1225"/>
        <v>0</v>
      </c>
      <c r="R2590" s="30">
        <f t="shared" si="1220"/>
        <v>0</v>
      </c>
      <c r="S2590" s="103">
        <f t="shared" si="1212"/>
        <v>0</v>
      </c>
      <c r="T2590" s="113">
        <f t="shared" si="1221"/>
        <v>8.5000000000000006E-2</v>
      </c>
      <c r="U2590" s="111">
        <f t="shared" si="1213"/>
        <v>18</v>
      </c>
      <c r="V2590" s="111">
        <v>252</v>
      </c>
      <c r="W2590" s="110">
        <f t="shared" si="1214"/>
        <v>1.005844153</v>
      </c>
      <c r="X2590" s="103">
        <f t="shared" si="1215"/>
        <v>1.4246068599999999</v>
      </c>
      <c r="Y2590" s="103">
        <f t="shared" si="1216"/>
        <v>0</v>
      </c>
      <c r="Z2590" s="114" t="str">
        <f t="shared" si="1223"/>
        <v>A+J=</v>
      </c>
      <c r="AA2590" s="108">
        <f t="shared" si="1224"/>
        <v>46619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17"/>
        <v>46613</v>
      </c>
      <c r="B2591" s="103">
        <f t="shared" si="1204"/>
        <v>245.32973754</v>
      </c>
      <c r="C2591" s="204">
        <f t="shared" si="1203"/>
        <v>120.33425631565626</v>
      </c>
      <c r="D2591" s="104">
        <f t="shared" si="1205"/>
        <v>7205.03</v>
      </c>
      <c r="E2591" s="105">
        <f t="shared" si="1188"/>
        <v>7245.38</v>
      </c>
      <c r="F2591" s="106">
        <f t="shared" si="1189"/>
        <v>46558</v>
      </c>
      <c r="G2591" s="107">
        <f t="shared" si="1206"/>
        <v>5.6002542668107669E-3</v>
      </c>
      <c r="H2591" s="108">
        <f t="shared" si="1222"/>
        <v>46619</v>
      </c>
      <c r="I2591" s="108">
        <f t="shared" si="1207"/>
        <v>46619</v>
      </c>
      <c r="J2591" s="109">
        <f t="shared" si="1218"/>
        <v>23</v>
      </c>
      <c r="K2591" s="109">
        <f t="shared" si="1202"/>
        <v>19</v>
      </c>
      <c r="L2591" s="8">
        <f t="shared" si="1219"/>
        <v>1.0046240399999999</v>
      </c>
      <c r="M2591" s="110">
        <f t="shared" si="1208"/>
        <v>1.0056002500000001</v>
      </c>
      <c r="N2591" s="110">
        <f t="shared" si="1209"/>
        <v>2.016907874843628</v>
      </c>
      <c r="O2591" s="103">
        <f t="shared" si="1210"/>
        <v>2.0262341300000002</v>
      </c>
      <c r="P2591" s="103">
        <f t="shared" si="1211"/>
        <v>243.82537715000001</v>
      </c>
      <c r="Q2591" s="11">
        <f t="shared" si="1225"/>
        <v>0</v>
      </c>
      <c r="R2591" s="30">
        <f t="shared" si="1220"/>
        <v>0</v>
      </c>
      <c r="S2591" s="103">
        <f t="shared" si="1212"/>
        <v>0</v>
      </c>
      <c r="T2591" s="113">
        <f t="shared" si="1221"/>
        <v>8.5000000000000006E-2</v>
      </c>
      <c r="U2591" s="111">
        <f t="shared" si="1213"/>
        <v>19</v>
      </c>
      <c r="V2591" s="111">
        <v>252</v>
      </c>
      <c r="W2591" s="110">
        <f t="shared" si="1214"/>
        <v>1.0061698269999999</v>
      </c>
      <c r="X2591" s="103">
        <f t="shared" si="1215"/>
        <v>1.50436039</v>
      </c>
      <c r="Y2591" s="103">
        <f t="shared" si="1216"/>
        <v>0</v>
      </c>
      <c r="Z2591" s="114" t="str">
        <f t="shared" si="1223"/>
        <v>A+J=</v>
      </c>
      <c r="AA2591" s="108">
        <f t="shared" si="1224"/>
        <v>46619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17"/>
        <v>46614</v>
      </c>
      <c r="B2592" s="103">
        <f t="shared" si="1204"/>
        <v>245.32973754</v>
      </c>
      <c r="C2592" s="204">
        <f t="shared" si="1203"/>
        <v>120.33425631565626</v>
      </c>
      <c r="D2592" s="104">
        <f t="shared" si="1205"/>
        <v>7205.03</v>
      </c>
      <c r="E2592" s="105">
        <f t="shared" si="1188"/>
        <v>7245.38</v>
      </c>
      <c r="F2592" s="106">
        <f t="shared" si="1189"/>
        <v>46558</v>
      </c>
      <c r="G2592" s="107">
        <f t="shared" si="1206"/>
        <v>5.6002542668107669E-3</v>
      </c>
      <c r="H2592" s="108">
        <f t="shared" si="1222"/>
        <v>46619</v>
      </c>
      <c r="I2592" s="108">
        <f t="shared" si="1207"/>
        <v>46619</v>
      </c>
      <c r="J2592" s="109">
        <f t="shared" si="1218"/>
        <v>23</v>
      </c>
      <c r="K2592" s="109">
        <f t="shared" si="1202"/>
        <v>19</v>
      </c>
      <c r="L2592" s="8">
        <f t="shared" si="1219"/>
        <v>1.0046240399999999</v>
      </c>
      <c r="M2592" s="110">
        <f t="shared" si="1208"/>
        <v>1.0056002500000001</v>
      </c>
      <c r="N2592" s="110">
        <f t="shared" si="1209"/>
        <v>2.016907874843628</v>
      </c>
      <c r="O2592" s="103">
        <f t="shared" si="1210"/>
        <v>2.0262341300000002</v>
      </c>
      <c r="P2592" s="103">
        <f t="shared" si="1211"/>
        <v>243.82537715000001</v>
      </c>
      <c r="Q2592" s="11">
        <f t="shared" si="1225"/>
        <v>0</v>
      </c>
      <c r="R2592" s="30">
        <f t="shared" si="1220"/>
        <v>0</v>
      </c>
      <c r="S2592" s="103">
        <f t="shared" si="1212"/>
        <v>0</v>
      </c>
      <c r="T2592" s="113">
        <f t="shared" si="1221"/>
        <v>8.5000000000000006E-2</v>
      </c>
      <c r="U2592" s="111">
        <f t="shared" si="1213"/>
        <v>19</v>
      </c>
      <c r="V2592" s="111">
        <v>252</v>
      </c>
      <c r="W2592" s="110">
        <f t="shared" si="1214"/>
        <v>1.0061698269999999</v>
      </c>
      <c r="X2592" s="103">
        <f t="shared" si="1215"/>
        <v>1.50436039</v>
      </c>
      <c r="Y2592" s="103">
        <f t="shared" si="1216"/>
        <v>0</v>
      </c>
      <c r="Z2592" s="114" t="str">
        <f t="shared" si="1223"/>
        <v>A+J=</v>
      </c>
      <c r="AA2592" s="108">
        <f t="shared" si="1224"/>
        <v>46619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17"/>
        <v>46615</v>
      </c>
      <c r="B2593" s="103">
        <f t="shared" si="1204"/>
        <v>245.32973754</v>
      </c>
      <c r="C2593" s="204">
        <f t="shared" si="1203"/>
        <v>120.33425631565626</v>
      </c>
      <c r="D2593" s="104">
        <f t="shared" si="1205"/>
        <v>7205.03</v>
      </c>
      <c r="E2593" s="105">
        <f t="shared" si="1188"/>
        <v>7245.38</v>
      </c>
      <c r="F2593" s="106">
        <f t="shared" si="1189"/>
        <v>46558</v>
      </c>
      <c r="G2593" s="107">
        <f t="shared" si="1206"/>
        <v>5.6002542668107669E-3</v>
      </c>
      <c r="H2593" s="108">
        <f t="shared" si="1222"/>
        <v>46619</v>
      </c>
      <c r="I2593" s="108">
        <f t="shared" si="1207"/>
        <v>46619</v>
      </c>
      <c r="J2593" s="109">
        <f t="shared" si="1218"/>
        <v>23</v>
      </c>
      <c r="K2593" s="109">
        <f t="shared" si="1202"/>
        <v>19</v>
      </c>
      <c r="L2593" s="8">
        <f t="shared" si="1219"/>
        <v>1.0046240399999999</v>
      </c>
      <c r="M2593" s="110">
        <f t="shared" si="1208"/>
        <v>1.0056002500000001</v>
      </c>
      <c r="N2593" s="110">
        <f t="shared" si="1209"/>
        <v>2.016907874843628</v>
      </c>
      <c r="O2593" s="103">
        <f t="shared" si="1210"/>
        <v>2.0262341300000002</v>
      </c>
      <c r="P2593" s="103">
        <f t="shared" si="1211"/>
        <v>243.82537715000001</v>
      </c>
      <c r="Q2593" s="11">
        <f t="shared" si="1225"/>
        <v>0</v>
      </c>
      <c r="R2593" s="30">
        <f t="shared" si="1220"/>
        <v>0</v>
      </c>
      <c r="S2593" s="103">
        <f t="shared" si="1212"/>
        <v>0</v>
      </c>
      <c r="T2593" s="113">
        <f t="shared" si="1221"/>
        <v>8.5000000000000006E-2</v>
      </c>
      <c r="U2593" s="111">
        <f t="shared" si="1213"/>
        <v>19</v>
      </c>
      <c r="V2593" s="111">
        <v>252</v>
      </c>
      <c r="W2593" s="110">
        <f t="shared" si="1214"/>
        <v>1.0061698269999999</v>
      </c>
      <c r="X2593" s="103">
        <f t="shared" si="1215"/>
        <v>1.50436039</v>
      </c>
      <c r="Y2593" s="103">
        <f t="shared" si="1216"/>
        <v>0</v>
      </c>
      <c r="Z2593" s="114" t="str">
        <f t="shared" si="1223"/>
        <v>A+J=</v>
      </c>
      <c r="AA2593" s="108">
        <f t="shared" si="1224"/>
        <v>46619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17"/>
        <v>46616</v>
      </c>
      <c r="B2594" s="103">
        <f t="shared" si="1204"/>
        <v>245.46876871999999</v>
      </c>
      <c r="C2594" s="204">
        <f t="shared" si="1203"/>
        <v>120.33425631565626</v>
      </c>
      <c r="D2594" s="104">
        <f t="shared" si="1205"/>
        <v>7205.03</v>
      </c>
      <c r="E2594" s="105">
        <f t="shared" si="1188"/>
        <v>7245.38</v>
      </c>
      <c r="F2594" s="106">
        <f t="shared" si="1189"/>
        <v>46558</v>
      </c>
      <c r="G2594" s="107">
        <f t="shared" si="1206"/>
        <v>5.6002542668107669E-3</v>
      </c>
      <c r="H2594" s="108">
        <f t="shared" si="1222"/>
        <v>46619</v>
      </c>
      <c r="I2594" s="108">
        <f t="shared" si="1207"/>
        <v>46619</v>
      </c>
      <c r="J2594" s="109">
        <f t="shared" si="1218"/>
        <v>23</v>
      </c>
      <c r="K2594" s="109">
        <f t="shared" si="1202"/>
        <v>20</v>
      </c>
      <c r="L2594" s="8">
        <f t="shared" si="1219"/>
        <v>1.00486801</v>
      </c>
      <c r="M2594" s="110">
        <f t="shared" si="1208"/>
        <v>1.0056002500000001</v>
      </c>
      <c r="N2594" s="110">
        <f t="shared" si="1209"/>
        <v>2.016907874843628</v>
      </c>
      <c r="O2594" s="103">
        <f t="shared" si="1210"/>
        <v>2.0267262000000001</v>
      </c>
      <c r="P2594" s="103">
        <f t="shared" si="1211"/>
        <v>243.88459003</v>
      </c>
      <c r="Q2594" s="11">
        <f t="shared" si="1225"/>
        <v>0</v>
      </c>
      <c r="R2594" s="30">
        <f t="shared" si="1220"/>
        <v>0</v>
      </c>
      <c r="S2594" s="103">
        <f t="shared" si="1212"/>
        <v>0</v>
      </c>
      <c r="T2594" s="113">
        <f t="shared" si="1221"/>
        <v>8.5000000000000006E-2</v>
      </c>
      <c r="U2594" s="111">
        <f t="shared" si="1213"/>
        <v>20</v>
      </c>
      <c r="V2594" s="111">
        <v>252</v>
      </c>
      <c r="W2594" s="110">
        <f t="shared" si="1214"/>
        <v>1.006495608</v>
      </c>
      <c r="X2594" s="103">
        <f t="shared" si="1215"/>
        <v>1.5841786899999999</v>
      </c>
      <c r="Y2594" s="103">
        <f t="shared" si="1216"/>
        <v>0</v>
      </c>
      <c r="Z2594" s="114" t="str">
        <f t="shared" si="1223"/>
        <v>A+J=</v>
      </c>
      <c r="AA2594" s="108">
        <f t="shared" si="1224"/>
        <v>46619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17"/>
        <v>46617</v>
      </c>
      <c r="B2595" s="103">
        <f t="shared" si="1204"/>
        <v>245.60787475000001</v>
      </c>
      <c r="C2595" s="204">
        <f t="shared" si="1203"/>
        <v>120.33425631565626</v>
      </c>
      <c r="D2595" s="104">
        <f t="shared" si="1205"/>
        <v>7205.03</v>
      </c>
      <c r="E2595" s="105">
        <f t="shared" si="1188"/>
        <v>7245.38</v>
      </c>
      <c r="F2595" s="106">
        <f t="shared" si="1189"/>
        <v>46558</v>
      </c>
      <c r="G2595" s="107">
        <f t="shared" si="1206"/>
        <v>5.6002542668107669E-3</v>
      </c>
      <c r="H2595" s="108">
        <f t="shared" si="1222"/>
        <v>46619</v>
      </c>
      <c r="I2595" s="108">
        <f t="shared" si="1207"/>
        <v>46619</v>
      </c>
      <c r="J2595" s="109">
        <f t="shared" si="1218"/>
        <v>23</v>
      </c>
      <c r="K2595" s="109">
        <f t="shared" si="1202"/>
        <v>21</v>
      </c>
      <c r="L2595" s="8">
        <f t="shared" si="1219"/>
        <v>1.00511203</v>
      </c>
      <c r="M2595" s="110">
        <f t="shared" si="1208"/>
        <v>1.0056002500000001</v>
      </c>
      <c r="N2595" s="110">
        <f t="shared" si="1209"/>
        <v>2.016907874843628</v>
      </c>
      <c r="O2595" s="103">
        <f t="shared" si="1210"/>
        <v>2.02721836</v>
      </c>
      <c r="P2595" s="103">
        <f t="shared" si="1211"/>
        <v>243.94381374</v>
      </c>
      <c r="Q2595" s="11">
        <f t="shared" si="1225"/>
        <v>0</v>
      </c>
      <c r="R2595" s="30">
        <f t="shared" si="1220"/>
        <v>0</v>
      </c>
      <c r="S2595" s="103">
        <f t="shared" si="1212"/>
        <v>0</v>
      </c>
      <c r="T2595" s="113">
        <f t="shared" si="1221"/>
        <v>8.5000000000000006E-2</v>
      </c>
      <c r="U2595" s="111">
        <f t="shared" si="1213"/>
        <v>21</v>
      </c>
      <c r="V2595" s="111">
        <v>252</v>
      </c>
      <c r="W2595" s="110">
        <f t="shared" si="1214"/>
        <v>1.0068214929999999</v>
      </c>
      <c r="X2595" s="103">
        <f t="shared" si="1215"/>
        <v>1.66406101</v>
      </c>
      <c r="Y2595" s="103">
        <f t="shared" si="1216"/>
        <v>0</v>
      </c>
      <c r="Z2595" s="114" t="str">
        <f t="shared" si="1223"/>
        <v>A+J=</v>
      </c>
      <c r="AA2595" s="108">
        <f t="shared" si="1224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17"/>
        <v>46618</v>
      </c>
      <c r="B2596" s="103">
        <f t="shared" si="1204"/>
        <v>245.74706125</v>
      </c>
      <c r="C2596" s="204">
        <f t="shared" si="1203"/>
        <v>120.33425631565626</v>
      </c>
      <c r="D2596" s="104">
        <f t="shared" si="1205"/>
        <v>7205.03</v>
      </c>
      <c r="E2596" s="105">
        <f t="shared" si="1188"/>
        <v>7245.38</v>
      </c>
      <c r="F2596" s="106">
        <f t="shared" si="1189"/>
        <v>46558</v>
      </c>
      <c r="G2596" s="107">
        <f t="shared" si="1206"/>
        <v>5.6002542668107669E-3</v>
      </c>
      <c r="H2596" s="108">
        <f t="shared" si="1222"/>
        <v>46619</v>
      </c>
      <c r="I2596" s="108">
        <f t="shared" si="1207"/>
        <v>46619</v>
      </c>
      <c r="J2596" s="109">
        <f t="shared" si="1218"/>
        <v>23</v>
      </c>
      <c r="K2596" s="109">
        <f t="shared" si="1202"/>
        <v>22</v>
      </c>
      <c r="L2596" s="8">
        <f t="shared" si="1219"/>
        <v>1.0053561099999999</v>
      </c>
      <c r="M2596" s="110">
        <f t="shared" si="1208"/>
        <v>1.0056002500000001</v>
      </c>
      <c r="N2596" s="110">
        <f t="shared" si="1209"/>
        <v>2.016907874843628</v>
      </c>
      <c r="O2596" s="103">
        <f t="shared" si="1210"/>
        <v>2.0277106499999999</v>
      </c>
      <c r="P2596" s="103">
        <f t="shared" si="1211"/>
        <v>244.00305309000001</v>
      </c>
      <c r="Q2596" s="11">
        <f t="shared" si="1225"/>
        <v>0</v>
      </c>
      <c r="R2596" s="30">
        <f t="shared" si="1220"/>
        <v>0</v>
      </c>
      <c r="S2596" s="103">
        <f t="shared" si="1212"/>
        <v>0</v>
      </c>
      <c r="T2596" s="113">
        <f t="shared" si="1221"/>
        <v>8.5000000000000006E-2</v>
      </c>
      <c r="U2596" s="111">
        <f t="shared" si="1213"/>
        <v>22</v>
      </c>
      <c r="V2596" s="111">
        <v>252</v>
      </c>
      <c r="W2596" s="110">
        <f t="shared" si="1214"/>
        <v>1.007147485</v>
      </c>
      <c r="X2596" s="103">
        <f t="shared" si="1215"/>
        <v>1.7440081599999999</v>
      </c>
      <c r="Y2596" s="103">
        <f t="shared" si="1216"/>
        <v>0</v>
      </c>
      <c r="Z2596" s="114" t="str">
        <f t="shared" si="1223"/>
        <v>A+J=</v>
      </c>
      <c r="AA2596" s="108">
        <f t="shared" si="1224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17"/>
        <v>46619</v>
      </c>
      <c r="B2597" s="103">
        <f t="shared" si="1204"/>
        <v>245.88632629</v>
      </c>
      <c r="C2597" s="204">
        <f t="shared" si="1203"/>
        <v>120.33425631565626</v>
      </c>
      <c r="D2597" s="104">
        <f t="shared" si="1205"/>
        <v>7205.03</v>
      </c>
      <c r="E2597" s="105">
        <f t="shared" si="1188"/>
        <v>7245.38</v>
      </c>
      <c r="F2597" s="106">
        <f t="shared" si="1189"/>
        <v>46558</v>
      </c>
      <c r="G2597" s="107">
        <f t="shared" si="1206"/>
        <v>5.6002542668107669E-3</v>
      </c>
      <c r="H2597" s="108">
        <f t="shared" si="1222"/>
        <v>46650</v>
      </c>
      <c r="I2597" s="108">
        <f t="shared" si="1207"/>
        <v>46619</v>
      </c>
      <c r="J2597" s="109">
        <f t="shared" si="1218"/>
        <v>23</v>
      </c>
      <c r="K2597" s="109">
        <f t="shared" si="1202"/>
        <v>23</v>
      </c>
      <c r="L2597" s="8">
        <f t="shared" si="1219"/>
        <v>1.0056002500000001</v>
      </c>
      <c r="M2597" s="110">
        <f t="shared" si="1208"/>
        <v>1.0056002500000001</v>
      </c>
      <c r="N2597" s="110">
        <f t="shared" si="1209"/>
        <v>2.016907874843628</v>
      </c>
      <c r="O2597" s="103">
        <f t="shared" si="1210"/>
        <v>2.0282030600000001</v>
      </c>
      <c r="P2597" s="103">
        <f t="shared" si="1211"/>
        <v>244.06230687999999</v>
      </c>
      <c r="Q2597" s="11">
        <f t="shared" si="1225"/>
        <v>85</v>
      </c>
      <c r="R2597" s="30">
        <f t="shared" si="1220"/>
        <v>3.7282999999999997E-2</v>
      </c>
      <c r="S2597" s="103">
        <f t="shared" si="1212"/>
        <v>9.0993749800000003</v>
      </c>
      <c r="T2597" s="113">
        <f t="shared" si="1221"/>
        <v>8.5000000000000006E-2</v>
      </c>
      <c r="U2597" s="111">
        <f t="shared" si="1213"/>
        <v>23</v>
      </c>
      <c r="V2597" s="111">
        <v>252</v>
      </c>
      <c r="W2597" s="110">
        <f t="shared" si="1214"/>
        <v>1.007473581</v>
      </c>
      <c r="X2597" s="103">
        <f t="shared" si="1215"/>
        <v>1.82401941</v>
      </c>
      <c r="Y2597" s="103">
        <f t="shared" si="1216"/>
        <v>10.92339439</v>
      </c>
      <c r="Z2597" s="114" t="str">
        <f t="shared" si="1223"/>
        <v>A+J=</v>
      </c>
      <c r="AA2597" s="108">
        <f t="shared" si="1224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17"/>
        <v>46620</v>
      </c>
      <c r="B2598" s="103">
        <f t="shared" si="1204"/>
        <v>235.10464728000002</v>
      </c>
      <c r="C2598" s="204">
        <f t="shared" si="1203"/>
        <v>115.84783424113282</v>
      </c>
      <c r="D2598" s="104">
        <f t="shared" si="1205"/>
        <v>7205.03</v>
      </c>
      <c r="E2598" s="105">
        <f t="shared" si="1188"/>
        <v>7245.38</v>
      </c>
      <c r="F2598" s="106">
        <f t="shared" si="1189"/>
        <v>46588</v>
      </c>
      <c r="G2598" s="107">
        <f t="shared" si="1206"/>
        <v>5.6002542668107669E-3</v>
      </c>
      <c r="H2598" s="108">
        <f t="shared" si="1222"/>
        <v>46650</v>
      </c>
      <c r="I2598" s="108">
        <f t="shared" si="1207"/>
        <v>46650</v>
      </c>
      <c r="J2598" s="109">
        <f t="shared" si="1218"/>
        <v>20</v>
      </c>
      <c r="K2598" s="109">
        <f t="shared" si="1202"/>
        <v>1</v>
      </c>
      <c r="L2598" s="8">
        <f t="shared" si="1219"/>
        <v>1.0002792700000001</v>
      </c>
      <c r="M2598" s="110">
        <f t="shared" si="1208"/>
        <v>1.0056002500000001</v>
      </c>
      <c r="N2598" s="110">
        <f t="shared" si="1209"/>
        <v>2.028203063169721</v>
      </c>
      <c r="O2598" s="103">
        <f t="shared" si="1210"/>
        <v>2.0287694699999999</v>
      </c>
      <c r="P2598" s="103">
        <f t="shared" si="1211"/>
        <v>235.02854927000001</v>
      </c>
      <c r="Q2598" s="11">
        <f t="shared" si="1225"/>
        <v>0</v>
      </c>
      <c r="R2598" s="30">
        <f t="shared" si="1220"/>
        <v>0</v>
      </c>
      <c r="S2598" s="103">
        <f t="shared" si="1212"/>
        <v>0</v>
      </c>
      <c r="T2598" s="113">
        <f t="shared" si="1221"/>
        <v>8.5000000000000006E-2</v>
      </c>
      <c r="U2598" s="111">
        <f t="shared" si="1213"/>
        <v>1</v>
      </c>
      <c r="V2598" s="111">
        <v>252</v>
      </c>
      <c r="W2598" s="110">
        <f t="shared" si="1214"/>
        <v>1.0003237819999999</v>
      </c>
      <c r="X2598" s="103">
        <f t="shared" si="1215"/>
        <v>7.6098009999999994E-2</v>
      </c>
      <c r="Y2598" s="103">
        <f t="shared" si="1216"/>
        <v>0</v>
      </c>
      <c r="Z2598" s="114" t="str">
        <f t="shared" si="1223"/>
        <v>A+J=</v>
      </c>
      <c r="AA2598" s="108">
        <f t="shared" si="1224"/>
        <v>46650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17"/>
        <v>46621</v>
      </c>
      <c r="B2599" s="103">
        <f t="shared" si="1204"/>
        <v>235.10464728000002</v>
      </c>
      <c r="C2599" s="204">
        <f t="shared" si="1203"/>
        <v>115.84783424113282</v>
      </c>
      <c r="D2599" s="104">
        <f t="shared" si="1205"/>
        <v>7205.03</v>
      </c>
      <c r="E2599" s="105">
        <f t="shared" si="1188"/>
        <v>7245.38</v>
      </c>
      <c r="F2599" s="106">
        <f t="shared" si="1189"/>
        <v>46588</v>
      </c>
      <c r="G2599" s="107">
        <f t="shared" si="1206"/>
        <v>5.6002542668107669E-3</v>
      </c>
      <c r="H2599" s="108">
        <f t="shared" si="1222"/>
        <v>46650</v>
      </c>
      <c r="I2599" s="108">
        <f t="shared" si="1207"/>
        <v>46650</v>
      </c>
      <c r="J2599" s="109">
        <f t="shared" si="1218"/>
        <v>20</v>
      </c>
      <c r="K2599" s="109">
        <f t="shared" si="1202"/>
        <v>1</v>
      </c>
      <c r="L2599" s="8">
        <f t="shared" si="1219"/>
        <v>1.0002792700000001</v>
      </c>
      <c r="M2599" s="110">
        <f t="shared" si="1208"/>
        <v>1.0056002500000001</v>
      </c>
      <c r="N2599" s="110">
        <f t="shared" si="1209"/>
        <v>2.028203063169721</v>
      </c>
      <c r="O2599" s="103">
        <f t="shared" si="1210"/>
        <v>2.0287694699999999</v>
      </c>
      <c r="P2599" s="103">
        <f t="shared" si="1211"/>
        <v>235.02854927000001</v>
      </c>
      <c r="Q2599" s="11">
        <f t="shared" si="1225"/>
        <v>0</v>
      </c>
      <c r="R2599" s="30">
        <f t="shared" si="1220"/>
        <v>0</v>
      </c>
      <c r="S2599" s="103">
        <f t="shared" si="1212"/>
        <v>0</v>
      </c>
      <c r="T2599" s="113">
        <f t="shared" si="1221"/>
        <v>8.5000000000000006E-2</v>
      </c>
      <c r="U2599" s="111">
        <f t="shared" si="1213"/>
        <v>1</v>
      </c>
      <c r="V2599" s="111">
        <v>252</v>
      </c>
      <c r="W2599" s="110">
        <f t="shared" si="1214"/>
        <v>1.0003237819999999</v>
      </c>
      <c r="X2599" s="103">
        <f t="shared" si="1215"/>
        <v>7.6098009999999994E-2</v>
      </c>
      <c r="Y2599" s="103">
        <f t="shared" si="1216"/>
        <v>0</v>
      </c>
      <c r="Z2599" s="114" t="str">
        <f t="shared" si="1223"/>
        <v>A+J=</v>
      </c>
      <c r="AA2599" s="108">
        <f t="shared" si="1224"/>
        <v>46650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17"/>
        <v>46622</v>
      </c>
      <c r="B2600" s="103">
        <f t="shared" si="1204"/>
        <v>235.10464728000002</v>
      </c>
      <c r="C2600" s="204">
        <f t="shared" si="1203"/>
        <v>115.84783424113282</v>
      </c>
      <c r="D2600" s="104">
        <f t="shared" si="1205"/>
        <v>7205.03</v>
      </c>
      <c r="E2600" s="105">
        <f t="shared" ref="E2600:E2663" si="1226">IF($K2600=1,VLOOKUP($A2599,$AO$10:$AS$165,4),E2599)</f>
        <v>7245.38</v>
      </c>
      <c r="F2600" s="106">
        <f t="shared" ref="F2600:F2663" si="1227">IF($K2600=1,VLOOKUP($A2599,$AO$10:$AS$165,5),F2599)</f>
        <v>46588</v>
      </c>
      <c r="G2600" s="107">
        <f t="shared" si="1206"/>
        <v>5.6002542668107669E-3</v>
      </c>
      <c r="H2600" s="108">
        <f t="shared" si="1222"/>
        <v>46650</v>
      </c>
      <c r="I2600" s="108">
        <f t="shared" si="1207"/>
        <v>46650</v>
      </c>
      <c r="J2600" s="109">
        <f t="shared" si="1218"/>
        <v>20</v>
      </c>
      <c r="K2600" s="109">
        <f t="shared" si="1202"/>
        <v>1</v>
      </c>
      <c r="L2600" s="8">
        <f t="shared" si="1219"/>
        <v>1.0002792700000001</v>
      </c>
      <c r="M2600" s="110">
        <f t="shared" si="1208"/>
        <v>1.0056002500000001</v>
      </c>
      <c r="N2600" s="110">
        <f t="shared" si="1209"/>
        <v>2.028203063169721</v>
      </c>
      <c r="O2600" s="103">
        <f t="shared" si="1210"/>
        <v>2.0287694699999999</v>
      </c>
      <c r="P2600" s="103">
        <f t="shared" si="1211"/>
        <v>235.02854927000001</v>
      </c>
      <c r="Q2600" s="11">
        <f t="shared" si="1225"/>
        <v>0</v>
      </c>
      <c r="R2600" s="30">
        <f t="shared" si="1220"/>
        <v>0</v>
      </c>
      <c r="S2600" s="103">
        <f t="shared" si="1212"/>
        <v>0</v>
      </c>
      <c r="T2600" s="113">
        <f t="shared" si="1221"/>
        <v>8.5000000000000006E-2</v>
      </c>
      <c r="U2600" s="111">
        <f t="shared" si="1213"/>
        <v>1</v>
      </c>
      <c r="V2600" s="111">
        <v>252</v>
      </c>
      <c r="W2600" s="110">
        <f t="shared" si="1214"/>
        <v>1.0003237819999999</v>
      </c>
      <c r="X2600" s="103">
        <f t="shared" si="1215"/>
        <v>7.6098009999999994E-2</v>
      </c>
      <c r="Y2600" s="103">
        <f t="shared" si="1216"/>
        <v>0</v>
      </c>
      <c r="Z2600" s="114" t="str">
        <f t="shared" si="1223"/>
        <v>A+J=</v>
      </c>
      <c r="AA2600" s="108">
        <f t="shared" si="1224"/>
        <v>46650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17"/>
        <v>46623</v>
      </c>
      <c r="B2601" s="103">
        <f t="shared" si="1204"/>
        <v>235.24644746999999</v>
      </c>
      <c r="C2601" s="204">
        <f t="shared" si="1203"/>
        <v>115.84783424113282</v>
      </c>
      <c r="D2601" s="104">
        <f t="shared" si="1205"/>
        <v>7205.03</v>
      </c>
      <c r="E2601" s="105">
        <f t="shared" si="1226"/>
        <v>7245.38</v>
      </c>
      <c r="F2601" s="106">
        <f t="shared" si="1227"/>
        <v>46588</v>
      </c>
      <c r="G2601" s="107">
        <f t="shared" si="1206"/>
        <v>5.6002542668107669E-3</v>
      </c>
      <c r="H2601" s="108">
        <f t="shared" si="1222"/>
        <v>46650</v>
      </c>
      <c r="I2601" s="108">
        <f t="shared" si="1207"/>
        <v>46650</v>
      </c>
      <c r="J2601" s="109">
        <f t="shared" si="1218"/>
        <v>20</v>
      </c>
      <c r="K2601" s="109">
        <f t="shared" si="1202"/>
        <v>2</v>
      </c>
      <c r="L2601" s="8">
        <f t="shared" si="1219"/>
        <v>1.0005586099999999</v>
      </c>
      <c r="M2601" s="110">
        <f t="shared" si="1208"/>
        <v>1.0056002500000001</v>
      </c>
      <c r="N2601" s="110">
        <f t="shared" si="1209"/>
        <v>2.028203063169721</v>
      </c>
      <c r="O2601" s="103">
        <f t="shared" si="1210"/>
        <v>2.0293360300000001</v>
      </c>
      <c r="P2601" s="103">
        <f t="shared" si="1211"/>
        <v>235.09418402</v>
      </c>
      <c r="Q2601" s="11">
        <f t="shared" si="1225"/>
        <v>0</v>
      </c>
      <c r="R2601" s="30">
        <f t="shared" si="1220"/>
        <v>0</v>
      </c>
      <c r="S2601" s="103">
        <f t="shared" si="1212"/>
        <v>0</v>
      </c>
      <c r="T2601" s="113">
        <f t="shared" si="1221"/>
        <v>8.5000000000000006E-2</v>
      </c>
      <c r="U2601" s="111">
        <f t="shared" si="1213"/>
        <v>2</v>
      </c>
      <c r="V2601" s="111">
        <v>252</v>
      </c>
      <c r="W2601" s="110">
        <f t="shared" si="1214"/>
        <v>1.00064767</v>
      </c>
      <c r="X2601" s="103">
        <f t="shared" si="1215"/>
        <v>0.15226344999999999</v>
      </c>
      <c r="Y2601" s="103">
        <f t="shared" si="1216"/>
        <v>0</v>
      </c>
      <c r="Z2601" s="114" t="str">
        <f t="shared" si="1223"/>
        <v>A+J=</v>
      </c>
      <c r="AA2601" s="108">
        <f t="shared" si="1224"/>
        <v>46650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17"/>
        <v>46624</v>
      </c>
      <c r="B2602" s="103">
        <f t="shared" si="1204"/>
        <v>235.38833550000001</v>
      </c>
      <c r="C2602" s="204">
        <f t="shared" si="1203"/>
        <v>115.84783424113282</v>
      </c>
      <c r="D2602" s="104">
        <f t="shared" si="1205"/>
        <v>7205.03</v>
      </c>
      <c r="E2602" s="105">
        <f t="shared" si="1226"/>
        <v>7245.38</v>
      </c>
      <c r="F2602" s="106">
        <f t="shared" si="1227"/>
        <v>46588</v>
      </c>
      <c r="G2602" s="107">
        <f t="shared" si="1206"/>
        <v>5.6002542668107669E-3</v>
      </c>
      <c r="H2602" s="108">
        <f t="shared" si="1222"/>
        <v>46650</v>
      </c>
      <c r="I2602" s="108">
        <f t="shared" si="1207"/>
        <v>46650</v>
      </c>
      <c r="J2602" s="109">
        <f t="shared" si="1218"/>
        <v>20</v>
      </c>
      <c r="K2602" s="109">
        <f t="shared" si="1202"/>
        <v>3</v>
      </c>
      <c r="L2602" s="8">
        <f t="shared" si="1219"/>
        <v>1.0008380400000001</v>
      </c>
      <c r="M2602" s="110">
        <f t="shared" si="1208"/>
        <v>1.0056002500000001</v>
      </c>
      <c r="N2602" s="110">
        <f t="shared" si="1209"/>
        <v>2.028203063169721</v>
      </c>
      <c r="O2602" s="103">
        <f t="shared" si="1210"/>
        <v>2.0299027700000001</v>
      </c>
      <c r="P2602" s="103">
        <f t="shared" si="1211"/>
        <v>235.15983962000001</v>
      </c>
      <c r="Q2602" s="11">
        <f t="shared" si="1225"/>
        <v>0</v>
      </c>
      <c r="R2602" s="30">
        <f t="shared" si="1220"/>
        <v>0</v>
      </c>
      <c r="S2602" s="103">
        <f t="shared" si="1212"/>
        <v>0</v>
      </c>
      <c r="T2602" s="113">
        <f t="shared" si="1221"/>
        <v>8.5000000000000006E-2</v>
      </c>
      <c r="U2602" s="111">
        <f t="shared" si="1213"/>
        <v>3</v>
      </c>
      <c r="V2602" s="111">
        <v>252</v>
      </c>
      <c r="W2602" s="110">
        <f t="shared" si="1214"/>
        <v>1.000971662</v>
      </c>
      <c r="X2602" s="103">
        <f t="shared" si="1215"/>
        <v>0.22849588000000001</v>
      </c>
      <c r="Y2602" s="103">
        <f t="shared" si="1216"/>
        <v>0</v>
      </c>
      <c r="Z2602" s="114" t="str">
        <f t="shared" si="1223"/>
        <v>A+J=</v>
      </c>
      <c r="AA2602" s="108">
        <f t="shared" si="1224"/>
        <v>46650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17"/>
        <v>46625</v>
      </c>
      <c r="B2603" s="103">
        <f t="shared" si="1204"/>
        <v>235.53031049000001</v>
      </c>
      <c r="C2603" s="204">
        <f t="shared" si="1203"/>
        <v>115.84783424113282</v>
      </c>
      <c r="D2603" s="104">
        <f t="shared" si="1205"/>
        <v>7205.03</v>
      </c>
      <c r="E2603" s="105">
        <f t="shared" si="1226"/>
        <v>7245.38</v>
      </c>
      <c r="F2603" s="106">
        <f t="shared" si="1227"/>
        <v>46588</v>
      </c>
      <c r="G2603" s="107">
        <f t="shared" si="1206"/>
        <v>5.6002542668107669E-3</v>
      </c>
      <c r="H2603" s="108">
        <f t="shared" si="1222"/>
        <v>46650</v>
      </c>
      <c r="I2603" s="108">
        <f t="shared" si="1207"/>
        <v>46650</v>
      </c>
      <c r="J2603" s="109">
        <f t="shared" si="1218"/>
        <v>20</v>
      </c>
      <c r="K2603" s="109">
        <f t="shared" si="1202"/>
        <v>4</v>
      </c>
      <c r="L2603" s="8">
        <f t="shared" si="1219"/>
        <v>1.00111755</v>
      </c>
      <c r="M2603" s="110">
        <f t="shared" si="1208"/>
        <v>1.0056002500000001</v>
      </c>
      <c r="N2603" s="110">
        <f t="shared" si="1209"/>
        <v>2.028203063169721</v>
      </c>
      <c r="O2603" s="103">
        <f t="shared" si="1210"/>
        <v>2.0304696799999999</v>
      </c>
      <c r="P2603" s="103">
        <f t="shared" si="1211"/>
        <v>235.22551491999999</v>
      </c>
      <c r="Q2603" s="11">
        <f t="shared" si="1225"/>
        <v>0</v>
      </c>
      <c r="R2603" s="30">
        <f t="shared" si="1220"/>
        <v>0</v>
      </c>
      <c r="S2603" s="103">
        <f t="shared" si="1212"/>
        <v>0</v>
      </c>
      <c r="T2603" s="113">
        <f t="shared" si="1221"/>
        <v>8.5000000000000006E-2</v>
      </c>
      <c r="U2603" s="111">
        <f t="shared" si="1213"/>
        <v>4</v>
      </c>
      <c r="V2603" s="111">
        <v>252</v>
      </c>
      <c r="W2603" s="110">
        <f t="shared" si="1214"/>
        <v>1.001295759</v>
      </c>
      <c r="X2603" s="103">
        <f t="shared" si="1215"/>
        <v>0.30479557000000002</v>
      </c>
      <c r="Y2603" s="103">
        <f t="shared" si="1216"/>
        <v>0</v>
      </c>
      <c r="Z2603" s="114" t="str">
        <f t="shared" si="1223"/>
        <v>A+J=</v>
      </c>
      <c r="AA2603" s="108">
        <f t="shared" si="1224"/>
        <v>46650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17"/>
        <v>46626</v>
      </c>
      <c r="B2604" s="103">
        <f t="shared" si="1204"/>
        <v>235.67236783999999</v>
      </c>
      <c r="C2604" s="204">
        <f t="shared" si="1203"/>
        <v>115.84783424113282</v>
      </c>
      <c r="D2604" s="104">
        <f t="shared" si="1205"/>
        <v>7205.03</v>
      </c>
      <c r="E2604" s="105">
        <f t="shared" si="1226"/>
        <v>7245.38</v>
      </c>
      <c r="F2604" s="106">
        <f t="shared" si="1227"/>
        <v>46588</v>
      </c>
      <c r="G2604" s="107">
        <f t="shared" si="1206"/>
        <v>5.6002542668107669E-3</v>
      </c>
      <c r="H2604" s="108">
        <f t="shared" si="1222"/>
        <v>46650</v>
      </c>
      <c r="I2604" s="108">
        <f t="shared" si="1207"/>
        <v>46650</v>
      </c>
      <c r="J2604" s="109">
        <f t="shared" si="1218"/>
        <v>20</v>
      </c>
      <c r="K2604" s="109">
        <f t="shared" ref="K2604:K2667" si="1228">(J2604-(NETWORKDAYS(A2604,I2604,AD$171:AD$502)-1))</f>
        <v>5</v>
      </c>
      <c r="L2604" s="8">
        <f t="shared" si="1219"/>
        <v>1.00139713</v>
      </c>
      <c r="M2604" s="110">
        <f t="shared" si="1208"/>
        <v>1.0056002500000001</v>
      </c>
      <c r="N2604" s="110">
        <f t="shared" si="1209"/>
        <v>2.028203063169721</v>
      </c>
      <c r="O2604" s="103">
        <f t="shared" si="1210"/>
        <v>2.0310367199999999</v>
      </c>
      <c r="P2604" s="103">
        <f t="shared" si="1211"/>
        <v>235.29120527000001</v>
      </c>
      <c r="Q2604" s="11">
        <f t="shared" si="1225"/>
        <v>0</v>
      </c>
      <c r="R2604" s="30">
        <f t="shared" si="1220"/>
        <v>0</v>
      </c>
      <c r="S2604" s="103">
        <f t="shared" si="1212"/>
        <v>0</v>
      </c>
      <c r="T2604" s="113">
        <f t="shared" si="1221"/>
        <v>8.5000000000000006E-2</v>
      </c>
      <c r="U2604" s="111">
        <f t="shared" si="1213"/>
        <v>5</v>
      </c>
      <c r="V2604" s="111">
        <v>252</v>
      </c>
      <c r="W2604" s="110">
        <f t="shared" si="1214"/>
        <v>1.0016199610000001</v>
      </c>
      <c r="X2604" s="103">
        <f t="shared" si="1215"/>
        <v>0.38116256999999998</v>
      </c>
      <c r="Y2604" s="103">
        <f t="shared" si="1216"/>
        <v>0</v>
      </c>
      <c r="Z2604" s="114" t="str">
        <f t="shared" si="1223"/>
        <v>A+J=</v>
      </c>
      <c r="AA2604" s="108">
        <f t="shared" si="1224"/>
        <v>46650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17"/>
        <v>46627</v>
      </c>
      <c r="B2605" s="103">
        <f t="shared" si="1204"/>
        <v>235.81451223000002</v>
      </c>
      <c r="C2605" s="204">
        <f t="shared" si="1203"/>
        <v>115.84783424113282</v>
      </c>
      <c r="D2605" s="104">
        <f t="shared" si="1205"/>
        <v>7205.03</v>
      </c>
      <c r="E2605" s="105">
        <f t="shared" si="1226"/>
        <v>7245.38</v>
      </c>
      <c r="F2605" s="106">
        <f t="shared" si="1227"/>
        <v>46588</v>
      </c>
      <c r="G2605" s="107">
        <f t="shared" si="1206"/>
        <v>5.6002542668107669E-3</v>
      </c>
      <c r="H2605" s="108">
        <f t="shared" si="1222"/>
        <v>46650</v>
      </c>
      <c r="I2605" s="108">
        <f t="shared" si="1207"/>
        <v>46650</v>
      </c>
      <c r="J2605" s="109">
        <f t="shared" si="1218"/>
        <v>20</v>
      </c>
      <c r="K2605" s="109">
        <f t="shared" si="1228"/>
        <v>6</v>
      </c>
      <c r="L2605" s="8">
        <f t="shared" si="1219"/>
        <v>1.0016767900000001</v>
      </c>
      <c r="M2605" s="110">
        <f t="shared" si="1208"/>
        <v>1.0056002500000001</v>
      </c>
      <c r="N2605" s="110">
        <f t="shared" si="1209"/>
        <v>2.028203063169721</v>
      </c>
      <c r="O2605" s="103">
        <f t="shared" si="1210"/>
        <v>2.0316039300000002</v>
      </c>
      <c r="P2605" s="103">
        <f t="shared" si="1211"/>
        <v>235.35691532000001</v>
      </c>
      <c r="Q2605" s="11">
        <f t="shared" si="1225"/>
        <v>0</v>
      </c>
      <c r="R2605" s="30">
        <f t="shared" si="1220"/>
        <v>0</v>
      </c>
      <c r="S2605" s="103">
        <f t="shared" si="1212"/>
        <v>0</v>
      </c>
      <c r="T2605" s="113">
        <f t="shared" si="1221"/>
        <v>8.5000000000000006E-2</v>
      </c>
      <c r="U2605" s="111">
        <f t="shared" si="1213"/>
        <v>6</v>
      </c>
      <c r="V2605" s="111">
        <v>252</v>
      </c>
      <c r="W2605" s="110">
        <f t="shared" si="1214"/>
        <v>1.0019442679999999</v>
      </c>
      <c r="X2605" s="103">
        <f t="shared" si="1215"/>
        <v>0.45759691000000002</v>
      </c>
      <c r="Y2605" s="103">
        <f t="shared" si="1216"/>
        <v>0</v>
      </c>
      <c r="Z2605" s="114" t="str">
        <f t="shared" si="1223"/>
        <v>A+J=</v>
      </c>
      <c r="AA2605" s="108">
        <f t="shared" si="1224"/>
        <v>46650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17"/>
        <v>46628</v>
      </c>
      <c r="B2606" s="103">
        <f t="shared" si="1204"/>
        <v>235.81451223000002</v>
      </c>
      <c r="C2606" s="204">
        <f t="shared" si="1203"/>
        <v>115.84783424113282</v>
      </c>
      <c r="D2606" s="104">
        <f t="shared" si="1205"/>
        <v>7205.03</v>
      </c>
      <c r="E2606" s="105">
        <f t="shared" si="1226"/>
        <v>7245.38</v>
      </c>
      <c r="F2606" s="106">
        <f t="shared" si="1227"/>
        <v>46588</v>
      </c>
      <c r="G2606" s="107">
        <f t="shared" si="1206"/>
        <v>5.6002542668107669E-3</v>
      </c>
      <c r="H2606" s="108">
        <f t="shared" si="1222"/>
        <v>46650</v>
      </c>
      <c r="I2606" s="108">
        <f t="shared" si="1207"/>
        <v>46650</v>
      </c>
      <c r="J2606" s="109">
        <f t="shared" si="1218"/>
        <v>20</v>
      </c>
      <c r="K2606" s="109">
        <f t="shared" si="1228"/>
        <v>6</v>
      </c>
      <c r="L2606" s="8">
        <f t="shared" si="1219"/>
        <v>1.0016767900000001</v>
      </c>
      <c r="M2606" s="110">
        <f t="shared" si="1208"/>
        <v>1.0056002500000001</v>
      </c>
      <c r="N2606" s="110">
        <f t="shared" si="1209"/>
        <v>2.028203063169721</v>
      </c>
      <c r="O2606" s="103">
        <f t="shared" si="1210"/>
        <v>2.0316039300000002</v>
      </c>
      <c r="P2606" s="103">
        <f t="shared" si="1211"/>
        <v>235.35691532000001</v>
      </c>
      <c r="Q2606" s="11">
        <f t="shared" si="1225"/>
        <v>0</v>
      </c>
      <c r="R2606" s="30">
        <f t="shared" si="1220"/>
        <v>0</v>
      </c>
      <c r="S2606" s="103">
        <f t="shared" si="1212"/>
        <v>0</v>
      </c>
      <c r="T2606" s="113">
        <f t="shared" si="1221"/>
        <v>8.5000000000000006E-2</v>
      </c>
      <c r="U2606" s="111">
        <f t="shared" si="1213"/>
        <v>6</v>
      </c>
      <c r="V2606" s="111">
        <v>252</v>
      </c>
      <c r="W2606" s="110">
        <f t="shared" si="1214"/>
        <v>1.0019442679999999</v>
      </c>
      <c r="X2606" s="103">
        <f t="shared" si="1215"/>
        <v>0.45759691000000002</v>
      </c>
      <c r="Y2606" s="103">
        <f t="shared" si="1216"/>
        <v>0</v>
      </c>
      <c r="Z2606" s="114" t="str">
        <f t="shared" si="1223"/>
        <v>A+J=</v>
      </c>
      <c r="AA2606" s="108">
        <f t="shared" si="1224"/>
        <v>46650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17"/>
        <v>46629</v>
      </c>
      <c r="B2607" s="103">
        <f t="shared" si="1204"/>
        <v>235.81451223000002</v>
      </c>
      <c r="C2607" s="204">
        <f t="shared" si="1203"/>
        <v>115.84783424113282</v>
      </c>
      <c r="D2607" s="104">
        <f t="shared" si="1205"/>
        <v>7205.03</v>
      </c>
      <c r="E2607" s="105">
        <f t="shared" si="1226"/>
        <v>7245.38</v>
      </c>
      <c r="F2607" s="106">
        <f t="shared" si="1227"/>
        <v>46588</v>
      </c>
      <c r="G2607" s="107">
        <f t="shared" si="1206"/>
        <v>5.6002542668107669E-3</v>
      </c>
      <c r="H2607" s="108">
        <f t="shared" si="1222"/>
        <v>46650</v>
      </c>
      <c r="I2607" s="108">
        <f t="shared" si="1207"/>
        <v>46650</v>
      </c>
      <c r="J2607" s="109">
        <f t="shared" si="1218"/>
        <v>20</v>
      </c>
      <c r="K2607" s="109">
        <f t="shared" si="1228"/>
        <v>6</v>
      </c>
      <c r="L2607" s="8">
        <f t="shared" si="1219"/>
        <v>1.0016767900000001</v>
      </c>
      <c r="M2607" s="110">
        <f t="shared" si="1208"/>
        <v>1.0056002500000001</v>
      </c>
      <c r="N2607" s="110">
        <f t="shared" si="1209"/>
        <v>2.028203063169721</v>
      </c>
      <c r="O2607" s="103">
        <f t="shared" si="1210"/>
        <v>2.0316039300000002</v>
      </c>
      <c r="P2607" s="103">
        <f t="shared" si="1211"/>
        <v>235.35691532000001</v>
      </c>
      <c r="Q2607" s="11">
        <f t="shared" si="1225"/>
        <v>0</v>
      </c>
      <c r="R2607" s="30">
        <f t="shared" si="1220"/>
        <v>0</v>
      </c>
      <c r="S2607" s="103">
        <f t="shared" si="1212"/>
        <v>0</v>
      </c>
      <c r="T2607" s="113">
        <f t="shared" si="1221"/>
        <v>8.5000000000000006E-2</v>
      </c>
      <c r="U2607" s="111">
        <f t="shared" si="1213"/>
        <v>6</v>
      </c>
      <c r="V2607" s="111">
        <v>252</v>
      </c>
      <c r="W2607" s="110">
        <f t="shared" si="1214"/>
        <v>1.0019442679999999</v>
      </c>
      <c r="X2607" s="103">
        <f t="shared" si="1215"/>
        <v>0.45759691000000002</v>
      </c>
      <c r="Y2607" s="103">
        <f t="shared" si="1216"/>
        <v>0</v>
      </c>
      <c r="Z2607" s="114" t="str">
        <f t="shared" si="1223"/>
        <v>A+J=</v>
      </c>
      <c r="AA2607" s="108">
        <f t="shared" si="1224"/>
        <v>46650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17"/>
        <v>46630</v>
      </c>
      <c r="B2608" s="103">
        <f t="shared" si="1204"/>
        <v>235.95674255</v>
      </c>
      <c r="C2608" s="204">
        <f t="shared" si="1203"/>
        <v>115.84783424113282</v>
      </c>
      <c r="D2608" s="104">
        <f t="shared" si="1205"/>
        <v>7205.03</v>
      </c>
      <c r="E2608" s="105">
        <f t="shared" si="1226"/>
        <v>7245.38</v>
      </c>
      <c r="F2608" s="106">
        <f t="shared" si="1227"/>
        <v>46588</v>
      </c>
      <c r="G2608" s="107">
        <f t="shared" si="1206"/>
        <v>5.6002542668107669E-3</v>
      </c>
      <c r="H2608" s="108">
        <f t="shared" si="1222"/>
        <v>46650</v>
      </c>
      <c r="I2608" s="108">
        <f t="shared" si="1207"/>
        <v>46650</v>
      </c>
      <c r="J2608" s="109">
        <f t="shared" si="1218"/>
        <v>20</v>
      </c>
      <c r="K2608" s="109">
        <f t="shared" si="1228"/>
        <v>7</v>
      </c>
      <c r="L2608" s="8">
        <f t="shared" si="1219"/>
        <v>1.00195653</v>
      </c>
      <c r="M2608" s="110">
        <f t="shared" si="1208"/>
        <v>1.0056002500000001</v>
      </c>
      <c r="N2608" s="110">
        <f t="shared" si="1209"/>
        <v>2.028203063169721</v>
      </c>
      <c r="O2608" s="103">
        <f t="shared" si="1210"/>
        <v>2.0321712999999999</v>
      </c>
      <c r="P2608" s="103">
        <f t="shared" si="1211"/>
        <v>235.42264391000001</v>
      </c>
      <c r="Q2608" s="11">
        <f t="shared" si="1225"/>
        <v>0</v>
      </c>
      <c r="R2608" s="30">
        <f t="shared" si="1220"/>
        <v>0</v>
      </c>
      <c r="S2608" s="103">
        <f t="shared" si="1212"/>
        <v>0</v>
      </c>
      <c r="T2608" s="113">
        <f t="shared" si="1221"/>
        <v>8.5000000000000006E-2</v>
      </c>
      <c r="U2608" s="111">
        <f t="shared" si="1213"/>
        <v>7</v>
      </c>
      <c r="V2608" s="111">
        <v>252</v>
      </c>
      <c r="W2608" s="110">
        <f t="shared" si="1214"/>
        <v>1.00226868</v>
      </c>
      <c r="X2608" s="103">
        <f t="shared" si="1215"/>
        <v>0.53409863999999996</v>
      </c>
      <c r="Y2608" s="103">
        <f t="shared" si="1216"/>
        <v>0</v>
      </c>
      <c r="Z2608" s="114" t="str">
        <f t="shared" si="1223"/>
        <v>A+J=</v>
      </c>
      <c r="AA2608" s="108">
        <f t="shared" si="1224"/>
        <v>46650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17"/>
        <v>46631</v>
      </c>
      <c r="B2609" s="103">
        <f t="shared" si="1204"/>
        <v>236.09905649000001</v>
      </c>
      <c r="C2609" s="204">
        <f t="shared" si="1203"/>
        <v>115.84783424113282</v>
      </c>
      <c r="D2609" s="104">
        <f t="shared" si="1205"/>
        <v>7205.03</v>
      </c>
      <c r="E2609" s="105">
        <f t="shared" si="1226"/>
        <v>7245.38</v>
      </c>
      <c r="F2609" s="106">
        <f t="shared" si="1227"/>
        <v>46588</v>
      </c>
      <c r="G2609" s="107">
        <f t="shared" si="1206"/>
        <v>5.6002542668107669E-3</v>
      </c>
      <c r="H2609" s="108">
        <f t="shared" si="1222"/>
        <v>46650</v>
      </c>
      <c r="I2609" s="108">
        <f t="shared" si="1207"/>
        <v>46650</v>
      </c>
      <c r="J2609" s="109">
        <f t="shared" si="1218"/>
        <v>20</v>
      </c>
      <c r="K2609" s="109">
        <f t="shared" si="1228"/>
        <v>8</v>
      </c>
      <c r="L2609" s="8">
        <f t="shared" si="1219"/>
        <v>1.0022363400000001</v>
      </c>
      <c r="M2609" s="110">
        <f t="shared" si="1208"/>
        <v>1.0056002500000001</v>
      </c>
      <c r="N2609" s="110">
        <f t="shared" si="1209"/>
        <v>2.028203063169721</v>
      </c>
      <c r="O2609" s="103">
        <f t="shared" si="1210"/>
        <v>2.0327388100000001</v>
      </c>
      <c r="P2609" s="103">
        <f t="shared" si="1211"/>
        <v>235.48838871000001</v>
      </c>
      <c r="Q2609" s="11">
        <f t="shared" si="1225"/>
        <v>0</v>
      </c>
      <c r="R2609" s="30">
        <f t="shared" si="1220"/>
        <v>0</v>
      </c>
      <c r="S2609" s="103">
        <f t="shared" si="1212"/>
        <v>0</v>
      </c>
      <c r="T2609" s="113">
        <f t="shared" si="1221"/>
        <v>8.5000000000000006E-2</v>
      </c>
      <c r="U2609" s="111">
        <f t="shared" si="1213"/>
        <v>8</v>
      </c>
      <c r="V2609" s="111">
        <v>252</v>
      </c>
      <c r="W2609" s="110">
        <f t="shared" si="1214"/>
        <v>1.0025931969999999</v>
      </c>
      <c r="X2609" s="103">
        <f t="shared" si="1215"/>
        <v>0.61066777999999999</v>
      </c>
      <c r="Y2609" s="103">
        <f t="shared" si="1216"/>
        <v>0</v>
      </c>
      <c r="Z2609" s="114" t="str">
        <f t="shared" si="1223"/>
        <v>A+J=</v>
      </c>
      <c r="AA2609" s="108">
        <f t="shared" si="1224"/>
        <v>46650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17"/>
        <v>46632</v>
      </c>
      <c r="B2610" s="103">
        <f t="shared" si="1204"/>
        <v>236.24145874999999</v>
      </c>
      <c r="C2610" s="204">
        <f t="shared" si="1203"/>
        <v>115.84783424113282</v>
      </c>
      <c r="D2610" s="104">
        <f t="shared" si="1205"/>
        <v>7205.03</v>
      </c>
      <c r="E2610" s="105">
        <f t="shared" si="1226"/>
        <v>7245.38</v>
      </c>
      <c r="F2610" s="106">
        <f t="shared" si="1227"/>
        <v>46588</v>
      </c>
      <c r="G2610" s="107">
        <f t="shared" si="1206"/>
        <v>5.6002542668107669E-3</v>
      </c>
      <c r="H2610" s="108">
        <f t="shared" si="1222"/>
        <v>46650</v>
      </c>
      <c r="I2610" s="108">
        <f t="shared" si="1207"/>
        <v>46650</v>
      </c>
      <c r="J2610" s="109">
        <f t="shared" si="1218"/>
        <v>20</v>
      </c>
      <c r="K2610" s="109">
        <f t="shared" si="1228"/>
        <v>9</v>
      </c>
      <c r="L2610" s="8">
        <f t="shared" si="1219"/>
        <v>1.0025162400000001</v>
      </c>
      <c r="M2610" s="110">
        <f t="shared" si="1208"/>
        <v>1.0056002500000001</v>
      </c>
      <c r="N2610" s="110">
        <f t="shared" si="1209"/>
        <v>2.028203063169721</v>
      </c>
      <c r="O2610" s="103">
        <f t="shared" si="1210"/>
        <v>2.0333065000000001</v>
      </c>
      <c r="P2610" s="103">
        <f t="shared" si="1211"/>
        <v>235.55415436999999</v>
      </c>
      <c r="Q2610" s="11">
        <f t="shared" si="1225"/>
        <v>0</v>
      </c>
      <c r="R2610" s="30">
        <f t="shared" si="1220"/>
        <v>0</v>
      </c>
      <c r="S2610" s="103">
        <f t="shared" si="1212"/>
        <v>0</v>
      </c>
      <c r="T2610" s="113">
        <f t="shared" si="1221"/>
        <v>8.5000000000000006E-2</v>
      </c>
      <c r="U2610" s="111">
        <f t="shared" si="1213"/>
        <v>9</v>
      </c>
      <c r="V2610" s="111">
        <v>252</v>
      </c>
      <c r="W2610" s="110">
        <f t="shared" si="1214"/>
        <v>1.0029178190000001</v>
      </c>
      <c r="X2610" s="103">
        <f t="shared" si="1215"/>
        <v>0.68730438000000005</v>
      </c>
      <c r="Y2610" s="103">
        <f t="shared" si="1216"/>
        <v>0</v>
      </c>
      <c r="Z2610" s="114" t="str">
        <f t="shared" si="1223"/>
        <v>A+J=</v>
      </c>
      <c r="AA2610" s="108">
        <f t="shared" si="1224"/>
        <v>46650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17"/>
        <v>46633</v>
      </c>
      <c r="B2611" s="103">
        <f t="shared" si="1204"/>
        <v>236.38394611999999</v>
      </c>
      <c r="C2611" s="204">
        <f t="shared" si="1203"/>
        <v>115.84783424113282</v>
      </c>
      <c r="D2611" s="104">
        <f t="shared" si="1205"/>
        <v>7205.03</v>
      </c>
      <c r="E2611" s="105">
        <f t="shared" si="1226"/>
        <v>7245.38</v>
      </c>
      <c r="F2611" s="106">
        <f t="shared" si="1227"/>
        <v>46588</v>
      </c>
      <c r="G2611" s="107">
        <f t="shared" si="1206"/>
        <v>5.6002542668107669E-3</v>
      </c>
      <c r="H2611" s="108">
        <f t="shared" si="1222"/>
        <v>46650</v>
      </c>
      <c r="I2611" s="108">
        <f t="shared" si="1207"/>
        <v>46650</v>
      </c>
      <c r="J2611" s="109">
        <f t="shared" si="1218"/>
        <v>20</v>
      </c>
      <c r="K2611" s="109">
        <f t="shared" si="1228"/>
        <v>10</v>
      </c>
      <c r="L2611" s="8">
        <f t="shared" si="1219"/>
        <v>1.0027962100000001</v>
      </c>
      <c r="M2611" s="110">
        <f t="shared" si="1208"/>
        <v>1.0056002500000001</v>
      </c>
      <c r="N2611" s="110">
        <f t="shared" si="1209"/>
        <v>2.028203063169721</v>
      </c>
      <c r="O2611" s="103">
        <f t="shared" si="1210"/>
        <v>2.0338743400000001</v>
      </c>
      <c r="P2611" s="103">
        <f t="shared" si="1211"/>
        <v>235.6199374</v>
      </c>
      <c r="Q2611" s="11">
        <f t="shared" si="1225"/>
        <v>0</v>
      </c>
      <c r="R2611" s="30">
        <f t="shared" si="1220"/>
        <v>0</v>
      </c>
      <c r="S2611" s="103">
        <f t="shared" si="1212"/>
        <v>0</v>
      </c>
      <c r="T2611" s="113">
        <f t="shared" si="1221"/>
        <v>8.5000000000000006E-2</v>
      </c>
      <c r="U2611" s="111">
        <f t="shared" si="1213"/>
        <v>10</v>
      </c>
      <c r="V2611" s="111">
        <v>252</v>
      </c>
      <c r="W2611" s="110">
        <f t="shared" si="1214"/>
        <v>1.0032425469999999</v>
      </c>
      <c r="X2611" s="103">
        <f t="shared" si="1215"/>
        <v>0.76400871999999997</v>
      </c>
      <c r="Y2611" s="103">
        <f t="shared" si="1216"/>
        <v>0</v>
      </c>
      <c r="Z2611" s="114" t="str">
        <f t="shared" si="1223"/>
        <v>A+J=</v>
      </c>
      <c r="AA2611" s="108">
        <f t="shared" si="1224"/>
        <v>46650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17"/>
        <v>46634</v>
      </c>
      <c r="B2612" s="103">
        <f t="shared" si="1204"/>
        <v>236.52651931999998</v>
      </c>
      <c r="C2612" s="204">
        <f t="shared" si="1203"/>
        <v>115.84783424113282</v>
      </c>
      <c r="D2612" s="104">
        <f t="shared" si="1205"/>
        <v>7205.03</v>
      </c>
      <c r="E2612" s="105">
        <f t="shared" si="1226"/>
        <v>7245.38</v>
      </c>
      <c r="F2612" s="106">
        <f t="shared" si="1227"/>
        <v>46588</v>
      </c>
      <c r="G2612" s="107">
        <f t="shared" si="1206"/>
        <v>5.6002542668107669E-3</v>
      </c>
      <c r="H2612" s="108">
        <f t="shared" si="1222"/>
        <v>46650</v>
      </c>
      <c r="I2612" s="108">
        <f t="shared" si="1207"/>
        <v>46650</v>
      </c>
      <c r="J2612" s="109">
        <f t="shared" si="1218"/>
        <v>20</v>
      </c>
      <c r="K2612" s="109">
        <f t="shared" si="1228"/>
        <v>11</v>
      </c>
      <c r="L2612" s="8">
        <f t="shared" si="1219"/>
        <v>1.0030762600000001</v>
      </c>
      <c r="M2612" s="110">
        <f t="shared" si="1208"/>
        <v>1.0056002500000001</v>
      </c>
      <c r="N2612" s="110">
        <f t="shared" si="1209"/>
        <v>2.028203063169721</v>
      </c>
      <c r="O2612" s="103">
        <f t="shared" si="1210"/>
        <v>2.03444234</v>
      </c>
      <c r="P2612" s="103">
        <f t="shared" si="1211"/>
        <v>235.68573896999999</v>
      </c>
      <c r="Q2612" s="11">
        <f t="shared" si="1225"/>
        <v>0</v>
      </c>
      <c r="R2612" s="30">
        <f t="shared" si="1220"/>
        <v>0</v>
      </c>
      <c r="S2612" s="103">
        <f t="shared" si="1212"/>
        <v>0</v>
      </c>
      <c r="T2612" s="113">
        <f t="shared" si="1221"/>
        <v>8.5000000000000006E-2</v>
      </c>
      <c r="U2612" s="111">
        <f t="shared" si="1213"/>
        <v>11</v>
      </c>
      <c r="V2612" s="111">
        <v>252</v>
      </c>
      <c r="W2612" s="110">
        <f t="shared" si="1214"/>
        <v>1.0035673789999999</v>
      </c>
      <c r="X2612" s="103">
        <f t="shared" si="1215"/>
        <v>0.84078034999999995</v>
      </c>
      <c r="Y2612" s="103">
        <f t="shared" si="1216"/>
        <v>0</v>
      </c>
      <c r="Z2612" s="114" t="str">
        <f t="shared" si="1223"/>
        <v>A+J=</v>
      </c>
      <c r="AA2612" s="108">
        <f t="shared" si="1224"/>
        <v>46650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17"/>
        <v>46635</v>
      </c>
      <c r="B2613" s="103">
        <f t="shared" si="1204"/>
        <v>236.52651931999998</v>
      </c>
      <c r="C2613" s="204">
        <f t="shared" si="1203"/>
        <v>115.84783424113282</v>
      </c>
      <c r="D2613" s="104">
        <f t="shared" si="1205"/>
        <v>7205.03</v>
      </c>
      <c r="E2613" s="105">
        <f t="shared" si="1226"/>
        <v>7245.38</v>
      </c>
      <c r="F2613" s="106">
        <f t="shared" si="1227"/>
        <v>46588</v>
      </c>
      <c r="G2613" s="107">
        <f t="shared" si="1206"/>
        <v>5.6002542668107669E-3</v>
      </c>
      <c r="H2613" s="108">
        <f t="shared" si="1222"/>
        <v>46650</v>
      </c>
      <c r="I2613" s="108">
        <f t="shared" si="1207"/>
        <v>46650</v>
      </c>
      <c r="J2613" s="109">
        <f t="shared" si="1218"/>
        <v>20</v>
      </c>
      <c r="K2613" s="109">
        <f t="shared" si="1228"/>
        <v>11</v>
      </c>
      <c r="L2613" s="8">
        <f t="shared" si="1219"/>
        <v>1.0030762600000001</v>
      </c>
      <c r="M2613" s="110">
        <f t="shared" si="1208"/>
        <v>1.0056002500000001</v>
      </c>
      <c r="N2613" s="110">
        <f t="shared" si="1209"/>
        <v>2.028203063169721</v>
      </c>
      <c r="O2613" s="103">
        <f t="shared" si="1210"/>
        <v>2.03444234</v>
      </c>
      <c r="P2613" s="103">
        <f t="shared" si="1211"/>
        <v>235.68573896999999</v>
      </c>
      <c r="Q2613" s="11">
        <f t="shared" si="1225"/>
        <v>0</v>
      </c>
      <c r="R2613" s="30">
        <f t="shared" si="1220"/>
        <v>0</v>
      </c>
      <c r="S2613" s="103">
        <f t="shared" si="1212"/>
        <v>0</v>
      </c>
      <c r="T2613" s="113">
        <f t="shared" si="1221"/>
        <v>8.5000000000000006E-2</v>
      </c>
      <c r="U2613" s="111">
        <f t="shared" si="1213"/>
        <v>11</v>
      </c>
      <c r="V2613" s="111">
        <v>252</v>
      </c>
      <c r="W2613" s="110">
        <f t="shared" si="1214"/>
        <v>1.0035673789999999</v>
      </c>
      <c r="X2613" s="103">
        <f t="shared" si="1215"/>
        <v>0.84078034999999995</v>
      </c>
      <c r="Y2613" s="103">
        <f t="shared" si="1216"/>
        <v>0</v>
      </c>
      <c r="Z2613" s="114" t="str">
        <f t="shared" si="1223"/>
        <v>A+J=</v>
      </c>
      <c r="AA2613" s="108">
        <f t="shared" si="1224"/>
        <v>46650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17"/>
        <v>46636</v>
      </c>
      <c r="B2614" s="103">
        <f t="shared" si="1204"/>
        <v>236.52651931999998</v>
      </c>
      <c r="C2614" s="204">
        <f t="shared" si="1203"/>
        <v>115.84783424113282</v>
      </c>
      <c r="D2614" s="104">
        <f t="shared" si="1205"/>
        <v>7205.03</v>
      </c>
      <c r="E2614" s="105">
        <f t="shared" si="1226"/>
        <v>7245.38</v>
      </c>
      <c r="F2614" s="106">
        <f t="shared" si="1227"/>
        <v>46588</v>
      </c>
      <c r="G2614" s="107">
        <f t="shared" si="1206"/>
        <v>5.6002542668107669E-3</v>
      </c>
      <c r="H2614" s="108">
        <f t="shared" si="1222"/>
        <v>46650</v>
      </c>
      <c r="I2614" s="108">
        <f t="shared" si="1207"/>
        <v>46650</v>
      </c>
      <c r="J2614" s="109">
        <f t="shared" si="1218"/>
        <v>20</v>
      </c>
      <c r="K2614" s="109">
        <f t="shared" si="1228"/>
        <v>11</v>
      </c>
      <c r="L2614" s="8">
        <f t="shared" si="1219"/>
        <v>1.0030762600000001</v>
      </c>
      <c r="M2614" s="110">
        <f t="shared" si="1208"/>
        <v>1.0056002500000001</v>
      </c>
      <c r="N2614" s="110">
        <f t="shared" si="1209"/>
        <v>2.028203063169721</v>
      </c>
      <c r="O2614" s="103">
        <f t="shared" si="1210"/>
        <v>2.03444234</v>
      </c>
      <c r="P2614" s="103">
        <f t="shared" si="1211"/>
        <v>235.68573896999999</v>
      </c>
      <c r="Q2614" s="11">
        <f t="shared" si="1225"/>
        <v>0</v>
      </c>
      <c r="R2614" s="30">
        <f t="shared" si="1220"/>
        <v>0</v>
      </c>
      <c r="S2614" s="103">
        <f t="shared" si="1212"/>
        <v>0</v>
      </c>
      <c r="T2614" s="113">
        <f t="shared" si="1221"/>
        <v>8.5000000000000006E-2</v>
      </c>
      <c r="U2614" s="111">
        <f t="shared" si="1213"/>
        <v>11</v>
      </c>
      <c r="V2614" s="111">
        <v>252</v>
      </c>
      <c r="W2614" s="110">
        <f t="shared" si="1214"/>
        <v>1.0035673789999999</v>
      </c>
      <c r="X2614" s="103">
        <f t="shared" si="1215"/>
        <v>0.84078034999999995</v>
      </c>
      <c r="Y2614" s="103">
        <f t="shared" si="1216"/>
        <v>0</v>
      </c>
      <c r="Z2614" s="114" t="str">
        <f t="shared" si="1223"/>
        <v>A+J=</v>
      </c>
      <c r="AA2614" s="108">
        <f t="shared" si="1224"/>
        <v>46650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17"/>
        <v>46637</v>
      </c>
      <c r="B2615" s="103">
        <f t="shared" si="1204"/>
        <v>236.66917888</v>
      </c>
      <c r="C2615" s="204">
        <f t="shared" si="1203"/>
        <v>115.84783424113282</v>
      </c>
      <c r="D2615" s="104">
        <f t="shared" si="1205"/>
        <v>7205.03</v>
      </c>
      <c r="E2615" s="105">
        <f t="shared" si="1226"/>
        <v>7245.38</v>
      </c>
      <c r="F2615" s="106">
        <f t="shared" si="1227"/>
        <v>46588</v>
      </c>
      <c r="G2615" s="107">
        <f t="shared" si="1206"/>
        <v>5.6002542668107669E-3</v>
      </c>
      <c r="H2615" s="108">
        <f t="shared" si="1222"/>
        <v>46650</v>
      </c>
      <c r="I2615" s="108">
        <f t="shared" si="1207"/>
        <v>46650</v>
      </c>
      <c r="J2615" s="109">
        <f t="shared" si="1218"/>
        <v>20</v>
      </c>
      <c r="K2615" s="109">
        <f t="shared" si="1228"/>
        <v>12</v>
      </c>
      <c r="L2615" s="8">
        <f t="shared" si="1219"/>
        <v>1.00335639</v>
      </c>
      <c r="M2615" s="110">
        <f t="shared" si="1208"/>
        <v>1.0056002500000001</v>
      </c>
      <c r="N2615" s="110">
        <f t="shared" si="1209"/>
        <v>2.028203063169721</v>
      </c>
      <c r="O2615" s="103">
        <f t="shared" si="1210"/>
        <v>2.0350104999999998</v>
      </c>
      <c r="P2615" s="103">
        <f t="shared" si="1211"/>
        <v>235.75155907999999</v>
      </c>
      <c r="Q2615" s="11">
        <f t="shared" si="1225"/>
        <v>0</v>
      </c>
      <c r="R2615" s="30">
        <f t="shared" si="1220"/>
        <v>0</v>
      </c>
      <c r="S2615" s="103">
        <f t="shared" si="1212"/>
        <v>0</v>
      </c>
      <c r="T2615" s="113">
        <f t="shared" si="1221"/>
        <v>8.5000000000000006E-2</v>
      </c>
      <c r="U2615" s="111">
        <f t="shared" si="1213"/>
        <v>12</v>
      </c>
      <c r="V2615" s="111">
        <v>252</v>
      </c>
      <c r="W2615" s="110">
        <f t="shared" si="1214"/>
        <v>1.003892317</v>
      </c>
      <c r="X2615" s="103">
        <f t="shared" si="1215"/>
        <v>0.91761979999999999</v>
      </c>
      <c r="Y2615" s="103">
        <f t="shared" si="1216"/>
        <v>0</v>
      </c>
      <c r="Z2615" s="114" t="str">
        <f t="shared" si="1223"/>
        <v>A+J=</v>
      </c>
      <c r="AA2615" s="108">
        <f t="shared" si="1224"/>
        <v>46650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17"/>
        <v>46638</v>
      </c>
      <c r="B2616" s="103">
        <f t="shared" si="1204"/>
        <v>236.66917888</v>
      </c>
      <c r="C2616" s="204">
        <f t="shared" si="1203"/>
        <v>115.84783424113282</v>
      </c>
      <c r="D2616" s="104">
        <f t="shared" si="1205"/>
        <v>7205.03</v>
      </c>
      <c r="E2616" s="105">
        <f t="shared" si="1226"/>
        <v>7245.38</v>
      </c>
      <c r="F2616" s="106">
        <f t="shared" si="1227"/>
        <v>46588</v>
      </c>
      <c r="G2616" s="107">
        <f t="shared" si="1206"/>
        <v>5.6002542668107669E-3</v>
      </c>
      <c r="H2616" s="108">
        <f t="shared" si="1222"/>
        <v>46650</v>
      </c>
      <c r="I2616" s="108">
        <f t="shared" si="1207"/>
        <v>46650</v>
      </c>
      <c r="J2616" s="109">
        <f t="shared" si="1218"/>
        <v>20</v>
      </c>
      <c r="K2616" s="109">
        <f t="shared" si="1228"/>
        <v>12</v>
      </c>
      <c r="L2616" s="8">
        <f t="shared" si="1219"/>
        <v>1.00335639</v>
      </c>
      <c r="M2616" s="110">
        <f t="shared" si="1208"/>
        <v>1.0056002500000001</v>
      </c>
      <c r="N2616" s="110">
        <f t="shared" si="1209"/>
        <v>2.028203063169721</v>
      </c>
      <c r="O2616" s="103">
        <f t="shared" si="1210"/>
        <v>2.0350104999999998</v>
      </c>
      <c r="P2616" s="103">
        <f t="shared" si="1211"/>
        <v>235.75155907999999</v>
      </c>
      <c r="Q2616" s="11">
        <f t="shared" si="1225"/>
        <v>0</v>
      </c>
      <c r="R2616" s="30">
        <f t="shared" si="1220"/>
        <v>0</v>
      </c>
      <c r="S2616" s="103">
        <f t="shared" si="1212"/>
        <v>0</v>
      </c>
      <c r="T2616" s="113">
        <f t="shared" si="1221"/>
        <v>8.5000000000000006E-2</v>
      </c>
      <c r="U2616" s="111">
        <f t="shared" si="1213"/>
        <v>12</v>
      </c>
      <c r="V2616" s="111">
        <v>252</v>
      </c>
      <c r="W2616" s="110">
        <f t="shared" si="1214"/>
        <v>1.003892317</v>
      </c>
      <c r="X2616" s="103">
        <f t="shared" si="1215"/>
        <v>0.91761979999999999</v>
      </c>
      <c r="Y2616" s="103">
        <f t="shared" si="1216"/>
        <v>0</v>
      </c>
      <c r="Z2616" s="114" t="str">
        <f t="shared" si="1223"/>
        <v>A+J=</v>
      </c>
      <c r="AA2616" s="108">
        <f t="shared" si="1224"/>
        <v>46650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17"/>
        <v>46639</v>
      </c>
      <c r="B2617" s="103">
        <f t="shared" si="1204"/>
        <v>236.81192433999999</v>
      </c>
      <c r="C2617" s="204">
        <f t="shared" si="1203"/>
        <v>115.84783424113282</v>
      </c>
      <c r="D2617" s="104">
        <f t="shared" si="1205"/>
        <v>7205.03</v>
      </c>
      <c r="E2617" s="105">
        <f t="shared" si="1226"/>
        <v>7245.38</v>
      </c>
      <c r="F2617" s="106">
        <f t="shared" si="1227"/>
        <v>46588</v>
      </c>
      <c r="G2617" s="107">
        <f t="shared" si="1206"/>
        <v>5.6002542668107669E-3</v>
      </c>
      <c r="H2617" s="108">
        <f t="shared" si="1222"/>
        <v>46650</v>
      </c>
      <c r="I2617" s="108">
        <f t="shared" si="1207"/>
        <v>46650</v>
      </c>
      <c r="J2617" s="109">
        <f t="shared" si="1218"/>
        <v>20</v>
      </c>
      <c r="K2617" s="109">
        <f t="shared" si="1228"/>
        <v>13</v>
      </c>
      <c r="L2617" s="8">
        <f t="shared" si="1219"/>
        <v>1.0036366000000001</v>
      </c>
      <c r="M2617" s="110">
        <f t="shared" si="1208"/>
        <v>1.0056002500000001</v>
      </c>
      <c r="N2617" s="110">
        <f t="shared" si="1209"/>
        <v>2.028203063169721</v>
      </c>
      <c r="O2617" s="103">
        <f t="shared" si="1210"/>
        <v>2.03557882</v>
      </c>
      <c r="P2617" s="103">
        <f t="shared" si="1211"/>
        <v>235.81739772</v>
      </c>
      <c r="Q2617" s="11">
        <f t="shared" si="1225"/>
        <v>0</v>
      </c>
      <c r="R2617" s="30">
        <f t="shared" si="1220"/>
        <v>0</v>
      </c>
      <c r="S2617" s="103">
        <f t="shared" si="1212"/>
        <v>0</v>
      </c>
      <c r="T2617" s="113">
        <f t="shared" si="1221"/>
        <v>8.5000000000000006E-2</v>
      </c>
      <c r="U2617" s="111">
        <f t="shared" si="1213"/>
        <v>13</v>
      </c>
      <c r="V2617" s="111">
        <v>252</v>
      </c>
      <c r="W2617" s="110">
        <f t="shared" si="1214"/>
        <v>1.0042173590000001</v>
      </c>
      <c r="X2617" s="103">
        <f t="shared" si="1215"/>
        <v>0.99452662000000003</v>
      </c>
      <c r="Y2617" s="103">
        <f t="shared" si="1216"/>
        <v>0</v>
      </c>
      <c r="Z2617" s="114" t="str">
        <f t="shared" si="1223"/>
        <v>A+J=</v>
      </c>
      <c r="AA2617" s="108">
        <f t="shared" si="1224"/>
        <v>46650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17"/>
        <v>46640</v>
      </c>
      <c r="B2618" s="103">
        <f t="shared" si="1204"/>
        <v>236.95475762000001</v>
      </c>
      <c r="C2618" s="204">
        <f t="shared" si="1203"/>
        <v>115.84783424113282</v>
      </c>
      <c r="D2618" s="104">
        <f t="shared" si="1205"/>
        <v>7205.03</v>
      </c>
      <c r="E2618" s="105">
        <f t="shared" si="1226"/>
        <v>7245.38</v>
      </c>
      <c r="F2618" s="106">
        <f t="shared" si="1227"/>
        <v>46588</v>
      </c>
      <c r="G2618" s="107">
        <f t="shared" si="1206"/>
        <v>5.6002542668107669E-3</v>
      </c>
      <c r="H2618" s="108">
        <f t="shared" si="1222"/>
        <v>46650</v>
      </c>
      <c r="I2618" s="108">
        <f t="shared" si="1207"/>
        <v>46650</v>
      </c>
      <c r="J2618" s="109">
        <f t="shared" si="1218"/>
        <v>20</v>
      </c>
      <c r="K2618" s="109">
        <f t="shared" si="1228"/>
        <v>14</v>
      </c>
      <c r="L2618" s="8">
        <f t="shared" si="1219"/>
        <v>1.00391689</v>
      </c>
      <c r="M2618" s="110">
        <f t="shared" si="1208"/>
        <v>1.0056002500000001</v>
      </c>
      <c r="N2618" s="110">
        <f t="shared" si="1209"/>
        <v>2.028203063169721</v>
      </c>
      <c r="O2618" s="103">
        <f t="shared" si="1210"/>
        <v>2.03614731</v>
      </c>
      <c r="P2618" s="103">
        <f t="shared" si="1211"/>
        <v>235.88325605</v>
      </c>
      <c r="Q2618" s="11">
        <f t="shared" si="1225"/>
        <v>0</v>
      </c>
      <c r="R2618" s="30">
        <f t="shared" si="1220"/>
        <v>0</v>
      </c>
      <c r="S2618" s="103">
        <f t="shared" si="1212"/>
        <v>0</v>
      </c>
      <c r="T2618" s="113">
        <f t="shared" si="1221"/>
        <v>8.5000000000000006E-2</v>
      </c>
      <c r="U2618" s="111">
        <f t="shared" si="1213"/>
        <v>14</v>
      </c>
      <c r="V2618" s="111">
        <v>252</v>
      </c>
      <c r="W2618" s="110">
        <f t="shared" si="1214"/>
        <v>1.0045425079999999</v>
      </c>
      <c r="X2618" s="103">
        <f t="shared" si="1215"/>
        <v>1.0715015699999999</v>
      </c>
      <c r="Y2618" s="103">
        <f t="shared" si="1216"/>
        <v>0</v>
      </c>
      <c r="Z2618" s="114" t="str">
        <f t="shared" si="1223"/>
        <v>A+J=</v>
      </c>
      <c r="AA2618" s="108">
        <f t="shared" si="1224"/>
        <v>46650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17"/>
        <v>46641</v>
      </c>
      <c r="B2619" s="103">
        <f t="shared" si="1204"/>
        <v>237.09767341999998</v>
      </c>
      <c r="C2619" s="204">
        <f t="shared" si="1203"/>
        <v>115.84783424113282</v>
      </c>
      <c r="D2619" s="104">
        <f t="shared" si="1205"/>
        <v>7205.03</v>
      </c>
      <c r="E2619" s="105">
        <f t="shared" si="1226"/>
        <v>7245.38</v>
      </c>
      <c r="F2619" s="106">
        <f t="shared" si="1227"/>
        <v>46588</v>
      </c>
      <c r="G2619" s="107">
        <f t="shared" si="1206"/>
        <v>5.6002542668107669E-3</v>
      </c>
      <c r="H2619" s="108">
        <f t="shared" si="1222"/>
        <v>46650</v>
      </c>
      <c r="I2619" s="108">
        <f t="shared" si="1207"/>
        <v>46650</v>
      </c>
      <c r="J2619" s="109">
        <f t="shared" si="1218"/>
        <v>20</v>
      </c>
      <c r="K2619" s="109">
        <f t="shared" si="1228"/>
        <v>15</v>
      </c>
      <c r="L2619" s="8">
        <f t="shared" si="1219"/>
        <v>1.00419725</v>
      </c>
      <c r="M2619" s="110">
        <f t="shared" si="1208"/>
        <v>1.0056002500000001</v>
      </c>
      <c r="N2619" s="110">
        <f t="shared" si="1209"/>
        <v>2.028203063169721</v>
      </c>
      <c r="O2619" s="103">
        <f t="shared" si="1210"/>
        <v>2.0367159300000002</v>
      </c>
      <c r="P2619" s="103">
        <f t="shared" si="1211"/>
        <v>235.94912944999999</v>
      </c>
      <c r="Q2619" s="11">
        <f t="shared" si="1225"/>
        <v>0</v>
      </c>
      <c r="R2619" s="30">
        <f t="shared" si="1220"/>
        <v>0</v>
      </c>
      <c r="S2619" s="103">
        <f t="shared" si="1212"/>
        <v>0</v>
      </c>
      <c r="T2619" s="113">
        <f t="shared" si="1221"/>
        <v>8.5000000000000006E-2</v>
      </c>
      <c r="U2619" s="111">
        <f t="shared" si="1213"/>
        <v>15</v>
      </c>
      <c r="V2619" s="111">
        <v>252</v>
      </c>
      <c r="W2619" s="110">
        <f t="shared" si="1214"/>
        <v>1.0048677610000001</v>
      </c>
      <c r="X2619" s="103">
        <f t="shared" si="1215"/>
        <v>1.14854397</v>
      </c>
      <c r="Y2619" s="103">
        <f t="shared" si="1216"/>
        <v>0</v>
      </c>
      <c r="Z2619" s="114" t="str">
        <f t="shared" si="1223"/>
        <v>A+J=</v>
      </c>
      <c r="AA2619" s="108">
        <f t="shared" si="1224"/>
        <v>46650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17"/>
        <v>46642</v>
      </c>
      <c r="B2620" s="103">
        <f t="shared" si="1204"/>
        <v>237.09767341999998</v>
      </c>
      <c r="C2620" s="204">
        <f t="shared" si="1203"/>
        <v>115.84783424113282</v>
      </c>
      <c r="D2620" s="104">
        <f t="shared" si="1205"/>
        <v>7205.03</v>
      </c>
      <c r="E2620" s="105">
        <f t="shared" si="1226"/>
        <v>7245.38</v>
      </c>
      <c r="F2620" s="106">
        <f t="shared" si="1227"/>
        <v>46588</v>
      </c>
      <c r="G2620" s="107">
        <f t="shared" si="1206"/>
        <v>5.6002542668107669E-3</v>
      </c>
      <c r="H2620" s="108">
        <f t="shared" si="1222"/>
        <v>46650</v>
      </c>
      <c r="I2620" s="108">
        <f t="shared" si="1207"/>
        <v>46650</v>
      </c>
      <c r="J2620" s="109">
        <f t="shared" si="1218"/>
        <v>20</v>
      </c>
      <c r="K2620" s="109">
        <f t="shared" si="1228"/>
        <v>15</v>
      </c>
      <c r="L2620" s="8">
        <f t="shared" si="1219"/>
        <v>1.00419725</v>
      </c>
      <c r="M2620" s="110">
        <f t="shared" si="1208"/>
        <v>1.0056002500000001</v>
      </c>
      <c r="N2620" s="110">
        <f t="shared" si="1209"/>
        <v>2.028203063169721</v>
      </c>
      <c r="O2620" s="103">
        <f t="shared" si="1210"/>
        <v>2.0367159300000002</v>
      </c>
      <c r="P2620" s="103">
        <f t="shared" si="1211"/>
        <v>235.94912944999999</v>
      </c>
      <c r="Q2620" s="11">
        <f t="shared" si="1225"/>
        <v>0</v>
      </c>
      <c r="R2620" s="30">
        <f t="shared" si="1220"/>
        <v>0</v>
      </c>
      <c r="S2620" s="103">
        <f t="shared" si="1212"/>
        <v>0</v>
      </c>
      <c r="T2620" s="113">
        <f t="shared" si="1221"/>
        <v>8.5000000000000006E-2</v>
      </c>
      <c r="U2620" s="111">
        <f t="shared" si="1213"/>
        <v>15</v>
      </c>
      <c r="V2620" s="111">
        <v>252</v>
      </c>
      <c r="W2620" s="110">
        <f t="shared" si="1214"/>
        <v>1.0048677610000001</v>
      </c>
      <c r="X2620" s="103">
        <f t="shared" si="1215"/>
        <v>1.14854397</v>
      </c>
      <c r="Y2620" s="103">
        <f t="shared" si="1216"/>
        <v>0</v>
      </c>
      <c r="Z2620" s="114" t="str">
        <f t="shared" si="1223"/>
        <v>A+J=</v>
      </c>
      <c r="AA2620" s="108">
        <f t="shared" si="1224"/>
        <v>46650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17"/>
        <v>46643</v>
      </c>
      <c r="B2621" s="103">
        <f t="shared" si="1204"/>
        <v>237.09767341999998</v>
      </c>
      <c r="C2621" s="204">
        <f t="shared" si="1203"/>
        <v>115.84783424113282</v>
      </c>
      <c r="D2621" s="104">
        <f t="shared" si="1205"/>
        <v>7205.03</v>
      </c>
      <c r="E2621" s="105">
        <f t="shared" si="1226"/>
        <v>7245.38</v>
      </c>
      <c r="F2621" s="106">
        <f t="shared" si="1227"/>
        <v>46588</v>
      </c>
      <c r="G2621" s="107">
        <f t="shared" si="1206"/>
        <v>5.6002542668107669E-3</v>
      </c>
      <c r="H2621" s="108">
        <f t="shared" si="1222"/>
        <v>46650</v>
      </c>
      <c r="I2621" s="108">
        <f t="shared" si="1207"/>
        <v>46650</v>
      </c>
      <c r="J2621" s="109">
        <f t="shared" si="1218"/>
        <v>20</v>
      </c>
      <c r="K2621" s="109">
        <f t="shared" si="1228"/>
        <v>15</v>
      </c>
      <c r="L2621" s="8">
        <f t="shared" si="1219"/>
        <v>1.00419725</v>
      </c>
      <c r="M2621" s="110">
        <f t="shared" si="1208"/>
        <v>1.0056002500000001</v>
      </c>
      <c r="N2621" s="110">
        <f t="shared" si="1209"/>
        <v>2.028203063169721</v>
      </c>
      <c r="O2621" s="103">
        <f t="shared" si="1210"/>
        <v>2.0367159300000002</v>
      </c>
      <c r="P2621" s="103">
        <f t="shared" si="1211"/>
        <v>235.94912944999999</v>
      </c>
      <c r="Q2621" s="11">
        <f t="shared" si="1225"/>
        <v>0</v>
      </c>
      <c r="R2621" s="30">
        <f t="shared" si="1220"/>
        <v>0</v>
      </c>
      <c r="S2621" s="103">
        <f t="shared" si="1212"/>
        <v>0</v>
      </c>
      <c r="T2621" s="113">
        <f t="shared" si="1221"/>
        <v>8.5000000000000006E-2</v>
      </c>
      <c r="U2621" s="111">
        <f t="shared" si="1213"/>
        <v>15</v>
      </c>
      <c r="V2621" s="111">
        <v>252</v>
      </c>
      <c r="W2621" s="110">
        <f t="shared" si="1214"/>
        <v>1.0048677610000001</v>
      </c>
      <c r="X2621" s="103">
        <f t="shared" si="1215"/>
        <v>1.14854397</v>
      </c>
      <c r="Y2621" s="103">
        <f t="shared" si="1216"/>
        <v>0</v>
      </c>
      <c r="Z2621" s="114" t="str">
        <f t="shared" si="1223"/>
        <v>A+J=</v>
      </c>
      <c r="AA2621" s="108">
        <f t="shared" si="1224"/>
        <v>46650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17"/>
        <v>46644</v>
      </c>
      <c r="B2622" s="103">
        <f t="shared" si="1204"/>
        <v>237.24067663</v>
      </c>
      <c r="C2622" s="204">
        <f t="shared" si="1203"/>
        <v>115.84783424113282</v>
      </c>
      <c r="D2622" s="104">
        <f t="shared" si="1205"/>
        <v>7205.03</v>
      </c>
      <c r="E2622" s="105">
        <f t="shared" si="1226"/>
        <v>7245.38</v>
      </c>
      <c r="F2622" s="106">
        <f t="shared" si="1227"/>
        <v>46588</v>
      </c>
      <c r="G2622" s="107">
        <f t="shared" si="1206"/>
        <v>5.6002542668107669E-3</v>
      </c>
      <c r="H2622" s="108">
        <f t="shared" si="1222"/>
        <v>46650</v>
      </c>
      <c r="I2622" s="108">
        <f t="shared" si="1207"/>
        <v>46650</v>
      </c>
      <c r="J2622" s="109">
        <f t="shared" si="1218"/>
        <v>20</v>
      </c>
      <c r="K2622" s="109">
        <f t="shared" si="1228"/>
        <v>16</v>
      </c>
      <c r="L2622" s="8">
        <f t="shared" si="1219"/>
        <v>1.0044776900000001</v>
      </c>
      <c r="M2622" s="110">
        <f t="shared" si="1208"/>
        <v>1.0056002500000001</v>
      </c>
      <c r="N2622" s="110">
        <f t="shared" si="1209"/>
        <v>2.028203063169721</v>
      </c>
      <c r="O2622" s="103">
        <f t="shared" si="1210"/>
        <v>2.0372847200000002</v>
      </c>
      <c r="P2622" s="103">
        <f t="shared" si="1211"/>
        <v>236.01502253999999</v>
      </c>
      <c r="Q2622" s="11">
        <f t="shared" si="1225"/>
        <v>0</v>
      </c>
      <c r="R2622" s="30">
        <f t="shared" si="1220"/>
        <v>0</v>
      </c>
      <c r="S2622" s="103">
        <f t="shared" si="1212"/>
        <v>0</v>
      </c>
      <c r="T2622" s="113">
        <f t="shared" si="1221"/>
        <v>8.5000000000000006E-2</v>
      </c>
      <c r="U2622" s="111">
        <f t="shared" si="1213"/>
        <v>16</v>
      </c>
      <c r="V2622" s="111">
        <v>252</v>
      </c>
      <c r="W2622" s="110">
        <f t="shared" si="1214"/>
        <v>1.0051931190000001</v>
      </c>
      <c r="X2622" s="103">
        <f t="shared" si="1215"/>
        <v>1.2256540899999999</v>
      </c>
      <c r="Y2622" s="103">
        <f t="shared" si="1216"/>
        <v>0</v>
      </c>
      <c r="Z2622" s="114" t="str">
        <f t="shared" si="1223"/>
        <v>A+J=</v>
      </c>
      <c r="AA2622" s="108">
        <f t="shared" si="1224"/>
        <v>46650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17"/>
        <v>46645</v>
      </c>
      <c r="B2623" s="103">
        <f t="shared" si="1204"/>
        <v>237.38376871999998</v>
      </c>
      <c r="C2623" s="204">
        <f t="shared" si="1203"/>
        <v>115.84783424113282</v>
      </c>
      <c r="D2623" s="104">
        <f t="shared" si="1205"/>
        <v>7205.03</v>
      </c>
      <c r="E2623" s="105">
        <f t="shared" si="1226"/>
        <v>7245.38</v>
      </c>
      <c r="F2623" s="106">
        <f t="shared" si="1227"/>
        <v>46588</v>
      </c>
      <c r="G2623" s="107">
        <f t="shared" si="1206"/>
        <v>5.6002542668107669E-3</v>
      </c>
      <c r="H2623" s="108">
        <f t="shared" si="1222"/>
        <v>46650</v>
      </c>
      <c r="I2623" s="108">
        <f t="shared" si="1207"/>
        <v>46650</v>
      </c>
      <c r="J2623" s="109">
        <f t="shared" si="1218"/>
        <v>20</v>
      </c>
      <c r="K2623" s="109">
        <f t="shared" si="1228"/>
        <v>17</v>
      </c>
      <c r="L2623" s="8">
        <f t="shared" si="1219"/>
        <v>1.00475822</v>
      </c>
      <c r="M2623" s="110">
        <f t="shared" si="1208"/>
        <v>1.0056002500000001</v>
      </c>
      <c r="N2623" s="110">
        <f t="shared" si="1209"/>
        <v>2.028203063169721</v>
      </c>
      <c r="O2623" s="103">
        <f t="shared" si="1210"/>
        <v>2.0378536899999999</v>
      </c>
      <c r="P2623" s="103">
        <f t="shared" si="1211"/>
        <v>236.08093647999999</v>
      </c>
      <c r="Q2623" s="11">
        <f t="shared" si="1225"/>
        <v>0</v>
      </c>
      <c r="R2623" s="30">
        <f t="shared" si="1220"/>
        <v>0</v>
      </c>
      <c r="S2623" s="103">
        <f t="shared" si="1212"/>
        <v>0</v>
      </c>
      <c r="T2623" s="113">
        <f t="shared" si="1221"/>
        <v>8.5000000000000006E-2</v>
      </c>
      <c r="U2623" s="111">
        <f t="shared" si="1213"/>
        <v>17</v>
      </c>
      <c r="V2623" s="111">
        <v>252</v>
      </c>
      <c r="W2623" s="110">
        <f t="shared" si="1214"/>
        <v>1.005518583</v>
      </c>
      <c r="X2623" s="103">
        <f t="shared" si="1215"/>
        <v>1.3028322400000001</v>
      </c>
      <c r="Y2623" s="103">
        <f t="shared" si="1216"/>
        <v>0</v>
      </c>
      <c r="Z2623" s="114" t="str">
        <f t="shared" si="1223"/>
        <v>A+J=</v>
      </c>
      <c r="AA2623" s="108">
        <f t="shared" si="1224"/>
        <v>46650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17"/>
        <v>46646</v>
      </c>
      <c r="B2624" s="103">
        <f t="shared" si="1204"/>
        <v>237.52694621999999</v>
      </c>
      <c r="C2624" s="204">
        <f t="shared" si="1203"/>
        <v>115.84783424113282</v>
      </c>
      <c r="D2624" s="104">
        <f t="shared" si="1205"/>
        <v>7205.03</v>
      </c>
      <c r="E2624" s="105">
        <f t="shared" si="1226"/>
        <v>7245.38</v>
      </c>
      <c r="F2624" s="106">
        <f t="shared" si="1227"/>
        <v>46588</v>
      </c>
      <c r="G2624" s="107">
        <f t="shared" si="1206"/>
        <v>5.6002542668107669E-3</v>
      </c>
      <c r="H2624" s="108">
        <f t="shared" si="1222"/>
        <v>46650</v>
      </c>
      <c r="I2624" s="108">
        <f t="shared" si="1207"/>
        <v>46650</v>
      </c>
      <c r="J2624" s="109">
        <f t="shared" si="1218"/>
        <v>20</v>
      </c>
      <c r="K2624" s="109">
        <f t="shared" si="1228"/>
        <v>18</v>
      </c>
      <c r="L2624" s="8">
        <f t="shared" si="1219"/>
        <v>1.00503882</v>
      </c>
      <c r="M2624" s="110">
        <f t="shared" si="1208"/>
        <v>1.0056002500000001</v>
      </c>
      <c r="N2624" s="110">
        <f t="shared" si="1209"/>
        <v>2.028203063169721</v>
      </c>
      <c r="O2624" s="103">
        <f t="shared" si="1210"/>
        <v>2.0384228100000001</v>
      </c>
      <c r="P2624" s="103">
        <f t="shared" si="1211"/>
        <v>236.1468678</v>
      </c>
      <c r="Q2624" s="11">
        <f t="shared" si="1225"/>
        <v>0</v>
      </c>
      <c r="R2624" s="30">
        <f t="shared" si="1220"/>
        <v>0</v>
      </c>
      <c r="S2624" s="103">
        <f t="shared" si="1212"/>
        <v>0</v>
      </c>
      <c r="T2624" s="113">
        <f t="shared" si="1221"/>
        <v>8.5000000000000006E-2</v>
      </c>
      <c r="U2624" s="111">
        <f t="shared" si="1213"/>
        <v>18</v>
      </c>
      <c r="V2624" s="111">
        <v>252</v>
      </c>
      <c r="W2624" s="110">
        <f t="shared" si="1214"/>
        <v>1.005844153</v>
      </c>
      <c r="X2624" s="103">
        <f t="shared" si="1215"/>
        <v>1.38007842</v>
      </c>
      <c r="Y2624" s="103">
        <f t="shared" si="1216"/>
        <v>0</v>
      </c>
      <c r="Z2624" s="114" t="str">
        <f t="shared" si="1223"/>
        <v>A+J=</v>
      </c>
      <c r="AA2624" s="108">
        <f t="shared" si="1224"/>
        <v>46650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17"/>
        <v>46647</v>
      </c>
      <c r="B2625" s="103">
        <f t="shared" si="1204"/>
        <v>237.67020637000002</v>
      </c>
      <c r="C2625" s="204">
        <f t="shared" si="1203"/>
        <v>115.84783424113282</v>
      </c>
      <c r="D2625" s="104">
        <f t="shared" si="1205"/>
        <v>7205.03</v>
      </c>
      <c r="E2625" s="105">
        <f t="shared" si="1226"/>
        <v>7245.38</v>
      </c>
      <c r="F2625" s="106">
        <f t="shared" si="1227"/>
        <v>46588</v>
      </c>
      <c r="G2625" s="107">
        <f t="shared" si="1206"/>
        <v>5.6002542668107669E-3</v>
      </c>
      <c r="H2625" s="108">
        <f t="shared" si="1222"/>
        <v>46650</v>
      </c>
      <c r="I2625" s="108">
        <f t="shared" si="1207"/>
        <v>46650</v>
      </c>
      <c r="J2625" s="109">
        <f t="shared" si="1218"/>
        <v>20</v>
      </c>
      <c r="K2625" s="109">
        <f t="shared" si="1228"/>
        <v>19</v>
      </c>
      <c r="L2625" s="8">
        <f t="shared" si="1219"/>
        <v>1.00531949</v>
      </c>
      <c r="M2625" s="110">
        <f t="shared" si="1208"/>
        <v>1.0056002500000001</v>
      </c>
      <c r="N2625" s="110">
        <f t="shared" si="1209"/>
        <v>2.028203063169721</v>
      </c>
      <c r="O2625" s="103">
        <f t="shared" si="1210"/>
        <v>2.03899206</v>
      </c>
      <c r="P2625" s="103">
        <f t="shared" si="1211"/>
        <v>236.21281418000001</v>
      </c>
      <c r="Q2625" s="11">
        <f t="shared" si="1225"/>
        <v>0</v>
      </c>
      <c r="R2625" s="30">
        <f t="shared" si="1220"/>
        <v>0</v>
      </c>
      <c r="S2625" s="103">
        <f t="shared" si="1212"/>
        <v>0</v>
      </c>
      <c r="T2625" s="113">
        <f t="shared" si="1221"/>
        <v>8.5000000000000006E-2</v>
      </c>
      <c r="U2625" s="111">
        <f t="shared" si="1213"/>
        <v>19</v>
      </c>
      <c r="V2625" s="111">
        <v>252</v>
      </c>
      <c r="W2625" s="110">
        <f t="shared" si="1214"/>
        <v>1.0061698269999999</v>
      </c>
      <c r="X2625" s="103">
        <f t="shared" si="1215"/>
        <v>1.45739219</v>
      </c>
      <c r="Y2625" s="103">
        <f t="shared" si="1216"/>
        <v>0</v>
      </c>
      <c r="Z2625" s="114" t="str">
        <f t="shared" si="1223"/>
        <v>A+J=</v>
      </c>
      <c r="AA2625" s="108">
        <f t="shared" si="1224"/>
        <v>46650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17"/>
        <v>46648</v>
      </c>
      <c r="B2626" s="103">
        <f t="shared" si="1204"/>
        <v>237.81355692</v>
      </c>
      <c r="C2626" s="204">
        <f t="shared" si="1203"/>
        <v>115.84783424113282</v>
      </c>
      <c r="D2626" s="104">
        <f t="shared" si="1205"/>
        <v>7205.03</v>
      </c>
      <c r="E2626" s="105">
        <f t="shared" si="1226"/>
        <v>7245.38</v>
      </c>
      <c r="F2626" s="106">
        <f t="shared" si="1227"/>
        <v>46588</v>
      </c>
      <c r="G2626" s="107">
        <f t="shared" si="1206"/>
        <v>5.6002542668107669E-3</v>
      </c>
      <c r="H2626" s="108">
        <f t="shared" si="1222"/>
        <v>46650</v>
      </c>
      <c r="I2626" s="108">
        <f t="shared" si="1207"/>
        <v>46650</v>
      </c>
      <c r="J2626" s="109">
        <f t="shared" si="1218"/>
        <v>20</v>
      </c>
      <c r="K2626" s="109">
        <f t="shared" si="1228"/>
        <v>20</v>
      </c>
      <c r="L2626" s="8">
        <f t="shared" si="1219"/>
        <v>1.0056002500000001</v>
      </c>
      <c r="M2626" s="110">
        <f t="shared" si="1208"/>
        <v>1.0056002500000001</v>
      </c>
      <c r="N2626" s="110">
        <f t="shared" si="1209"/>
        <v>2.028203063169721</v>
      </c>
      <c r="O2626" s="103">
        <f t="shared" si="1210"/>
        <v>2.0395615</v>
      </c>
      <c r="P2626" s="103">
        <f t="shared" si="1211"/>
        <v>236.27878257</v>
      </c>
      <c r="Q2626" s="11">
        <f t="shared" si="1225"/>
        <v>0</v>
      </c>
      <c r="R2626" s="30">
        <f t="shared" si="1220"/>
        <v>0</v>
      </c>
      <c r="S2626" s="103">
        <f t="shared" si="1212"/>
        <v>0</v>
      </c>
      <c r="T2626" s="113">
        <f t="shared" si="1221"/>
        <v>8.5000000000000006E-2</v>
      </c>
      <c r="U2626" s="111">
        <f t="shared" si="1213"/>
        <v>20</v>
      </c>
      <c r="V2626" s="111">
        <v>252</v>
      </c>
      <c r="W2626" s="110">
        <f t="shared" si="1214"/>
        <v>1.006495608</v>
      </c>
      <c r="X2626" s="103">
        <f t="shared" si="1215"/>
        <v>1.53477435</v>
      </c>
      <c r="Y2626" s="103">
        <f t="shared" si="1216"/>
        <v>0</v>
      </c>
      <c r="Z2626" s="114" t="str">
        <f t="shared" si="1223"/>
        <v>A+J=</v>
      </c>
      <c r="AA2626" s="108">
        <f t="shared" si="1224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17"/>
        <v>46649</v>
      </c>
      <c r="B2627" s="103">
        <f t="shared" si="1204"/>
        <v>237.81355692</v>
      </c>
      <c r="C2627" s="204">
        <f t="shared" si="1203"/>
        <v>115.84783424113282</v>
      </c>
      <c r="D2627" s="104">
        <f t="shared" si="1205"/>
        <v>7205.03</v>
      </c>
      <c r="E2627" s="105">
        <f t="shared" si="1226"/>
        <v>7245.38</v>
      </c>
      <c r="F2627" s="106">
        <f t="shared" si="1227"/>
        <v>46588</v>
      </c>
      <c r="G2627" s="107">
        <f t="shared" si="1206"/>
        <v>5.6002542668107669E-3</v>
      </c>
      <c r="H2627" s="108">
        <f t="shared" si="1222"/>
        <v>46650</v>
      </c>
      <c r="I2627" s="108">
        <f t="shared" si="1207"/>
        <v>46650</v>
      </c>
      <c r="J2627" s="109">
        <f t="shared" si="1218"/>
        <v>20</v>
      </c>
      <c r="K2627" s="109">
        <f t="shared" si="1228"/>
        <v>20</v>
      </c>
      <c r="L2627" s="8">
        <f t="shared" si="1219"/>
        <v>1.0056002500000001</v>
      </c>
      <c r="M2627" s="110">
        <f t="shared" si="1208"/>
        <v>1.0056002500000001</v>
      </c>
      <c r="N2627" s="110">
        <f t="shared" si="1209"/>
        <v>2.028203063169721</v>
      </c>
      <c r="O2627" s="103">
        <f t="shared" si="1210"/>
        <v>2.0395615</v>
      </c>
      <c r="P2627" s="103">
        <f t="shared" si="1211"/>
        <v>236.27878257</v>
      </c>
      <c r="Q2627" s="11">
        <f t="shared" si="1225"/>
        <v>0</v>
      </c>
      <c r="R2627" s="30">
        <f t="shared" si="1220"/>
        <v>0</v>
      </c>
      <c r="S2627" s="103">
        <f t="shared" si="1212"/>
        <v>0</v>
      </c>
      <c r="T2627" s="113">
        <f t="shared" si="1221"/>
        <v>8.5000000000000006E-2</v>
      </c>
      <c r="U2627" s="111">
        <f t="shared" si="1213"/>
        <v>20</v>
      </c>
      <c r="V2627" s="111">
        <v>252</v>
      </c>
      <c r="W2627" s="110">
        <f t="shared" si="1214"/>
        <v>1.006495608</v>
      </c>
      <c r="X2627" s="103">
        <f t="shared" si="1215"/>
        <v>1.53477435</v>
      </c>
      <c r="Y2627" s="103">
        <f t="shared" si="1216"/>
        <v>0</v>
      </c>
      <c r="Z2627" s="114" t="str">
        <f t="shared" si="1223"/>
        <v>A+J=</v>
      </c>
      <c r="AA2627" s="108">
        <f t="shared" si="1224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17"/>
        <v>46650</v>
      </c>
      <c r="B2628" s="103">
        <f t="shared" si="1204"/>
        <v>237.81355692</v>
      </c>
      <c r="C2628" s="204">
        <f t="shared" si="1203"/>
        <v>115.84783424113282</v>
      </c>
      <c r="D2628" s="104">
        <f t="shared" si="1205"/>
        <v>7205.03</v>
      </c>
      <c r="E2628" s="105">
        <f t="shared" si="1226"/>
        <v>7245.38</v>
      </c>
      <c r="F2628" s="106">
        <f t="shared" si="1227"/>
        <v>46588</v>
      </c>
      <c r="G2628" s="107">
        <f t="shared" si="1206"/>
        <v>5.6002542668107669E-3</v>
      </c>
      <c r="H2628" s="108">
        <f t="shared" si="1222"/>
        <v>46680</v>
      </c>
      <c r="I2628" s="108">
        <f t="shared" si="1207"/>
        <v>46650</v>
      </c>
      <c r="J2628" s="109">
        <f t="shared" si="1218"/>
        <v>20</v>
      </c>
      <c r="K2628" s="109">
        <f t="shared" si="1228"/>
        <v>20</v>
      </c>
      <c r="L2628" s="8">
        <f t="shared" si="1219"/>
        <v>1.0056002500000001</v>
      </c>
      <c r="M2628" s="110">
        <f t="shared" si="1208"/>
        <v>1.0056002500000001</v>
      </c>
      <c r="N2628" s="110">
        <f t="shared" si="1209"/>
        <v>2.028203063169721</v>
      </c>
      <c r="O2628" s="103">
        <f t="shared" si="1210"/>
        <v>2.0395615</v>
      </c>
      <c r="P2628" s="103">
        <f t="shared" si="1211"/>
        <v>236.27878257</v>
      </c>
      <c r="Q2628" s="11">
        <f t="shared" si="1225"/>
        <v>86</v>
      </c>
      <c r="R2628" s="30">
        <f t="shared" si="1220"/>
        <v>4.052E-2</v>
      </c>
      <c r="S2628" s="103">
        <f t="shared" si="1212"/>
        <v>9.5740162600000005</v>
      </c>
      <c r="T2628" s="113">
        <f t="shared" si="1221"/>
        <v>8.5000000000000006E-2</v>
      </c>
      <c r="U2628" s="111">
        <f t="shared" si="1213"/>
        <v>20</v>
      </c>
      <c r="V2628" s="111">
        <v>252</v>
      </c>
      <c r="W2628" s="110">
        <f t="shared" si="1214"/>
        <v>1.006495608</v>
      </c>
      <c r="X2628" s="103">
        <f t="shared" si="1215"/>
        <v>1.53477435</v>
      </c>
      <c r="Y2628" s="103">
        <f t="shared" si="1216"/>
        <v>11.10879061</v>
      </c>
      <c r="Z2628" s="114" t="str">
        <f t="shared" si="1223"/>
        <v>A+J=</v>
      </c>
      <c r="AA2628" s="108">
        <f t="shared" si="1224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17"/>
        <v>46651</v>
      </c>
      <c r="B2629" s="103">
        <f t="shared" si="1204"/>
        <v>226.83848517999999</v>
      </c>
      <c r="C2629" s="204">
        <f t="shared" si="1203"/>
        <v>111.15368000258694</v>
      </c>
      <c r="D2629" s="104">
        <f t="shared" si="1205"/>
        <v>7205.03</v>
      </c>
      <c r="E2629" s="105">
        <f t="shared" si="1226"/>
        <v>7245.38</v>
      </c>
      <c r="F2629" s="106">
        <f t="shared" si="1227"/>
        <v>46619</v>
      </c>
      <c r="G2629" s="107">
        <f t="shared" si="1206"/>
        <v>5.6002542668107669E-3</v>
      </c>
      <c r="H2629" s="108">
        <f t="shared" si="1222"/>
        <v>46680</v>
      </c>
      <c r="I2629" s="108">
        <f t="shared" si="1207"/>
        <v>46680</v>
      </c>
      <c r="J2629" s="109">
        <f t="shared" si="1218"/>
        <v>21</v>
      </c>
      <c r="K2629" s="109">
        <f t="shared" si="1228"/>
        <v>1</v>
      </c>
      <c r="L2629" s="8">
        <f t="shared" si="1219"/>
        <v>1.0002659700000001</v>
      </c>
      <c r="M2629" s="110">
        <f t="shared" si="1208"/>
        <v>1.0056002500000001</v>
      </c>
      <c r="N2629" s="110">
        <f t="shared" si="1209"/>
        <v>2.0395615073742372</v>
      </c>
      <c r="O2629" s="103">
        <f t="shared" si="1210"/>
        <v>2.0401039600000002</v>
      </c>
      <c r="P2629" s="103">
        <f t="shared" si="1211"/>
        <v>226.76506273999999</v>
      </c>
      <c r="Q2629" s="11">
        <f t="shared" si="1225"/>
        <v>0</v>
      </c>
      <c r="R2629" s="30">
        <f t="shared" si="1220"/>
        <v>0</v>
      </c>
      <c r="S2629" s="103">
        <f t="shared" si="1212"/>
        <v>0</v>
      </c>
      <c r="T2629" s="113">
        <f t="shared" si="1221"/>
        <v>8.5000000000000006E-2</v>
      </c>
      <c r="U2629" s="111">
        <f t="shared" si="1213"/>
        <v>1</v>
      </c>
      <c r="V2629" s="111">
        <v>252</v>
      </c>
      <c r="W2629" s="110">
        <f t="shared" si="1214"/>
        <v>1.0003237819999999</v>
      </c>
      <c r="X2629" s="103">
        <f t="shared" si="1215"/>
        <v>7.3422440000000005E-2</v>
      </c>
      <c r="Y2629" s="103">
        <f t="shared" si="1216"/>
        <v>0</v>
      </c>
      <c r="Z2629" s="114" t="str">
        <f t="shared" si="1223"/>
        <v>A+J=</v>
      </c>
      <c r="AA2629" s="108">
        <f t="shared" si="1224"/>
        <v>46680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17"/>
        <v>46652</v>
      </c>
      <c r="B2630" s="103">
        <f t="shared" si="1204"/>
        <v>226.97228382999998</v>
      </c>
      <c r="C2630" s="204">
        <f t="shared" ref="C2630:C2693" si="1229">(C2629-(S2629/O2629))</f>
        <v>111.15368000258694</v>
      </c>
      <c r="D2630" s="104">
        <f t="shared" si="1205"/>
        <v>7205.03</v>
      </c>
      <c r="E2630" s="105">
        <f t="shared" si="1226"/>
        <v>7245.38</v>
      </c>
      <c r="F2630" s="106">
        <f t="shared" si="1227"/>
        <v>46619</v>
      </c>
      <c r="G2630" s="107">
        <f t="shared" si="1206"/>
        <v>5.6002542668107669E-3</v>
      </c>
      <c r="H2630" s="108">
        <f t="shared" si="1222"/>
        <v>46680</v>
      </c>
      <c r="I2630" s="108">
        <f t="shared" si="1207"/>
        <v>46680</v>
      </c>
      <c r="J2630" s="109">
        <f t="shared" si="1218"/>
        <v>21</v>
      </c>
      <c r="K2630" s="109">
        <f t="shared" si="1228"/>
        <v>2</v>
      </c>
      <c r="L2630" s="8">
        <f t="shared" si="1219"/>
        <v>1.0005320099999999</v>
      </c>
      <c r="M2630" s="110">
        <f t="shared" si="1208"/>
        <v>1.0056002500000001</v>
      </c>
      <c r="N2630" s="110">
        <f t="shared" si="1209"/>
        <v>2.0395615073742372</v>
      </c>
      <c r="O2630" s="103">
        <f t="shared" si="1210"/>
        <v>2.0406465699999998</v>
      </c>
      <c r="P2630" s="103">
        <f t="shared" si="1211"/>
        <v>226.82537583999999</v>
      </c>
      <c r="Q2630" s="11">
        <f t="shared" si="1225"/>
        <v>0</v>
      </c>
      <c r="R2630" s="30">
        <f t="shared" si="1220"/>
        <v>0</v>
      </c>
      <c r="S2630" s="103">
        <f t="shared" si="1212"/>
        <v>0</v>
      </c>
      <c r="T2630" s="113">
        <f t="shared" si="1221"/>
        <v>8.5000000000000006E-2</v>
      </c>
      <c r="U2630" s="111">
        <f t="shared" si="1213"/>
        <v>2</v>
      </c>
      <c r="V2630" s="111">
        <v>252</v>
      </c>
      <c r="W2630" s="110">
        <f t="shared" si="1214"/>
        <v>1.00064767</v>
      </c>
      <c r="X2630" s="103">
        <f t="shared" si="1215"/>
        <v>0.14690798999999999</v>
      </c>
      <c r="Y2630" s="103">
        <f t="shared" si="1216"/>
        <v>0</v>
      </c>
      <c r="Z2630" s="114" t="str">
        <f t="shared" si="1223"/>
        <v>A+J=</v>
      </c>
      <c r="AA2630" s="108">
        <f t="shared" si="1224"/>
        <v>46680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17"/>
        <v>46653</v>
      </c>
      <c r="B2631" s="103">
        <f t="shared" ref="B2631:B2694" si="1230">(P2631+X2631)</f>
        <v>227.1061607</v>
      </c>
      <c r="C2631" s="204">
        <f t="shared" si="1229"/>
        <v>111.15368000258694</v>
      </c>
      <c r="D2631" s="104">
        <f t="shared" ref="D2631:D2694" si="1231">IF(E2631=E2630,D2630,E2630)</f>
        <v>7205.03</v>
      </c>
      <c r="E2631" s="105">
        <f t="shared" si="1226"/>
        <v>7245.38</v>
      </c>
      <c r="F2631" s="106">
        <f t="shared" si="1227"/>
        <v>46619</v>
      </c>
      <c r="G2631" s="107">
        <f t="shared" ref="G2631:G2694" si="1232">(E2631/D2631)-1</f>
        <v>5.6002542668107669E-3</v>
      </c>
      <c r="H2631" s="108">
        <f t="shared" si="1222"/>
        <v>46680</v>
      </c>
      <c r="I2631" s="108">
        <f t="shared" ref="I2631:I2694" si="1233">IF(A2631&gt;I2630,H2631,I2630)</f>
        <v>46680</v>
      </c>
      <c r="J2631" s="109">
        <f t="shared" si="1218"/>
        <v>21</v>
      </c>
      <c r="K2631" s="109">
        <f t="shared" si="1228"/>
        <v>3</v>
      </c>
      <c r="L2631" s="8">
        <f t="shared" si="1219"/>
        <v>1.00079812</v>
      </c>
      <c r="M2631" s="110">
        <f t="shared" ref="M2631:M2694" si="1234">IF(I2631&gt;I2630,L2630,M2630)</f>
        <v>1.0056002500000001</v>
      </c>
      <c r="N2631" s="110">
        <f t="shared" ref="N2631:N2694" si="1235">IF(I2631&gt;I2630,N2630*M2631,N2630)</f>
        <v>2.0395615073742372</v>
      </c>
      <c r="O2631" s="103">
        <f t="shared" ref="O2631:O2694" si="1236">TRUNC(TRUNC((L2631*N2631),15),8)</f>
        <v>2.04118932</v>
      </c>
      <c r="P2631" s="103">
        <f t="shared" ref="P2631:P2694" si="1237">TRUNC(C2631*O2631,8)</f>
        <v>226.88570448999999</v>
      </c>
      <c r="Q2631" s="11">
        <f t="shared" si="1225"/>
        <v>0</v>
      </c>
      <c r="R2631" s="30">
        <f t="shared" si="1220"/>
        <v>0</v>
      </c>
      <c r="S2631" s="103">
        <f t="shared" ref="S2631:S2694" si="1238">IF(R2631&gt;0,TRUNC(R2631*P2631,8),0)</f>
        <v>0</v>
      </c>
      <c r="T2631" s="113">
        <f t="shared" si="1221"/>
        <v>8.5000000000000006E-2</v>
      </c>
      <c r="U2631" s="111">
        <f t="shared" ref="U2631:U2694" si="1239">IF(Q2630&gt;0,1,IF(K2631=K2630,U2630,U2630+1))</f>
        <v>3</v>
      </c>
      <c r="V2631" s="111">
        <v>252</v>
      </c>
      <c r="W2631" s="110">
        <f t="shared" ref="W2631:W2694" si="1240">ROUND((1+T2631)^TRUNC((U2631/V2631),9),9)</f>
        <v>1.000971662</v>
      </c>
      <c r="X2631" s="103">
        <f t="shared" ref="X2631:X2694" si="1241">TRUNC((P2631*(W2631-1)),8)</f>
        <v>0.22045621000000001</v>
      </c>
      <c r="Y2631" s="103">
        <f t="shared" ref="Y2631:Y2694" si="1242">IF(Q2631&gt;0,S2631+X2631,0)</f>
        <v>0</v>
      </c>
      <c r="Z2631" s="114" t="str">
        <f t="shared" si="1223"/>
        <v>A+J=</v>
      </c>
      <c r="AA2631" s="108">
        <f t="shared" si="1224"/>
        <v>46680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17"/>
        <v>46654</v>
      </c>
      <c r="B2632" s="103">
        <f t="shared" si="1230"/>
        <v>227.24011609999999</v>
      </c>
      <c r="C2632" s="204">
        <f t="shared" si="1229"/>
        <v>111.15368000258694</v>
      </c>
      <c r="D2632" s="104">
        <f t="shared" si="1231"/>
        <v>7205.03</v>
      </c>
      <c r="E2632" s="105">
        <f t="shared" si="1226"/>
        <v>7245.38</v>
      </c>
      <c r="F2632" s="106">
        <f t="shared" si="1227"/>
        <v>46619</v>
      </c>
      <c r="G2632" s="107">
        <f t="shared" si="1232"/>
        <v>5.6002542668107669E-3</v>
      </c>
      <c r="H2632" s="108">
        <f t="shared" si="1222"/>
        <v>46680</v>
      </c>
      <c r="I2632" s="108">
        <f t="shared" si="1233"/>
        <v>46680</v>
      </c>
      <c r="J2632" s="109">
        <f t="shared" si="1218"/>
        <v>21</v>
      </c>
      <c r="K2632" s="109">
        <f t="shared" si="1228"/>
        <v>4</v>
      </c>
      <c r="L2632" s="8">
        <f t="shared" si="1219"/>
        <v>1.0010642999999999</v>
      </c>
      <c r="M2632" s="110">
        <f t="shared" si="1234"/>
        <v>1.0056002500000001</v>
      </c>
      <c r="N2632" s="110">
        <f t="shared" si="1235"/>
        <v>2.0395615073742372</v>
      </c>
      <c r="O2632" s="103">
        <f t="shared" si="1236"/>
        <v>2.0417322100000002</v>
      </c>
      <c r="P2632" s="103">
        <f t="shared" si="1237"/>
        <v>226.94604871999999</v>
      </c>
      <c r="Q2632" s="11">
        <f t="shared" si="1225"/>
        <v>0</v>
      </c>
      <c r="R2632" s="30">
        <f t="shared" si="1220"/>
        <v>0</v>
      </c>
      <c r="S2632" s="103">
        <f t="shared" si="1238"/>
        <v>0</v>
      </c>
      <c r="T2632" s="113">
        <f t="shared" si="1221"/>
        <v>8.5000000000000006E-2</v>
      </c>
      <c r="U2632" s="111">
        <f t="shared" si="1239"/>
        <v>4</v>
      </c>
      <c r="V2632" s="111">
        <v>252</v>
      </c>
      <c r="W2632" s="110">
        <f t="shared" si="1240"/>
        <v>1.001295759</v>
      </c>
      <c r="X2632" s="103">
        <f t="shared" si="1241"/>
        <v>0.29406737999999999</v>
      </c>
      <c r="Y2632" s="103">
        <f t="shared" si="1242"/>
        <v>0</v>
      </c>
      <c r="Z2632" s="114" t="str">
        <f t="shared" si="1223"/>
        <v>A+J=</v>
      </c>
      <c r="AA2632" s="108">
        <f t="shared" si="1224"/>
        <v>46680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17"/>
        <v>46655</v>
      </c>
      <c r="B2633" s="103">
        <f t="shared" si="1230"/>
        <v>227.37415002</v>
      </c>
      <c r="C2633" s="204">
        <f t="shared" si="1229"/>
        <v>111.15368000258694</v>
      </c>
      <c r="D2633" s="104">
        <f t="shared" si="1231"/>
        <v>7205.03</v>
      </c>
      <c r="E2633" s="105">
        <f t="shared" si="1226"/>
        <v>7245.38</v>
      </c>
      <c r="F2633" s="106">
        <f t="shared" si="1227"/>
        <v>46619</v>
      </c>
      <c r="G2633" s="107">
        <f t="shared" si="1232"/>
        <v>5.6002542668107669E-3</v>
      </c>
      <c r="H2633" s="108">
        <f t="shared" si="1222"/>
        <v>46680</v>
      </c>
      <c r="I2633" s="108">
        <f t="shared" si="1233"/>
        <v>46680</v>
      </c>
      <c r="J2633" s="109">
        <f t="shared" si="1218"/>
        <v>21</v>
      </c>
      <c r="K2633" s="109">
        <f t="shared" si="1228"/>
        <v>5</v>
      </c>
      <c r="L2633" s="8">
        <f t="shared" si="1219"/>
        <v>1.00133055</v>
      </c>
      <c r="M2633" s="110">
        <f t="shared" si="1234"/>
        <v>1.0056002500000001</v>
      </c>
      <c r="N2633" s="110">
        <f t="shared" si="1235"/>
        <v>2.0395615073742372</v>
      </c>
      <c r="O2633" s="103">
        <f t="shared" si="1236"/>
        <v>2.0422752399999999</v>
      </c>
      <c r="P2633" s="103">
        <f t="shared" si="1237"/>
        <v>227.00640849999999</v>
      </c>
      <c r="Q2633" s="11">
        <f t="shared" si="1225"/>
        <v>0</v>
      </c>
      <c r="R2633" s="30">
        <f t="shared" si="1220"/>
        <v>0</v>
      </c>
      <c r="S2633" s="103">
        <f t="shared" si="1238"/>
        <v>0</v>
      </c>
      <c r="T2633" s="113">
        <f t="shared" si="1221"/>
        <v>8.5000000000000006E-2</v>
      </c>
      <c r="U2633" s="111">
        <f t="shared" si="1239"/>
        <v>5</v>
      </c>
      <c r="V2633" s="111">
        <v>252</v>
      </c>
      <c r="W2633" s="110">
        <f t="shared" si="1240"/>
        <v>1.0016199610000001</v>
      </c>
      <c r="X2633" s="103">
        <f t="shared" si="1241"/>
        <v>0.36774151999999999</v>
      </c>
      <c r="Y2633" s="103">
        <f t="shared" si="1242"/>
        <v>0</v>
      </c>
      <c r="Z2633" s="114" t="str">
        <f t="shared" si="1223"/>
        <v>A+J=</v>
      </c>
      <c r="AA2633" s="108">
        <f t="shared" si="1224"/>
        <v>46680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17"/>
        <v>46656</v>
      </c>
      <c r="B2634" s="103">
        <f t="shared" si="1230"/>
        <v>227.37415002</v>
      </c>
      <c r="C2634" s="204">
        <f t="shared" si="1229"/>
        <v>111.15368000258694</v>
      </c>
      <c r="D2634" s="104">
        <f t="shared" si="1231"/>
        <v>7205.03</v>
      </c>
      <c r="E2634" s="105">
        <f t="shared" si="1226"/>
        <v>7245.38</v>
      </c>
      <c r="F2634" s="106">
        <f t="shared" si="1227"/>
        <v>46619</v>
      </c>
      <c r="G2634" s="107">
        <f t="shared" si="1232"/>
        <v>5.6002542668107669E-3</v>
      </c>
      <c r="H2634" s="108">
        <f t="shared" si="1222"/>
        <v>46680</v>
      </c>
      <c r="I2634" s="108">
        <f t="shared" si="1233"/>
        <v>46680</v>
      </c>
      <c r="J2634" s="109">
        <f t="shared" si="1218"/>
        <v>21</v>
      </c>
      <c r="K2634" s="109">
        <f t="shared" si="1228"/>
        <v>5</v>
      </c>
      <c r="L2634" s="8">
        <f t="shared" si="1219"/>
        <v>1.00133055</v>
      </c>
      <c r="M2634" s="110">
        <f t="shared" si="1234"/>
        <v>1.0056002500000001</v>
      </c>
      <c r="N2634" s="110">
        <f t="shared" si="1235"/>
        <v>2.0395615073742372</v>
      </c>
      <c r="O2634" s="103">
        <f t="shared" si="1236"/>
        <v>2.0422752399999999</v>
      </c>
      <c r="P2634" s="103">
        <f t="shared" si="1237"/>
        <v>227.00640849999999</v>
      </c>
      <c r="Q2634" s="11">
        <f t="shared" si="1225"/>
        <v>0</v>
      </c>
      <c r="R2634" s="30">
        <f t="shared" si="1220"/>
        <v>0</v>
      </c>
      <c r="S2634" s="103">
        <f t="shared" si="1238"/>
        <v>0</v>
      </c>
      <c r="T2634" s="113">
        <f t="shared" si="1221"/>
        <v>8.5000000000000006E-2</v>
      </c>
      <c r="U2634" s="111">
        <f t="shared" si="1239"/>
        <v>5</v>
      </c>
      <c r="V2634" s="111">
        <v>252</v>
      </c>
      <c r="W2634" s="110">
        <f t="shared" si="1240"/>
        <v>1.0016199610000001</v>
      </c>
      <c r="X2634" s="103">
        <f t="shared" si="1241"/>
        <v>0.36774151999999999</v>
      </c>
      <c r="Y2634" s="103">
        <f t="shared" si="1242"/>
        <v>0</v>
      </c>
      <c r="Z2634" s="114" t="str">
        <f t="shared" si="1223"/>
        <v>A+J=</v>
      </c>
      <c r="AA2634" s="108">
        <f t="shared" si="1224"/>
        <v>46680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43">(A2634+1)</f>
        <v>46657</v>
      </c>
      <c r="B2635" s="103">
        <f t="shared" si="1230"/>
        <v>227.37415002</v>
      </c>
      <c r="C2635" s="204">
        <f t="shared" si="1229"/>
        <v>111.15368000258694</v>
      </c>
      <c r="D2635" s="104">
        <f t="shared" si="1231"/>
        <v>7205.03</v>
      </c>
      <c r="E2635" s="105">
        <f t="shared" si="1226"/>
        <v>7245.38</v>
      </c>
      <c r="F2635" s="106">
        <f t="shared" si="1227"/>
        <v>46619</v>
      </c>
      <c r="G2635" s="107">
        <f t="shared" si="1232"/>
        <v>5.6002542668107669E-3</v>
      </c>
      <c r="H2635" s="108">
        <f t="shared" si="1222"/>
        <v>46680</v>
      </c>
      <c r="I2635" s="108">
        <f t="shared" si="1233"/>
        <v>46680</v>
      </c>
      <c r="J2635" s="109">
        <f t="shared" ref="J2635:J2698" si="1244">IF(I2635=I2634,J2634,NETWORKDAYS(I2634,I2635,$AD$171:$AD$502)-1)</f>
        <v>21</v>
      </c>
      <c r="K2635" s="109">
        <f t="shared" si="1228"/>
        <v>5</v>
      </c>
      <c r="L2635" s="8">
        <f t="shared" ref="L2635:L2698" si="1245">IF(E2635&lt;D2635,1,TRUNC((E2635/D2635)^TRUNC((K2635/J2635),9),8))</f>
        <v>1.00133055</v>
      </c>
      <c r="M2635" s="110">
        <f t="shared" si="1234"/>
        <v>1.0056002500000001</v>
      </c>
      <c r="N2635" s="110">
        <f t="shared" si="1235"/>
        <v>2.0395615073742372</v>
      </c>
      <c r="O2635" s="103">
        <f t="shared" si="1236"/>
        <v>2.0422752399999999</v>
      </c>
      <c r="P2635" s="103">
        <f t="shared" si="1237"/>
        <v>227.00640849999999</v>
      </c>
      <c r="Q2635" s="11">
        <f t="shared" si="1225"/>
        <v>0</v>
      </c>
      <c r="R2635" s="30">
        <f t="shared" ref="R2635:R2698" si="1246">IF(Q2635&gt;0,VLOOKUP($A2635,$AD$10:$AI$165,6),0)</f>
        <v>0</v>
      </c>
      <c r="S2635" s="103">
        <f t="shared" si="1238"/>
        <v>0</v>
      </c>
      <c r="T2635" s="113">
        <f t="shared" ref="T2635:T2698" si="1247">(T2634)</f>
        <v>8.5000000000000006E-2</v>
      </c>
      <c r="U2635" s="111">
        <f t="shared" si="1239"/>
        <v>5</v>
      </c>
      <c r="V2635" s="111">
        <v>252</v>
      </c>
      <c r="W2635" s="110">
        <f t="shared" si="1240"/>
        <v>1.0016199610000001</v>
      </c>
      <c r="X2635" s="103">
        <f t="shared" si="1241"/>
        <v>0.36774151999999999</v>
      </c>
      <c r="Y2635" s="103">
        <f t="shared" si="1242"/>
        <v>0</v>
      </c>
      <c r="Z2635" s="114" t="str">
        <f t="shared" si="1223"/>
        <v>A+J=</v>
      </c>
      <c r="AA2635" s="108">
        <f t="shared" si="1224"/>
        <v>46680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43"/>
        <v>46658</v>
      </c>
      <c r="B2636" s="103">
        <f t="shared" si="1230"/>
        <v>227.50826585999999</v>
      </c>
      <c r="C2636" s="204">
        <f t="shared" si="1229"/>
        <v>111.15368000258694</v>
      </c>
      <c r="D2636" s="104">
        <f t="shared" si="1231"/>
        <v>7205.03</v>
      </c>
      <c r="E2636" s="105">
        <f t="shared" si="1226"/>
        <v>7245.38</v>
      </c>
      <c r="F2636" s="106">
        <f t="shared" si="1227"/>
        <v>46619</v>
      </c>
      <c r="G2636" s="107">
        <f t="shared" si="1232"/>
        <v>5.6002542668107669E-3</v>
      </c>
      <c r="H2636" s="108">
        <f t="shared" ref="H2636:H2699" si="1248">IF(DAY(A2636)=H$9,VLOOKUP(A2636,AH$118:AN$450,4),H2635)</f>
        <v>46680</v>
      </c>
      <c r="I2636" s="108">
        <f t="shared" si="1233"/>
        <v>46680</v>
      </c>
      <c r="J2636" s="109">
        <f t="shared" si="1244"/>
        <v>21</v>
      </c>
      <c r="K2636" s="109">
        <f t="shared" si="1228"/>
        <v>6</v>
      </c>
      <c r="L2636" s="8">
        <f t="shared" si="1245"/>
        <v>1.0015968799999999</v>
      </c>
      <c r="M2636" s="110">
        <f t="shared" si="1234"/>
        <v>1.0056002500000001</v>
      </c>
      <c r="N2636" s="110">
        <f t="shared" si="1235"/>
        <v>2.0395615073742372</v>
      </c>
      <c r="O2636" s="103">
        <f t="shared" si="1236"/>
        <v>2.04281844</v>
      </c>
      <c r="P2636" s="103">
        <f t="shared" si="1237"/>
        <v>227.06678718000001</v>
      </c>
      <c r="Q2636" s="11">
        <f t="shared" si="1225"/>
        <v>0</v>
      </c>
      <c r="R2636" s="30">
        <f t="shared" si="1246"/>
        <v>0</v>
      </c>
      <c r="S2636" s="103">
        <f t="shared" si="1238"/>
        <v>0</v>
      </c>
      <c r="T2636" s="113">
        <f t="shared" si="1247"/>
        <v>8.5000000000000006E-2</v>
      </c>
      <c r="U2636" s="111">
        <f t="shared" si="1239"/>
        <v>6</v>
      </c>
      <c r="V2636" s="111">
        <v>252</v>
      </c>
      <c r="W2636" s="110">
        <f t="shared" si="1240"/>
        <v>1.0019442679999999</v>
      </c>
      <c r="X2636" s="103">
        <f t="shared" si="1241"/>
        <v>0.44147868000000001</v>
      </c>
      <c r="Y2636" s="103">
        <f t="shared" si="1242"/>
        <v>0</v>
      </c>
      <c r="Z2636" s="114" t="str">
        <f t="shared" ref="Z2636:Z2699" si="1249">IF($Q2635&gt;0,VLOOKUP($A2635,$AD$10:$AM$165,9),Z2635)</f>
        <v>A+J=</v>
      </c>
      <c r="AA2636" s="108">
        <f t="shared" ref="AA2636:AA2699" si="1250">IF($Q2635&gt;0,VLOOKUP($A2635,$AD$10:$AM$165,10),AA2635)</f>
        <v>46680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43"/>
        <v>46659</v>
      </c>
      <c r="B2637" s="103">
        <f t="shared" si="1230"/>
        <v>227.64245808000001</v>
      </c>
      <c r="C2637" s="204">
        <f t="shared" si="1229"/>
        <v>111.15368000258694</v>
      </c>
      <c r="D2637" s="104">
        <f t="shared" si="1231"/>
        <v>7205.03</v>
      </c>
      <c r="E2637" s="105">
        <f t="shared" si="1226"/>
        <v>7245.38</v>
      </c>
      <c r="F2637" s="106">
        <f t="shared" si="1227"/>
        <v>46619</v>
      </c>
      <c r="G2637" s="107">
        <f t="shared" si="1232"/>
        <v>5.6002542668107669E-3</v>
      </c>
      <c r="H2637" s="108">
        <f t="shared" si="1248"/>
        <v>46680</v>
      </c>
      <c r="I2637" s="108">
        <f t="shared" si="1233"/>
        <v>46680</v>
      </c>
      <c r="J2637" s="109">
        <f t="shared" si="1244"/>
        <v>21</v>
      </c>
      <c r="K2637" s="109">
        <f t="shared" si="1228"/>
        <v>7</v>
      </c>
      <c r="L2637" s="8">
        <f t="shared" si="1245"/>
        <v>1.0018632700000001</v>
      </c>
      <c r="M2637" s="110">
        <f t="shared" si="1234"/>
        <v>1.0056002500000001</v>
      </c>
      <c r="N2637" s="110">
        <f t="shared" si="1235"/>
        <v>2.0395615073742372</v>
      </c>
      <c r="O2637" s="103">
        <f t="shared" si="1236"/>
        <v>2.0433617599999998</v>
      </c>
      <c r="P2637" s="103">
        <f t="shared" si="1237"/>
        <v>227.1271792</v>
      </c>
      <c r="Q2637" s="11">
        <f t="shared" ref="Q2637:Q2700" si="1251">IF(VLOOKUP(A2637,AD$10:AK$165,8)=VLOOKUP(A2636,AD$10:AK$165,8),0,VLOOKUP(A2637,AD$10:AK$165,8))</f>
        <v>0</v>
      </c>
      <c r="R2637" s="30">
        <f t="shared" si="1246"/>
        <v>0</v>
      </c>
      <c r="S2637" s="103">
        <f t="shared" si="1238"/>
        <v>0</v>
      </c>
      <c r="T2637" s="113">
        <f t="shared" si="1247"/>
        <v>8.5000000000000006E-2</v>
      </c>
      <c r="U2637" s="111">
        <f t="shared" si="1239"/>
        <v>7</v>
      </c>
      <c r="V2637" s="111">
        <v>252</v>
      </c>
      <c r="W2637" s="110">
        <f t="shared" si="1240"/>
        <v>1.00226868</v>
      </c>
      <c r="X2637" s="103">
        <f t="shared" si="1241"/>
        <v>0.51527887999999999</v>
      </c>
      <c r="Y2637" s="103">
        <f t="shared" si="1242"/>
        <v>0</v>
      </c>
      <c r="Z2637" s="114" t="str">
        <f t="shared" si="1249"/>
        <v>A+J=</v>
      </c>
      <c r="AA2637" s="108">
        <f t="shared" si="1250"/>
        <v>46680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43"/>
        <v>46660</v>
      </c>
      <c r="B2638" s="103">
        <f t="shared" si="1230"/>
        <v>227.77673117000001</v>
      </c>
      <c r="C2638" s="204">
        <f t="shared" si="1229"/>
        <v>111.15368000258694</v>
      </c>
      <c r="D2638" s="104">
        <f t="shared" si="1231"/>
        <v>7205.03</v>
      </c>
      <c r="E2638" s="105">
        <f t="shared" si="1226"/>
        <v>7245.38</v>
      </c>
      <c r="F2638" s="106">
        <f t="shared" si="1227"/>
        <v>46619</v>
      </c>
      <c r="G2638" s="107">
        <f t="shared" si="1232"/>
        <v>5.6002542668107669E-3</v>
      </c>
      <c r="H2638" s="108">
        <f t="shared" si="1248"/>
        <v>46680</v>
      </c>
      <c r="I2638" s="108">
        <f t="shared" si="1233"/>
        <v>46680</v>
      </c>
      <c r="J2638" s="109">
        <f t="shared" si="1244"/>
        <v>21</v>
      </c>
      <c r="K2638" s="109">
        <f t="shared" si="1228"/>
        <v>8</v>
      </c>
      <c r="L2638" s="8">
        <f t="shared" si="1245"/>
        <v>1.00212974</v>
      </c>
      <c r="M2638" s="110">
        <f t="shared" si="1234"/>
        <v>1.0056002500000001</v>
      </c>
      <c r="N2638" s="110">
        <f t="shared" si="1235"/>
        <v>2.0395615073742372</v>
      </c>
      <c r="O2638" s="103">
        <f t="shared" si="1236"/>
        <v>2.04390524</v>
      </c>
      <c r="P2638" s="103">
        <f t="shared" si="1237"/>
        <v>227.187589</v>
      </c>
      <c r="Q2638" s="11">
        <f t="shared" si="1251"/>
        <v>0</v>
      </c>
      <c r="R2638" s="30">
        <f t="shared" si="1246"/>
        <v>0</v>
      </c>
      <c r="S2638" s="103">
        <f t="shared" si="1238"/>
        <v>0</v>
      </c>
      <c r="T2638" s="113">
        <f t="shared" si="1247"/>
        <v>8.5000000000000006E-2</v>
      </c>
      <c r="U2638" s="111">
        <f t="shared" si="1239"/>
        <v>8</v>
      </c>
      <c r="V2638" s="111">
        <v>252</v>
      </c>
      <c r="W2638" s="110">
        <f t="shared" si="1240"/>
        <v>1.0025931969999999</v>
      </c>
      <c r="X2638" s="103">
        <f t="shared" si="1241"/>
        <v>0.58914217000000002</v>
      </c>
      <c r="Y2638" s="103">
        <f t="shared" si="1242"/>
        <v>0</v>
      </c>
      <c r="Z2638" s="114" t="str">
        <f t="shared" si="1249"/>
        <v>A+J=</v>
      </c>
      <c r="AA2638" s="108">
        <f t="shared" si="1250"/>
        <v>46680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43"/>
        <v>46661</v>
      </c>
      <c r="B2639" s="103">
        <f t="shared" si="1230"/>
        <v>227.91108069999999</v>
      </c>
      <c r="C2639" s="204">
        <f t="shared" si="1229"/>
        <v>111.15368000258694</v>
      </c>
      <c r="D2639" s="104">
        <f t="shared" si="1231"/>
        <v>7205.03</v>
      </c>
      <c r="E2639" s="105">
        <f t="shared" si="1226"/>
        <v>7245.38</v>
      </c>
      <c r="F2639" s="106">
        <f t="shared" si="1227"/>
        <v>46619</v>
      </c>
      <c r="G2639" s="107">
        <f t="shared" si="1232"/>
        <v>5.6002542668107669E-3</v>
      </c>
      <c r="H2639" s="108">
        <f t="shared" si="1248"/>
        <v>46680</v>
      </c>
      <c r="I2639" s="108">
        <f t="shared" si="1233"/>
        <v>46680</v>
      </c>
      <c r="J2639" s="109">
        <f t="shared" si="1244"/>
        <v>21</v>
      </c>
      <c r="K2639" s="109">
        <f t="shared" si="1228"/>
        <v>9</v>
      </c>
      <c r="L2639" s="8">
        <f t="shared" si="1245"/>
        <v>1.00239627</v>
      </c>
      <c r="M2639" s="110">
        <f t="shared" si="1234"/>
        <v>1.0056002500000001</v>
      </c>
      <c r="N2639" s="110">
        <f t="shared" si="1235"/>
        <v>2.0395615073742372</v>
      </c>
      <c r="O2639" s="103">
        <f t="shared" si="1236"/>
        <v>2.0444488399999998</v>
      </c>
      <c r="P2639" s="103">
        <f t="shared" si="1237"/>
        <v>227.24801213999999</v>
      </c>
      <c r="Q2639" s="11">
        <f t="shared" si="1251"/>
        <v>0</v>
      </c>
      <c r="R2639" s="30">
        <f t="shared" si="1246"/>
        <v>0</v>
      </c>
      <c r="S2639" s="103">
        <f t="shared" si="1238"/>
        <v>0</v>
      </c>
      <c r="T2639" s="113">
        <f t="shared" si="1247"/>
        <v>8.5000000000000006E-2</v>
      </c>
      <c r="U2639" s="111">
        <f t="shared" si="1239"/>
        <v>9</v>
      </c>
      <c r="V2639" s="111">
        <v>252</v>
      </c>
      <c r="W2639" s="110">
        <f t="shared" si="1240"/>
        <v>1.0029178190000001</v>
      </c>
      <c r="X2639" s="103">
        <f t="shared" si="1241"/>
        <v>0.66306856000000003</v>
      </c>
      <c r="Y2639" s="103">
        <f t="shared" si="1242"/>
        <v>0</v>
      </c>
      <c r="Z2639" s="114" t="str">
        <f t="shared" si="1249"/>
        <v>A+J=</v>
      </c>
      <c r="AA2639" s="108">
        <f t="shared" si="1250"/>
        <v>46680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43"/>
        <v>46662</v>
      </c>
      <c r="B2640" s="103">
        <f t="shared" si="1230"/>
        <v>228.04551251000001</v>
      </c>
      <c r="C2640" s="204">
        <f t="shared" si="1229"/>
        <v>111.15368000258694</v>
      </c>
      <c r="D2640" s="104">
        <f t="shared" si="1231"/>
        <v>7205.03</v>
      </c>
      <c r="E2640" s="105">
        <f t="shared" si="1226"/>
        <v>7245.38</v>
      </c>
      <c r="F2640" s="106">
        <f t="shared" si="1227"/>
        <v>46619</v>
      </c>
      <c r="G2640" s="107">
        <f t="shared" si="1232"/>
        <v>5.6002542668107669E-3</v>
      </c>
      <c r="H2640" s="108">
        <f t="shared" si="1248"/>
        <v>46680</v>
      </c>
      <c r="I2640" s="108">
        <f t="shared" si="1233"/>
        <v>46680</v>
      </c>
      <c r="J2640" s="109">
        <f t="shared" si="1244"/>
        <v>21</v>
      </c>
      <c r="K2640" s="109">
        <f t="shared" si="1228"/>
        <v>10</v>
      </c>
      <c r="L2640" s="8">
        <f t="shared" si="1245"/>
        <v>1.0026628799999999</v>
      </c>
      <c r="M2640" s="110">
        <f t="shared" si="1234"/>
        <v>1.0056002500000001</v>
      </c>
      <c r="N2640" s="110">
        <f t="shared" si="1235"/>
        <v>2.0395615073742372</v>
      </c>
      <c r="O2640" s="103">
        <f t="shared" si="1236"/>
        <v>2.04499261</v>
      </c>
      <c r="P2640" s="103">
        <f t="shared" si="1237"/>
        <v>227.30845417</v>
      </c>
      <c r="Q2640" s="11">
        <f t="shared" si="1251"/>
        <v>0</v>
      </c>
      <c r="R2640" s="30">
        <f t="shared" si="1246"/>
        <v>0</v>
      </c>
      <c r="S2640" s="103">
        <f t="shared" si="1238"/>
        <v>0</v>
      </c>
      <c r="T2640" s="113">
        <f t="shared" si="1247"/>
        <v>8.5000000000000006E-2</v>
      </c>
      <c r="U2640" s="111">
        <f t="shared" si="1239"/>
        <v>10</v>
      </c>
      <c r="V2640" s="111">
        <v>252</v>
      </c>
      <c r="W2640" s="110">
        <f t="shared" si="1240"/>
        <v>1.0032425469999999</v>
      </c>
      <c r="X2640" s="103">
        <f t="shared" si="1241"/>
        <v>0.73705834000000003</v>
      </c>
      <c r="Y2640" s="103">
        <f t="shared" si="1242"/>
        <v>0</v>
      </c>
      <c r="Z2640" s="114" t="str">
        <f t="shared" si="1249"/>
        <v>A+J=</v>
      </c>
      <c r="AA2640" s="108">
        <f t="shared" si="1250"/>
        <v>46680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43"/>
        <v>46663</v>
      </c>
      <c r="B2641" s="103">
        <f t="shared" si="1230"/>
        <v>228.04551251000001</v>
      </c>
      <c r="C2641" s="204">
        <f t="shared" si="1229"/>
        <v>111.15368000258694</v>
      </c>
      <c r="D2641" s="104">
        <f t="shared" si="1231"/>
        <v>7205.03</v>
      </c>
      <c r="E2641" s="105">
        <f t="shared" si="1226"/>
        <v>7245.38</v>
      </c>
      <c r="F2641" s="106">
        <f t="shared" si="1227"/>
        <v>46619</v>
      </c>
      <c r="G2641" s="107">
        <f t="shared" si="1232"/>
        <v>5.6002542668107669E-3</v>
      </c>
      <c r="H2641" s="108">
        <f t="shared" si="1248"/>
        <v>46680</v>
      </c>
      <c r="I2641" s="108">
        <f t="shared" si="1233"/>
        <v>46680</v>
      </c>
      <c r="J2641" s="109">
        <f t="shared" si="1244"/>
        <v>21</v>
      </c>
      <c r="K2641" s="109">
        <f t="shared" si="1228"/>
        <v>10</v>
      </c>
      <c r="L2641" s="8">
        <f t="shared" si="1245"/>
        <v>1.0026628799999999</v>
      </c>
      <c r="M2641" s="110">
        <f t="shared" si="1234"/>
        <v>1.0056002500000001</v>
      </c>
      <c r="N2641" s="110">
        <f t="shared" si="1235"/>
        <v>2.0395615073742372</v>
      </c>
      <c r="O2641" s="103">
        <f t="shared" si="1236"/>
        <v>2.04499261</v>
      </c>
      <c r="P2641" s="103">
        <f t="shared" si="1237"/>
        <v>227.30845417</v>
      </c>
      <c r="Q2641" s="11">
        <f t="shared" si="1251"/>
        <v>0</v>
      </c>
      <c r="R2641" s="30">
        <f t="shared" si="1246"/>
        <v>0</v>
      </c>
      <c r="S2641" s="103">
        <f t="shared" si="1238"/>
        <v>0</v>
      </c>
      <c r="T2641" s="113">
        <f t="shared" si="1247"/>
        <v>8.5000000000000006E-2</v>
      </c>
      <c r="U2641" s="111">
        <f t="shared" si="1239"/>
        <v>10</v>
      </c>
      <c r="V2641" s="111">
        <v>252</v>
      </c>
      <c r="W2641" s="110">
        <f t="shared" si="1240"/>
        <v>1.0032425469999999</v>
      </c>
      <c r="X2641" s="103">
        <f t="shared" si="1241"/>
        <v>0.73705834000000003</v>
      </c>
      <c r="Y2641" s="103">
        <f t="shared" si="1242"/>
        <v>0</v>
      </c>
      <c r="Z2641" s="114" t="str">
        <f t="shared" si="1249"/>
        <v>A+J=</v>
      </c>
      <c r="AA2641" s="108">
        <f t="shared" si="1250"/>
        <v>46680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43"/>
        <v>46664</v>
      </c>
      <c r="B2642" s="103">
        <f t="shared" si="1230"/>
        <v>228.04551251000001</v>
      </c>
      <c r="C2642" s="204">
        <f t="shared" si="1229"/>
        <v>111.15368000258694</v>
      </c>
      <c r="D2642" s="104">
        <f t="shared" si="1231"/>
        <v>7205.03</v>
      </c>
      <c r="E2642" s="105">
        <f t="shared" si="1226"/>
        <v>7245.38</v>
      </c>
      <c r="F2642" s="106">
        <f t="shared" si="1227"/>
        <v>46619</v>
      </c>
      <c r="G2642" s="107">
        <f t="shared" si="1232"/>
        <v>5.6002542668107669E-3</v>
      </c>
      <c r="H2642" s="108">
        <f t="shared" si="1248"/>
        <v>46680</v>
      </c>
      <c r="I2642" s="108">
        <f t="shared" si="1233"/>
        <v>46680</v>
      </c>
      <c r="J2642" s="109">
        <f t="shared" si="1244"/>
        <v>21</v>
      </c>
      <c r="K2642" s="109">
        <f t="shared" si="1228"/>
        <v>10</v>
      </c>
      <c r="L2642" s="8">
        <f t="shared" si="1245"/>
        <v>1.0026628799999999</v>
      </c>
      <c r="M2642" s="110">
        <f t="shared" si="1234"/>
        <v>1.0056002500000001</v>
      </c>
      <c r="N2642" s="110">
        <f t="shared" si="1235"/>
        <v>2.0395615073742372</v>
      </c>
      <c r="O2642" s="103">
        <f t="shared" si="1236"/>
        <v>2.04499261</v>
      </c>
      <c r="P2642" s="103">
        <f t="shared" si="1237"/>
        <v>227.30845417</v>
      </c>
      <c r="Q2642" s="11">
        <f t="shared" si="1251"/>
        <v>0</v>
      </c>
      <c r="R2642" s="30">
        <f t="shared" si="1246"/>
        <v>0</v>
      </c>
      <c r="S2642" s="103">
        <f t="shared" si="1238"/>
        <v>0</v>
      </c>
      <c r="T2642" s="113">
        <f t="shared" si="1247"/>
        <v>8.5000000000000006E-2</v>
      </c>
      <c r="U2642" s="111">
        <f t="shared" si="1239"/>
        <v>10</v>
      </c>
      <c r="V2642" s="111">
        <v>252</v>
      </c>
      <c r="W2642" s="110">
        <f t="shared" si="1240"/>
        <v>1.0032425469999999</v>
      </c>
      <c r="X2642" s="103">
        <f t="shared" si="1241"/>
        <v>0.73705834000000003</v>
      </c>
      <c r="Y2642" s="103">
        <f t="shared" si="1242"/>
        <v>0</v>
      </c>
      <c r="Z2642" s="114" t="str">
        <f t="shared" si="1249"/>
        <v>A+J=</v>
      </c>
      <c r="AA2642" s="108">
        <f t="shared" si="1250"/>
        <v>46680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43"/>
        <v>46665</v>
      </c>
      <c r="B2643" s="103">
        <f t="shared" si="1230"/>
        <v>228.18002285</v>
      </c>
      <c r="C2643" s="204">
        <f t="shared" si="1229"/>
        <v>111.15368000258694</v>
      </c>
      <c r="D2643" s="104">
        <f t="shared" si="1231"/>
        <v>7205.03</v>
      </c>
      <c r="E2643" s="105">
        <f t="shared" si="1226"/>
        <v>7245.38</v>
      </c>
      <c r="F2643" s="106">
        <f t="shared" si="1227"/>
        <v>46619</v>
      </c>
      <c r="G2643" s="107">
        <f t="shared" si="1232"/>
        <v>5.6002542668107669E-3</v>
      </c>
      <c r="H2643" s="108">
        <f t="shared" si="1248"/>
        <v>46680</v>
      </c>
      <c r="I2643" s="108">
        <f t="shared" si="1233"/>
        <v>46680</v>
      </c>
      <c r="J2643" s="109">
        <f t="shared" si="1244"/>
        <v>21</v>
      </c>
      <c r="K2643" s="109">
        <f t="shared" si="1228"/>
        <v>11</v>
      </c>
      <c r="L2643" s="8">
        <f t="shared" si="1245"/>
        <v>1.0029295600000001</v>
      </c>
      <c r="M2643" s="110">
        <f t="shared" si="1234"/>
        <v>1.0056002500000001</v>
      </c>
      <c r="N2643" s="110">
        <f t="shared" si="1235"/>
        <v>2.0395615073742372</v>
      </c>
      <c r="O2643" s="103">
        <f t="shared" si="1236"/>
        <v>2.0455365200000002</v>
      </c>
      <c r="P2643" s="103">
        <f t="shared" si="1237"/>
        <v>227.36891177000001</v>
      </c>
      <c r="Q2643" s="11">
        <f t="shared" si="1251"/>
        <v>0</v>
      </c>
      <c r="R2643" s="30">
        <f t="shared" si="1246"/>
        <v>0</v>
      </c>
      <c r="S2643" s="103">
        <f t="shared" si="1238"/>
        <v>0</v>
      </c>
      <c r="T2643" s="113">
        <f t="shared" si="1247"/>
        <v>8.5000000000000006E-2</v>
      </c>
      <c r="U2643" s="111">
        <f t="shared" si="1239"/>
        <v>11</v>
      </c>
      <c r="V2643" s="111">
        <v>252</v>
      </c>
      <c r="W2643" s="110">
        <f t="shared" si="1240"/>
        <v>1.0035673789999999</v>
      </c>
      <c r="X2643" s="103">
        <f t="shared" si="1241"/>
        <v>0.81111107999999998</v>
      </c>
      <c r="Y2643" s="103">
        <f t="shared" si="1242"/>
        <v>0</v>
      </c>
      <c r="Z2643" s="114" t="str">
        <f t="shared" si="1249"/>
        <v>A+J=</v>
      </c>
      <c r="AA2643" s="108">
        <f t="shared" si="1250"/>
        <v>46680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43"/>
        <v>46666</v>
      </c>
      <c r="B2644" s="103">
        <f t="shared" si="1230"/>
        <v>228.31461218999999</v>
      </c>
      <c r="C2644" s="204">
        <f t="shared" si="1229"/>
        <v>111.15368000258694</v>
      </c>
      <c r="D2644" s="104">
        <f t="shared" si="1231"/>
        <v>7205.03</v>
      </c>
      <c r="E2644" s="105">
        <f t="shared" si="1226"/>
        <v>7245.38</v>
      </c>
      <c r="F2644" s="106">
        <f t="shared" si="1227"/>
        <v>46619</v>
      </c>
      <c r="G2644" s="107">
        <f t="shared" si="1232"/>
        <v>5.6002542668107669E-3</v>
      </c>
      <c r="H2644" s="108">
        <f t="shared" si="1248"/>
        <v>46680</v>
      </c>
      <c r="I2644" s="108">
        <f t="shared" si="1233"/>
        <v>46680</v>
      </c>
      <c r="J2644" s="109">
        <f t="shared" si="1244"/>
        <v>21</v>
      </c>
      <c r="K2644" s="109">
        <f t="shared" si="1228"/>
        <v>12</v>
      </c>
      <c r="L2644" s="8">
        <f t="shared" si="1245"/>
        <v>1.0031963100000001</v>
      </c>
      <c r="M2644" s="110">
        <f t="shared" si="1234"/>
        <v>1.0056002500000001</v>
      </c>
      <c r="N2644" s="110">
        <f t="shared" si="1235"/>
        <v>2.0395615073742372</v>
      </c>
      <c r="O2644" s="103">
        <f t="shared" si="1236"/>
        <v>2.04608057</v>
      </c>
      <c r="P2644" s="103">
        <f t="shared" si="1237"/>
        <v>227.42938493</v>
      </c>
      <c r="Q2644" s="11">
        <f t="shared" si="1251"/>
        <v>0</v>
      </c>
      <c r="R2644" s="30">
        <f t="shared" si="1246"/>
        <v>0</v>
      </c>
      <c r="S2644" s="103">
        <f t="shared" si="1238"/>
        <v>0</v>
      </c>
      <c r="T2644" s="113">
        <f t="shared" si="1247"/>
        <v>8.5000000000000006E-2</v>
      </c>
      <c r="U2644" s="111">
        <f t="shared" si="1239"/>
        <v>12</v>
      </c>
      <c r="V2644" s="111">
        <v>252</v>
      </c>
      <c r="W2644" s="110">
        <f t="shared" si="1240"/>
        <v>1.003892317</v>
      </c>
      <c r="X2644" s="103">
        <f t="shared" si="1241"/>
        <v>0.88522725999999996</v>
      </c>
      <c r="Y2644" s="103">
        <f t="shared" si="1242"/>
        <v>0</v>
      </c>
      <c r="Z2644" s="114" t="str">
        <f t="shared" si="1249"/>
        <v>A+J=</v>
      </c>
      <c r="AA2644" s="108">
        <f t="shared" si="1250"/>
        <v>46680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43"/>
        <v>46667</v>
      </c>
      <c r="B2645" s="103">
        <f t="shared" si="1230"/>
        <v>228.44928123</v>
      </c>
      <c r="C2645" s="204">
        <f t="shared" si="1229"/>
        <v>111.15368000258694</v>
      </c>
      <c r="D2645" s="104">
        <f t="shared" si="1231"/>
        <v>7205.03</v>
      </c>
      <c r="E2645" s="105">
        <f t="shared" si="1226"/>
        <v>7245.38</v>
      </c>
      <c r="F2645" s="106">
        <f t="shared" si="1227"/>
        <v>46619</v>
      </c>
      <c r="G2645" s="107">
        <f t="shared" si="1232"/>
        <v>5.6002542668107669E-3</v>
      </c>
      <c r="H2645" s="108">
        <f t="shared" si="1248"/>
        <v>46680</v>
      </c>
      <c r="I2645" s="108">
        <f t="shared" si="1233"/>
        <v>46680</v>
      </c>
      <c r="J2645" s="109">
        <f t="shared" si="1244"/>
        <v>21</v>
      </c>
      <c r="K2645" s="109">
        <f t="shared" si="1228"/>
        <v>13</v>
      </c>
      <c r="L2645" s="8">
        <f t="shared" si="1245"/>
        <v>1.0034631300000001</v>
      </c>
      <c r="M2645" s="110">
        <f t="shared" si="1234"/>
        <v>1.0056002500000001</v>
      </c>
      <c r="N2645" s="110">
        <f t="shared" si="1235"/>
        <v>2.0395615073742372</v>
      </c>
      <c r="O2645" s="103">
        <f t="shared" si="1236"/>
        <v>2.0466247700000002</v>
      </c>
      <c r="P2645" s="103">
        <f t="shared" si="1237"/>
        <v>227.48987475999999</v>
      </c>
      <c r="Q2645" s="11">
        <f t="shared" si="1251"/>
        <v>0</v>
      </c>
      <c r="R2645" s="30">
        <f t="shared" si="1246"/>
        <v>0</v>
      </c>
      <c r="S2645" s="103">
        <f t="shared" si="1238"/>
        <v>0</v>
      </c>
      <c r="T2645" s="113">
        <f t="shared" si="1247"/>
        <v>8.5000000000000006E-2</v>
      </c>
      <c r="U2645" s="111">
        <f t="shared" si="1239"/>
        <v>13</v>
      </c>
      <c r="V2645" s="111">
        <v>252</v>
      </c>
      <c r="W2645" s="110">
        <f t="shared" si="1240"/>
        <v>1.0042173590000001</v>
      </c>
      <c r="X2645" s="103">
        <f t="shared" si="1241"/>
        <v>0.95940647000000001</v>
      </c>
      <c r="Y2645" s="103">
        <f t="shared" si="1242"/>
        <v>0</v>
      </c>
      <c r="Z2645" s="114" t="str">
        <f t="shared" si="1249"/>
        <v>A+J=</v>
      </c>
      <c r="AA2645" s="108">
        <f t="shared" si="1250"/>
        <v>46680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43"/>
        <v>46668</v>
      </c>
      <c r="B2646" s="103">
        <f t="shared" si="1230"/>
        <v>228.58402957999999</v>
      </c>
      <c r="C2646" s="204">
        <f t="shared" si="1229"/>
        <v>111.15368000258694</v>
      </c>
      <c r="D2646" s="104">
        <f t="shared" si="1231"/>
        <v>7205.03</v>
      </c>
      <c r="E2646" s="105">
        <f t="shared" si="1226"/>
        <v>7245.38</v>
      </c>
      <c r="F2646" s="106">
        <f t="shared" si="1227"/>
        <v>46619</v>
      </c>
      <c r="G2646" s="107">
        <f t="shared" si="1232"/>
        <v>5.6002542668107669E-3</v>
      </c>
      <c r="H2646" s="108">
        <f t="shared" si="1248"/>
        <v>46680</v>
      </c>
      <c r="I2646" s="108">
        <f t="shared" si="1233"/>
        <v>46680</v>
      </c>
      <c r="J2646" s="109">
        <f t="shared" si="1244"/>
        <v>21</v>
      </c>
      <c r="K2646" s="109">
        <f t="shared" si="1228"/>
        <v>14</v>
      </c>
      <c r="L2646" s="8">
        <f t="shared" si="1245"/>
        <v>1.0037300199999999</v>
      </c>
      <c r="M2646" s="110">
        <f t="shared" si="1234"/>
        <v>1.0056002500000001</v>
      </c>
      <c r="N2646" s="110">
        <f t="shared" si="1235"/>
        <v>2.0395615073742372</v>
      </c>
      <c r="O2646" s="103">
        <f t="shared" si="1236"/>
        <v>2.04716911</v>
      </c>
      <c r="P2646" s="103">
        <f t="shared" si="1237"/>
        <v>227.55038016</v>
      </c>
      <c r="Q2646" s="11">
        <f t="shared" si="1251"/>
        <v>0</v>
      </c>
      <c r="R2646" s="30">
        <f t="shared" si="1246"/>
        <v>0</v>
      </c>
      <c r="S2646" s="103">
        <f t="shared" si="1238"/>
        <v>0</v>
      </c>
      <c r="T2646" s="113">
        <f t="shared" si="1247"/>
        <v>8.5000000000000006E-2</v>
      </c>
      <c r="U2646" s="111">
        <f t="shared" si="1239"/>
        <v>14</v>
      </c>
      <c r="V2646" s="111">
        <v>252</v>
      </c>
      <c r="W2646" s="110">
        <f t="shared" si="1240"/>
        <v>1.0045425079999999</v>
      </c>
      <c r="X2646" s="103">
        <f t="shared" si="1241"/>
        <v>1.0336494199999999</v>
      </c>
      <c r="Y2646" s="103">
        <f t="shared" si="1242"/>
        <v>0</v>
      </c>
      <c r="Z2646" s="114" t="str">
        <f t="shared" si="1249"/>
        <v>A+J=</v>
      </c>
      <c r="AA2646" s="108">
        <f t="shared" si="1250"/>
        <v>46680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43"/>
        <v>46669</v>
      </c>
      <c r="B2647" s="103">
        <f t="shared" si="1230"/>
        <v>228.71885656999999</v>
      </c>
      <c r="C2647" s="204">
        <f t="shared" si="1229"/>
        <v>111.15368000258694</v>
      </c>
      <c r="D2647" s="104">
        <f t="shared" si="1231"/>
        <v>7205.03</v>
      </c>
      <c r="E2647" s="105">
        <f t="shared" si="1226"/>
        <v>7245.38</v>
      </c>
      <c r="F2647" s="106">
        <f t="shared" si="1227"/>
        <v>46619</v>
      </c>
      <c r="G2647" s="107">
        <f t="shared" si="1232"/>
        <v>5.6002542668107669E-3</v>
      </c>
      <c r="H2647" s="108">
        <f t="shared" si="1248"/>
        <v>46680</v>
      </c>
      <c r="I2647" s="108">
        <f t="shared" si="1233"/>
        <v>46680</v>
      </c>
      <c r="J2647" s="109">
        <f t="shared" si="1244"/>
        <v>21</v>
      </c>
      <c r="K2647" s="109">
        <f t="shared" si="1228"/>
        <v>15</v>
      </c>
      <c r="L2647" s="8">
        <f t="shared" si="1245"/>
        <v>1.0039969799999999</v>
      </c>
      <c r="M2647" s="110">
        <f t="shared" si="1234"/>
        <v>1.0056002500000001</v>
      </c>
      <c r="N2647" s="110">
        <f t="shared" si="1235"/>
        <v>2.0395615073742372</v>
      </c>
      <c r="O2647" s="103">
        <f t="shared" si="1236"/>
        <v>2.0477135899999999</v>
      </c>
      <c r="P2647" s="103">
        <f t="shared" si="1237"/>
        <v>227.61090110999999</v>
      </c>
      <c r="Q2647" s="11">
        <f t="shared" si="1251"/>
        <v>0</v>
      </c>
      <c r="R2647" s="30">
        <f t="shared" si="1246"/>
        <v>0</v>
      </c>
      <c r="S2647" s="103">
        <f t="shared" si="1238"/>
        <v>0</v>
      </c>
      <c r="T2647" s="113">
        <f t="shared" si="1247"/>
        <v>8.5000000000000006E-2</v>
      </c>
      <c r="U2647" s="111">
        <f t="shared" si="1239"/>
        <v>15</v>
      </c>
      <c r="V2647" s="111">
        <v>252</v>
      </c>
      <c r="W2647" s="110">
        <f t="shared" si="1240"/>
        <v>1.0048677610000001</v>
      </c>
      <c r="X2647" s="103">
        <f t="shared" si="1241"/>
        <v>1.1079554599999999</v>
      </c>
      <c r="Y2647" s="103">
        <f t="shared" si="1242"/>
        <v>0</v>
      </c>
      <c r="Z2647" s="114" t="str">
        <f t="shared" si="1249"/>
        <v>A+J=</v>
      </c>
      <c r="AA2647" s="108">
        <f t="shared" si="1250"/>
        <v>46680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43"/>
        <v>46670</v>
      </c>
      <c r="B2648" s="103">
        <f t="shared" si="1230"/>
        <v>228.71885656999999</v>
      </c>
      <c r="C2648" s="204">
        <f t="shared" si="1229"/>
        <v>111.15368000258694</v>
      </c>
      <c r="D2648" s="104">
        <f t="shared" si="1231"/>
        <v>7205.03</v>
      </c>
      <c r="E2648" s="105">
        <f t="shared" si="1226"/>
        <v>7245.38</v>
      </c>
      <c r="F2648" s="106">
        <f t="shared" si="1227"/>
        <v>46619</v>
      </c>
      <c r="G2648" s="107">
        <f t="shared" si="1232"/>
        <v>5.6002542668107669E-3</v>
      </c>
      <c r="H2648" s="108">
        <f t="shared" si="1248"/>
        <v>46680</v>
      </c>
      <c r="I2648" s="108">
        <f t="shared" si="1233"/>
        <v>46680</v>
      </c>
      <c r="J2648" s="109">
        <f t="shared" si="1244"/>
        <v>21</v>
      </c>
      <c r="K2648" s="109">
        <f t="shared" si="1228"/>
        <v>15</v>
      </c>
      <c r="L2648" s="8">
        <f t="shared" si="1245"/>
        <v>1.0039969799999999</v>
      </c>
      <c r="M2648" s="110">
        <f t="shared" si="1234"/>
        <v>1.0056002500000001</v>
      </c>
      <c r="N2648" s="110">
        <f t="shared" si="1235"/>
        <v>2.0395615073742372</v>
      </c>
      <c r="O2648" s="103">
        <f t="shared" si="1236"/>
        <v>2.0477135899999999</v>
      </c>
      <c r="P2648" s="103">
        <f t="shared" si="1237"/>
        <v>227.61090110999999</v>
      </c>
      <c r="Q2648" s="11">
        <f t="shared" si="1251"/>
        <v>0</v>
      </c>
      <c r="R2648" s="30">
        <f t="shared" si="1246"/>
        <v>0</v>
      </c>
      <c r="S2648" s="103">
        <f t="shared" si="1238"/>
        <v>0</v>
      </c>
      <c r="T2648" s="113">
        <f t="shared" si="1247"/>
        <v>8.5000000000000006E-2</v>
      </c>
      <c r="U2648" s="111">
        <f t="shared" si="1239"/>
        <v>15</v>
      </c>
      <c r="V2648" s="111">
        <v>252</v>
      </c>
      <c r="W2648" s="110">
        <f t="shared" si="1240"/>
        <v>1.0048677610000001</v>
      </c>
      <c r="X2648" s="103">
        <f t="shared" si="1241"/>
        <v>1.1079554599999999</v>
      </c>
      <c r="Y2648" s="103">
        <f t="shared" si="1242"/>
        <v>0</v>
      </c>
      <c r="Z2648" s="114" t="str">
        <f t="shared" si="1249"/>
        <v>A+J=</v>
      </c>
      <c r="AA2648" s="108">
        <f t="shared" si="1250"/>
        <v>46680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43"/>
        <v>46671</v>
      </c>
      <c r="B2649" s="103">
        <f t="shared" si="1230"/>
        <v>228.71885656999999</v>
      </c>
      <c r="C2649" s="204">
        <f t="shared" si="1229"/>
        <v>111.15368000258694</v>
      </c>
      <c r="D2649" s="104">
        <f t="shared" si="1231"/>
        <v>7205.03</v>
      </c>
      <c r="E2649" s="105">
        <f t="shared" si="1226"/>
        <v>7245.38</v>
      </c>
      <c r="F2649" s="106">
        <f t="shared" si="1227"/>
        <v>46619</v>
      </c>
      <c r="G2649" s="107">
        <f t="shared" si="1232"/>
        <v>5.6002542668107669E-3</v>
      </c>
      <c r="H2649" s="108">
        <f t="shared" si="1248"/>
        <v>46680</v>
      </c>
      <c r="I2649" s="108">
        <f t="shared" si="1233"/>
        <v>46680</v>
      </c>
      <c r="J2649" s="109">
        <f t="shared" si="1244"/>
        <v>21</v>
      </c>
      <c r="K2649" s="109">
        <f t="shared" si="1228"/>
        <v>15</v>
      </c>
      <c r="L2649" s="8">
        <f t="shared" si="1245"/>
        <v>1.0039969799999999</v>
      </c>
      <c r="M2649" s="110">
        <f t="shared" si="1234"/>
        <v>1.0056002500000001</v>
      </c>
      <c r="N2649" s="110">
        <f t="shared" si="1235"/>
        <v>2.0395615073742372</v>
      </c>
      <c r="O2649" s="103">
        <f t="shared" si="1236"/>
        <v>2.0477135899999999</v>
      </c>
      <c r="P2649" s="103">
        <f t="shared" si="1237"/>
        <v>227.61090110999999</v>
      </c>
      <c r="Q2649" s="11">
        <f t="shared" si="1251"/>
        <v>0</v>
      </c>
      <c r="R2649" s="30">
        <f t="shared" si="1246"/>
        <v>0</v>
      </c>
      <c r="S2649" s="103">
        <f t="shared" si="1238"/>
        <v>0</v>
      </c>
      <c r="T2649" s="113">
        <f t="shared" si="1247"/>
        <v>8.5000000000000006E-2</v>
      </c>
      <c r="U2649" s="111">
        <f t="shared" si="1239"/>
        <v>15</v>
      </c>
      <c r="V2649" s="111">
        <v>252</v>
      </c>
      <c r="W2649" s="110">
        <f t="shared" si="1240"/>
        <v>1.0048677610000001</v>
      </c>
      <c r="X2649" s="103">
        <f t="shared" si="1241"/>
        <v>1.1079554599999999</v>
      </c>
      <c r="Y2649" s="103">
        <f t="shared" si="1242"/>
        <v>0</v>
      </c>
      <c r="Z2649" s="114" t="str">
        <f t="shared" si="1249"/>
        <v>A+J=</v>
      </c>
      <c r="AA2649" s="108">
        <f t="shared" si="1250"/>
        <v>46680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43"/>
        <v>46672</v>
      </c>
      <c r="B2650" s="103">
        <f t="shared" si="1230"/>
        <v>228.85376474</v>
      </c>
      <c r="C2650" s="204">
        <f t="shared" si="1229"/>
        <v>111.15368000258694</v>
      </c>
      <c r="D2650" s="104">
        <f t="shared" si="1231"/>
        <v>7205.03</v>
      </c>
      <c r="E2650" s="105">
        <f t="shared" si="1226"/>
        <v>7245.38</v>
      </c>
      <c r="F2650" s="106">
        <f t="shared" si="1227"/>
        <v>46619</v>
      </c>
      <c r="G2650" s="107">
        <f t="shared" si="1232"/>
        <v>5.6002542668107669E-3</v>
      </c>
      <c r="H2650" s="108">
        <f t="shared" si="1248"/>
        <v>46680</v>
      </c>
      <c r="I2650" s="108">
        <f t="shared" si="1233"/>
        <v>46680</v>
      </c>
      <c r="J2650" s="109">
        <f t="shared" si="1244"/>
        <v>21</v>
      </c>
      <c r="K2650" s="109">
        <f t="shared" si="1228"/>
        <v>16</v>
      </c>
      <c r="L2650" s="8">
        <f t="shared" si="1245"/>
        <v>1.0042640199999999</v>
      </c>
      <c r="M2650" s="110">
        <f t="shared" si="1234"/>
        <v>1.0056002500000001</v>
      </c>
      <c r="N2650" s="110">
        <f t="shared" si="1235"/>
        <v>2.0395615073742372</v>
      </c>
      <c r="O2650" s="103">
        <f t="shared" si="1236"/>
        <v>2.0482582300000001</v>
      </c>
      <c r="P2650" s="103">
        <f t="shared" si="1237"/>
        <v>227.67143985999999</v>
      </c>
      <c r="Q2650" s="11">
        <f t="shared" si="1251"/>
        <v>0</v>
      </c>
      <c r="R2650" s="30">
        <f t="shared" si="1246"/>
        <v>0</v>
      </c>
      <c r="S2650" s="103">
        <f t="shared" si="1238"/>
        <v>0</v>
      </c>
      <c r="T2650" s="113">
        <f t="shared" si="1247"/>
        <v>8.5000000000000006E-2</v>
      </c>
      <c r="U2650" s="111">
        <f t="shared" si="1239"/>
        <v>16</v>
      </c>
      <c r="V2650" s="111">
        <v>252</v>
      </c>
      <c r="W2650" s="110">
        <f t="shared" si="1240"/>
        <v>1.0051931190000001</v>
      </c>
      <c r="X2650" s="103">
        <f t="shared" si="1241"/>
        <v>1.1823248799999999</v>
      </c>
      <c r="Y2650" s="103">
        <f t="shared" si="1242"/>
        <v>0</v>
      </c>
      <c r="Z2650" s="114" t="str">
        <f t="shared" si="1249"/>
        <v>A+J=</v>
      </c>
      <c r="AA2650" s="108">
        <f t="shared" si="1250"/>
        <v>46680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43"/>
        <v>46673</v>
      </c>
      <c r="B2651" s="103">
        <f t="shared" si="1230"/>
        <v>228.85376474</v>
      </c>
      <c r="C2651" s="204">
        <f t="shared" si="1229"/>
        <v>111.15368000258694</v>
      </c>
      <c r="D2651" s="104">
        <f t="shared" si="1231"/>
        <v>7205.03</v>
      </c>
      <c r="E2651" s="105">
        <f t="shared" si="1226"/>
        <v>7245.38</v>
      </c>
      <c r="F2651" s="106">
        <f t="shared" si="1227"/>
        <v>46619</v>
      </c>
      <c r="G2651" s="107">
        <f t="shared" si="1232"/>
        <v>5.6002542668107669E-3</v>
      </c>
      <c r="H2651" s="108">
        <f t="shared" si="1248"/>
        <v>46680</v>
      </c>
      <c r="I2651" s="108">
        <f t="shared" si="1233"/>
        <v>46680</v>
      </c>
      <c r="J2651" s="109">
        <f t="shared" si="1244"/>
        <v>21</v>
      </c>
      <c r="K2651" s="109">
        <f t="shared" si="1228"/>
        <v>16</v>
      </c>
      <c r="L2651" s="8">
        <f t="shared" si="1245"/>
        <v>1.0042640199999999</v>
      </c>
      <c r="M2651" s="110">
        <f t="shared" si="1234"/>
        <v>1.0056002500000001</v>
      </c>
      <c r="N2651" s="110">
        <f t="shared" si="1235"/>
        <v>2.0395615073742372</v>
      </c>
      <c r="O2651" s="103">
        <f t="shared" si="1236"/>
        <v>2.0482582300000001</v>
      </c>
      <c r="P2651" s="103">
        <f t="shared" si="1237"/>
        <v>227.67143985999999</v>
      </c>
      <c r="Q2651" s="11">
        <f t="shared" si="1251"/>
        <v>0</v>
      </c>
      <c r="R2651" s="30">
        <f t="shared" si="1246"/>
        <v>0</v>
      </c>
      <c r="S2651" s="103">
        <f t="shared" si="1238"/>
        <v>0</v>
      </c>
      <c r="T2651" s="113">
        <f t="shared" si="1247"/>
        <v>8.5000000000000006E-2</v>
      </c>
      <c r="U2651" s="111">
        <f t="shared" si="1239"/>
        <v>16</v>
      </c>
      <c r="V2651" s="111">
        <v>252</v>
      </c>
      <c r="W2651" s="110">
        <f t="shared" si="1240"/>
        <v>1.0051931190000001</v>
      </c>
      <c r="X2651" s="103">
        <f t="shared" si="1241"/>
        <v>1.1823248799999999</v>
      </c>
      <c r="Y2651" s="103">
        <f t="shared" si="1242"/>
        <v>0</v>
      </c>
      <c r="Z2651" s="114" t="str">
        <f t="shared" si="1249"/>
        <v>A+J=</v>
      </c>
      <c r="AA2651" s="108">
        <f t="shared" si="1250"/>
        <v>46680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43"/>
        <v>46674</v>
      </c>
      <c r="B2652" s="103">
        <f t="shared" si="1230"/>
        <v>228.98875095</v>
      </c>
      <c r="C2652" s="204">
        <f t="shared" si="1229"/>
        <v>111.15368000258694</v>
      </c>
      <c r="D2652" s="104">
        <f t="shared" si="1231"/>
        <v>7205.03</v>
      </c>
      <c r="E2652" s="105">
        <f t="shared" si="1226"/>
        <v>7245.38</v>
      </c>
      <c r="F2652" s="106">
        <f t="shared" si="1227"/>
        <v>46619</v>
      </c>
      <c r="G2652" s="107">
        <f t="shared" si="1232"/>
        <v>5.6002542668107669E-3</v>
      </c>
      <c r="H2652" s="108">
        <f t="shared" si="1248"/>
        <v>46680</v>
      </c>
      <c r="I2652" s="108">
        <f t="shared" si="1233"/>
        <v>46680</v>
      </c>
      <c r="J2652" s="109">
        <f t="shared" si="1244"/>
        <v>21</v>
      </c>
      <c r="K2652" s="109">
        <f t="shared" si="1228"/>
        <v>17</v>
      </c>
      <c r="L2652" s="8">
        <f t="shared" si="1245"/>
        <v>1.00453112</v>
      </c>
      <c r="M2652" s="110">
        <f t="shared" si="1234"/>
        <v>1.0056002500000001</v>
      </c>
      <c r="N2652" s="110">
        <f t="shared" si="1235"/>
        <v>2.0395615073742372</v>
      </c>
      <c r="O2652" s="103">
        <f t="shared" si="1236"/>
        <v>2.0488029999999999</v>
      </c>
      <c r="P2652" s="103">
        <f t="shared" si="1237"/>
        <v>227.73199305</v>
      </c>
      <c r="Q2652" s="11">
        <f t="shared" si="1251"/>
        <v>0</v>
      </c>
      <c r="R2652" s="30">
        <f t="shared" si="1246"/>
        <v>0</v>
      </c>
      <c r="S2652" s="103">
        <f t="shared" si="1238"/>
        <v>0</v>
      </c>
      <c r="T2652" s="113">
        <f t="shared" si="1247"/>
        <v>8.5000000000000006E-2</v>
      </c>
      <c r="U2652" s="111">
        <f t="shared" si="1239"/>
        <v>17</v>
      </c>
      <c r="V2652" s="111">
        <v>252</v>
      </c>
      <c r="W2652" s="110">
        <f t="shared" si="1240"/>
        <v>1.005518583</v>
      </c>
      <c r="X2652" s="103">
        <f t="shared" si="1241"/>
        <v>1.2567579</v>
      </c>
      <c r="Y2652" s="103">
        <f t="shared" si="1242"/>
        <v>0</v>
      </c>
      <c r="Z2652" s="114" t="str">
        <f t="shared" si="1249"/>
        <v>A+J=</v>
      </c>
      <c r="AA2652" s="108">
        <f t="shared" si="1250"/>
        <v>46680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43"/>
        <v>46675</v>
      </c>
      <c r="B2653" s="103">
        <f t="shared" si="1230"/>
        <v>229.12381860999997</v>
      </c>
      <c r="C2653" s="204">
        <f t="shared" si="1229"/>
        <v>111.15368000258694</v>
      </c>
      <c r="D2653" s="104">
        <f t="shared" si="1231"/>
        <v>7205.03</v>
      </c>
      <c r="E2653" s="105">
        <f t="shared" si="1226"/>
        <v>7245.38</v>
      </c>
      <c r="F2653" s="106">
        <f t="shared" si="1227"/>
        <v>46619</v>
      </c>
      <c r="G2653" s="107">
        <f t="shared" si="1232"/>
        <v>5.6002542668107669E-3</v>
      </c>
      <c r="H2653" s="108">
        <f t="shared" si="1248"/>
        <v>46680</v>
      </c>
      <c r="I2653" s="108">
        <f t="shared" si="1233"/>
        <v>46680</v>
      </c>
      <c r="J2653" s="109">
        <f t="shared" si="1244"/>
        <v>21</v>
      </c>
      <c r="K2653" s="109">
        <f t="shared" si="1228"/>
        <v>18</v>
      </c>
      <c r="L2653" s="8">
        <f t="shared" si="1245"/>
        <v>1.0047983</v>
      </c>
      <c r="M2653" s="110">
        <f t="shared" si="1234"/>
        <v>1.0056002500000001</v>
      </c>
      <c r="N2653" s="110">
        <f t="shared" si="1235"/>
        <v>2.0395615073742372</v>
      </c>
      <c r="O2653" s="103">
        <f t="shared" si="1236"/>
        <v>2.0493479300000002</v>
      </c>
      <c r="P2653" s="103">
        <f t="shared" si="1237"/>
        <v>227.79256401999999</v>
      </c>
      <c r="Q2653" s="11">
        <f t="shared" si="1251"/>
        <v>0</v>
      </c>
      <c r="R2653" s="30">
        <f t="shared" si="1246"/>
        <v>0</v>
      </c>
      <c r="S2653" s="103">
        <f t="shared" si="1238"/>
        <v>0</v>
      </c>
      <c r="T2653" s="113">
        <f t="shared" si="1247"/>
        <v>8.5000000000000006E-2</v>
      </c>
      <c r="U2653" s="111">
        <f t="shared" si="1239"/>
        <v>18</v>
      </c>
      <c r="V2653" s="111">
        <v>252</v>
      </c>
      <c r="W2653" s="110">
        <f t="shared" si="1240"/>
        <v>1.005844153</v>
      </c>
      <c r="X2653" s="103">
        <f t="shared" si="1241"/>
        <v>1.3312545899999999</v>
      </c>
      <c r="Y2653" s="103">
        <f t="shared" si="1242"/>
        <v>0</v>
      </c>
      <c r="Z2653" s="114" t="str">
        <f t="shared" si="1249"/>
        <v>A+J=</v>
      </c>
      <c r="AA2653" s="108">
        <f t="shared" si="1250"/>
        <v>46680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43"/>
        <v>46676</v>
      </c>
      <c r="B2654" s="103">
        <f t="shared" si="1230"/>
        <v>229.25896283</v>
      </c>
      <c r="C2654" s="204">
        <f t="shared" si="1229"/>
        <v>111.15368000258694</v>
      </c>
      <c r="D2654" s="104">
        <f t="shared" si="1231"/>
        <v>7205.03</v>
      </c>
      <c r="E2654" s="105">
        <f t="shared" si="1226"/>
        <v>7245.38</v>
      </c>
      <c r="F2654" s="106">
        <f t="shared" si="1227"/>
        <v>46619</v>
      </c>
      <c r="G2654" s="107">
        <f t="shared" si="1232"/>
        <v>5.6002542668107669E-3</v>
      </c>
      <c r="H2654" s="108">
        <f t="shared" si="1248"/>
        <v>46680</v>
      </c>
      <c r="I2654" s="108">
        <f t="shared" si="1233"/>
        <v>46680</v>
      </c>
      <c r="J2654" s="109">
        <f t="shared" si="1244"/>
        <v>21</v>
      </c>
      <c r="K2654" s="109">
        <f t="shared" si="1228"/>
        <v>19</v>
      </c>
      <c r="L2654" s="8">
        <f t="shared" si="1245"/>
        <v>1.0050655399999999</v>
      </c>
      <c r="M2654" s="110">
        <f t="shared" si="1234"/>
        <v>1.0056002500000001</v>
      </c>
      <c r="N2654" s="110">
        <f t="shared" si="1235"/>
        <v>2.0395615073742372</v>
      </c>
      <c r="O2654" s="103">
        <f t="shared" si="1236"/>
        <v>2.0498929800000001</v>
      </c>
      <c r="P2654" s="103">
        <f t="shared" si="1237"/>
        <v>227.85314833000001</v>
      </c>
      <c r="Q2654" s="11">
        <f t="shared" si="1251"/>
        <v>0</v>
      </c>
      <c r="R2654" s="30">
        <f t="shared" si="1246"/>
        <v>0</v>
      </c>
      <c r="S2654" s="103">
        <f t="shared" si="1238"/>
        <v>0</v>
      </c>
      <c r="T2654" s="113">
        <f t="shared" si="1247"/>
        <v>8.5000000000000006E-2</v>
      </c>
      <c r="U2654" s="111">
        <f t="shared" si="1239"/>
        <v>19</v>
      </c>
      <c r="V2654" s="111">
        <v>252</v>
      </c>
      <c r="W2654" s="110">
        <f t="shared" si="1240"/>
        <v>1.0061698269999999</v>
      </c>
      <c r="X2654" s="103">
        <f t="shared" si="1241"/>
        <v>1.4058145</v>
      </c>
      <c r="Y2654" s="103">
        <f t="shared" si="1242"/>
        <v>0</v>
      </c>
      <c r="Z2654" s="114" t="str">
        <f t="shared" si="1249"/>
        <v>A+J=</v>
      </c>
      <c r="AA2654" s="108">
        <f t="shared" si="1250"/>
        <v>46680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43"/>
        <v>46677</v>
      </c>
      <c r="B2655" s="103">
        <f t="shared" si="1230"/>
        <v>229.25896283</v>
      </c>
      <c r="C2655" s="204">
        <f t="shared" si="1229"/>
        <v>111.15368000258694</v>
      </c>
      <c r="D2655" s="104">
        <f t="shared" si="1231"/>
        <v>7205.03</v>
      </c>
      <c r="E2655" s="105">
        <f t="shared" si="1226"/>
        <v>7245.38</v>
      </c>
      <c r="F2655" s="106">
        <f t="shared" si="1227"/>
        <v>46619</v>
      </c>
      <c r="G2655" s="107">
        <f t="shared" si="1232"/>
        <v>5.6002542668107669E-3</v>
      </c>
      <c r="H2655" s="108">
        <f t="shared" si="1248"/>
        <v>46680</v>
      </c>
      <c r="I2655" s="108">
        <f t="shared" si="1233"/>
        <v>46680</v>
      </c>
      <c r="J2655" s="109">
        <f t="shared" si="1244"/>
        <v>21</v>
      </c>
      <c r="K2655" s="109">
        <f t="shared" si="1228"/>
        <v>19</v>
      </c>
      <c r="L2655" s="8">
        <f t="shared" si="1245"/>
        <v>1.0050655399999999</v>
      </c>
      <c r="M2655" s="110">
        <f t="shared" si="1234"/>
        <v>1.0056002500000001</v>
      </c>
      <c r="N2655" s="110">
        <f t="shared" si="1235"/>
        <v>2.0395615073742372</v>
      </c>
      <c r="O2655" s="103">
        <f t="shared" si="1236"/>
        <v>2.0498929800000001</v>
      </c>
      <c r="P2655" s="103">
        <f t="shared" si="1237"/>
        <v>227.85314833000001</v>
      </c>
      <c r="Q2655" s="11">
        <f t="shared" si="1251"/>
        <v>0</v>
      </c>
      <c r="R2655" s="30">
        <f t="shared" si="1246"/>
        <v>0</v>
      </c>
      <c r="S2655" s="103">
        <f t="shared" si="1238"/>
        <v>0</v>
      </c>
      <c r="T2655" s="113">
        <f t="shared" si="1247"/>
        <v>8.5000000000000006E-2</v>
      </c>
      <c r="U2655" s="111">
        <f t="shared" si="1239"/>
        <v>19</v>
      </c>
      <c r="V2655" s="111">
        <v>252</v>
      </c>
      <c r="W2655" s="110">
        <f t="shared" si="1240"/>
        <v>1.0061698269999999</v>
      </c>
      <c r="X2655" s="103">
        <f t="shared" si="1241"/>
        <v>1.4058145</v>
      </c>
      <c r="Y2655" s="103">
        <f t="shared" si="1242"/>
        <v>0</v>
      </c>
      <c r="Z2655" s="114" t="str">
        <f t="shared" si="1249"/>
        <v>A+J=</v>
      </c>
      <c r="AA2655" s="108">
        <f t="shared" si="1250"/>
        <v>46680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43"/>
        <v>46678</v>
      </c>
      <c r="B2656" s="103">
        <f t="shared" si="1230"/>
        <v>229.25896283</v>
      </c>
      <c r="C2656" s="204">
        <f t="shared" si="1229"/>
        <v>111.15368000258694</v>
      </c>
      <c r="D2656" s="104">
        <f t="shared" si="1231"/>
        <v>7205.03</v>
      </c>
      <c r="E2656" s="105">
        <f t="shared" si="1226"/>
        <v>7245.38</v>
      </c>
      <c r="F2656" s="106">
        <f t="shared" si="1227"/>
        <v>46619</v>
      </c>
      <c r="G2656" s="107">
        <f t="shared" si="1232"/>
        <v>5.6002542668107669E-3</v>
      </c>
      <c r="H2656" s="108">
        <f t="shared" si="1248"/>
        <v>46680</v>
      </c>
      <c r="I2656" s="108">
        <f t="shared" si="1233"/>
        <v>46680</v>
      </c>
      <c r="J2656" s="109">
        <f t="shared" si="1244"/>
        <v>21</v>
      </c>
      <c r="K2656" s="109">
        <f t="shared" si="1228"/>
        <v>19</v>
      </c>
      <c r="L2656" s="8">
        <f t="shared" si="1245"/>
        <v>1.0050655399999999</v>
      </c>
      <c r="M2656" s="110">
        <f t="shared" si="1234"/>
        <v>1.0056002500000001</v>
      </c>
      <c r="N2656" s="110">
        <f t="shared" si="1235"/>
        <v>2.0395615073742372</v>
      </c>
      <c r="O2656" s="103">
        <f t="shared" si="1236"/>
        <v>2.0498929800000001</v>
      </c>
      <c r="P2656" s="103">
        <f t="shared" si="1237"/>
        <v>227.85314833000001</v>
      </c>
      <c r="Q2656" s="11">
        <f t="shared" si="1251"/>
        <v>0</v>
      </c>
      <c r="R2656" s="30">
        <f t="shared" si="1246"/>
        <v>0</v>
      </c>
      <c r="S2656" s="103">
        <f t="shared" si="1238"/>
        <v>0</v>
      </c>
      <c r="T2656" s="113">
        <f t="shared" si="1247"/>
        <v>8.5000000000000006E-2</v>
      </c>
      <c r="U2656" s="111">
        <f t="shared" si="1239"/>
        <v>19</v>
      </c>
      <c r="V2656" s="111">
        <v>252</v>
      </c>
      <c r="W2656" s="110">
        <f t="shared" si="1240"/>
        <v>1.0061698269999999</v>
      </c>
      <c r="X2656" s="103">
        <f t="shared" si="1241"/>
        <v>1.4058145</v>
      </c>
      <c r="Y2656" s="103">
        <f t="shared" si="1242"/>
        <v>0</v>
      </c>
      <c r="Z2656" s="114" t="str">
        <f t="shared" si="1249"/>
        <v>A+J=</v>
      </c>
      <c r="AA2656" s="108">
        <f t="shared" si="1250"/>
        <v>46680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43"/>
        <v>46679</v>
      </c>
      <c r="B2657" s="103">
        <f t="shared" si="1230"/>
        <v>229.39418992</v>
      </c>
      <c r="C2657" s="204">
        <f t="shared" si="1229"/>
        <v>111.15368000258694</v>
      </c>
      <c r="D2657" s="104">
        <f t="shared" si="1231"/>
        <v>7205.03</v>
      </c>
      <c r="E2657" s="105">
        <f t="shared" si="1226"/>
        <v>7245.38</v>
      </c>
      <c r="F2657" s="106">
        <f t="shared" si="1227"/>
        <v>46619</v>
      </c>
      <c r="G2657" s="107">
        <f t="shared" si="1232"/>
        <v>5.6002542668107669E-3</v>
      </c>
      <c r="H2657" s="108">
        <f t="shared" si="1248"/>
        <v>46680</v>
      </c>
      <c r="I2657" s="108">
        <f t="shared" si="1233"/>
        <v>46680</v>
      </c>
      <c r="J2657" s="109">
        <f t="shared" si="1244"/>
        <v>21</v>
      </c>
      <c r="K2657" s="109">
        <f t="shared" si="1228"/>
        <v>20</v>
      </c>
      <c r="L2657" s="8">
        <f t="shared" si="1245"/>
        <v>1.00533286</v>
      </c>
      <c r="M2657" s="110">
        <f t="shared" si="1234"/>
        <v>1.0056002500000001</v>
      </c>
      <c r="N2657" s="110">
        <f t="shared" si="1235"/>
        <v>2.0395615073742372</v>
      </c>
      <c r="O2657" s="103">
        <f t="shared" si="1236"/>
        <v>2.0504381999999999</v>
      </c>
      <c r="P2657" s="103">
        <f t="shared" si="1237"/>
        <v>227.91375153999999</v>
      </c>
      <c r="Q2657" s="11">
        <f t="shared" si="1251"/>
        <v>0</v>
      </c>
      <c r="R2657" s="30">
        <f t="shared" si="1246"/>
        <v>0</v>
      </c>
      <c r="S2657" s="103">
        <f t="shared" si="1238"/>
        <v>0</v>
      </c>
      <c r="T2657" s="113">
        <f t="shared" si="1247"/>
        <v>8.5000000000000006E-2</v>
      </c>
      <c r="U2657" s="111">
        <f t="shared" si="1239"/>
        <v>20</v>
      </c>
      <c r="V2657" s="111">
        <v>252</v>
      </c>
      <c r="W2657" s="110">
        <f t="shared" si="1240"/>
        <v>1.006495608</v>
      </c>
      <c r="X2657" s="103">
        <f t="shared" si="1241"/>
        <v>1.4804383800000001</v>
      </c>
      <c r="Y2657" s="103">
        <f t="shared" si="1242"/>
        <v>0</v>
      </c>
      <c r="Z2657" s="114" t="str">
        <f t="shared" si="1249"/>
        <v>A+J=</v>
      </c>
      <c r="AA2657" s="108">
        <f t="shared" si="1250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43"/>
        <v>46680</v>
      </c>
      <c r="B2658" s="103">
        <f t="shared" si="1230"/>
        <v>229.52949588000001</v>
      </c>
      <c r="C2658" s="204">
        <f t="shared" si="1229"/>
        <v>111.15368000258694</v>
      </c>
      <c r="D2658" s="104">
        <f t="shared" si="1231"/>
        <v>7205.03</v>
      </c>
      <c r="E2658" s="105">
        <f t="shared" si="1226"/>
        <v>7245.38</v>
      </c>
      <c r="F2658" s="106">
        <f t="shared" si="1227"/>
        <v>46619</v>
      </c>
      <c r="G2658" s="107">
        <f t="shared" si="1232"/>
        <v>5.6002542668107669E-3</v>
      </c>
      <c r="H2658" s="108">
        <f t="shared" si="1248"/>
        <v>46713</v>
      </c>
      <c r="I2658" s="108">
        <f t="shared" si="1233"/>
        <v>46680</v>
      </c>
      <c r="J2658" s="109">
        <f t="shared" si="1244"/>
        <v>21</v>
      </c>
      <c r="K2658" s="109">
        <f t="shared" si="1228"/>
        <v>21</v>
      </c>
      <c r="L2658" s="8">
        <f t="shared" si="1245"/>
        <v>1.0056002500000001</v>
      </c>
      <c r="M2658" s="110">
        <f t="shared" si="1234"/>
        <v>1.0056002500000001</v>
      </c>
      <c r="N2658" s="110">
        <f t="shared" si="1235"/>
        <v>2.0395615073742372</v>
      </c>
      <c r="O2658" s="103">
        <f t="shared" si="1236"/>
        <v>2.0509835600000001</v>
      </c>
      <c r="P2658" s="103">
        <f t="shared" si="1237"/>
        <v>227.97437031000001</v>
      </c>
      <c r="Q2658" s="11">
        <f t="shared" si="1251"/>
        <v>87</v>
      </c>
      <c r="R2658" s="30">
        <f t="shared" si="1246"/>
        <v>4.2592999999999999E-2</v>
      </c>
      <c r="S2658" s="103">
        <f t="shared" si="1238"/>
        <v>9.7101123499999993</v>
      </c>
      <c r="T2658" s="113">
        <f t="shared" si="1247"/>
        <v>8.5000000000000006E-2</v>
      </c>
      <c r="U2658" s="111">
        <f t="shared" si="1239"/>
        <v>21</v>
      </c>
      <c r="V2658" s="111">
        <v>252</v>
      </c>
      <c r="W2658" s="110">
        <f t="shared" si="1240"/>
        <v>1.0068214929999999</v>
      </c>
      <c r="X2658" s="103">
        <f t="shared" si="1241"/>
        <v>1.55512557</v>
      </c>
      <c r="Y2658" s="103">
        <f t="shared" si="1242"/>
        <v>11.265237919999999</v>
      </c>
      <c r="Z2658" s="114" t="str">
        <f t="shared" si="1249"/>
        <v>A+J=</v>
      </c>
      <c r="AA2658" s="108">
        <f t="shared" si="1250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43"/>
        <v>46681</v>
      </c>
      <c r="B2659" s="103">
        <f t="shared" si="1230"/>
        <v>218.39299853</v>
      </c>
      <c r="C2659" s="204">
        <f t="shared" si="1229"/>
        <v>106.41931131266921</v>
      </c>
      <c r="D2659" s="104">
        <f t="shared" si="1231"/>
        <v>7205.03</v>
      </c>
      <c r="E2659" s="105">
        <f t="shared" si="1226"/>
        <v>7245.38</v>
      </c>
      <c r="F2659" s="106">
        <f t="shared" si="1227"/>
        <v>46650</v>
      </c>
      <c r="G2659" s="107">
        <f t="shared" si="1232"/>
        <v>5.6002542668107669E-3</v>
      </c>
      <c r="H2659" s="108">
        <f t="shared" si="1248"/>
        <v>46713</v>
      </c>
      <c r="I2659" s="108">
        <f t="shared" si="1233"/>
        <v>46713</v>
      </c>
      <c r="J2659" s="109">
        <f t="shared" si="1244"/>
        <v>21</v>
      </c>
      <c r="K2659" s="109">
        <f t="shared" si="1228"/>
        <v>1</v>
      </c>
      <c r="L2659" s="8">
        <f t="shared" si="1245"/>
        <v>1.0002659700000001</v>
      </c>
      <c r="M2659" s="110">
        <f t="shared" si="1234"/>
        <v>1.0056002500000001</v>
      </c>
      <c r="N2659" s="110">
        <f t="shared" si="1235"/>
        <v>2.0509835617059098</v>
      </c>
      <c r="O2659" s="103">
        <f t="shared" si="1236"/>
        <v>2.05152906</v>
      </c>
      <c r="P2659" s="103">
        <f t="shared" si="1237"/>
        <v>218.32230970000001</v>
      </c>
      <c r="Q2659" s="11">
        <f t="shared" si="1251"/>
        <v>0</v>
      </c>
      <c r="R2659" s="30">
        <f t="shared" si="1246"/>
        <v>0</v>
      </c>
      <c r="S2659" s="103">
        <f t="shared" si="1238"/>
        <v>0</v>
      </c>
      <c r="T2659" s="113">
        <f t="shared" si="1247"/>
        <v>8.5000000000000006E-2</v>
      </c>
      <c r="U2659" s="111">
        <f t="shared" si="1239"/>
        <v>1</v>
      </c>
      <c r="V2659" s="111">
        <v>252</v>
      </c>
      <c r="W2659" s="110">
        <f t="shared" si="1240"/>
        <v>1.0003237819999999</v>
      </c>
      <c r="X2659" s="103">
        <f t="shared" si="1241"/>
        <v>7.0688829999999994E-2</v>
      </c>
      <c r="Y2659" s="103">
        <f t="shared" si="1242"/>
        <v>0</v>
      </c>
      <c r="Z2659" s="114" t="str">
        <f t="shared" si="1249"/>
        <v>A+J=</v>
      </c>
      <c r="AA2659" s="108">
        <f t="shared" si="1250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43"/>
        <v>46682</v>
      </c>
      <c r="B2660" s="103">
        <f t="shared" si="1230"/>
        <v>218.52181474</v>
      </c>
      <c r="C2660" s="204">
        <f t="shared" si="1229"/>
        <v>106.41931131266921</v>
      </c>
      <c r="D2660" s="104">
        <f t="shared" si="1231"/>
        <v>7205.03</v>
      </c>
      <c r="E2660" s="105">
        <f t="shared" si="1226"/>
        <v>7245.38</v>
      </c>
      <c r="F2660" s="106">
        <f t="shared" si="1227"/>
        <v>46650</v>
      </c>
      <c r="G2660" s="107">
        <f t="shared" si="1232"/>
        <v>5.6002542668107669E-3</v>
      </c>
      <c r="H2660" s="108">
        <f t="shared" si="1248"/>
        <v>46713</v>
      </c>
      <c r="I2660" s="108">
        <f t="shared" si="1233"/>
        <v>46713</v>
      </c>
      <c r="J2660" s="109">
        <f t="shared" si="1244"/>
        <v>21</v>
      </c>
      <c r="K2660" s="109">
        <f t="shared" si="1228"/>
        <v>2</v>
      </c>
      <c r="L2660" s="8">
        <f t="shared" si="1245"/>
        <v>1.0005320099999999</v>
      </c>
      <c r="M2660" s="110">
        <f t="shared" si="1234"/>
        <v>1.0056002500000001</v>
      </c>
      <c r="N2660" s="110">
        <f t="shared" si="1235"/>
        <v>2.0509835617059098</v>
      </c>
      <c r="O2660" s="103">
        <f t="shared" si="1236"/>
        <v>2.0520746999999999</v>
      </c>
      <c r="P2660" s="103">
        <f t="shared" si="1237"/>
        <v>218.38037632999999</v>
      </c>
      <c r="Q2660" s="11">
        <f t="shared" si="1251"/>
        <v>0</v>
      </c>
      <c r="R2660" s="30">
        <f t="shared" si="1246"/>
        <v>0</v>
      </c>
      <c r="S2660" s="103">
        <f t="shared" si="1238"/>
        <v>0</v>
      </c>
      <c r="T2660" s="113">
        <f t="shared" si="1247"/>
        <v>8.5000000000000006E-2</v>
      </c>
      <c r="U2660" s="111">
        <f t="shared" si="1239"/>
        <v>2</v>
      </c>
      <c r="V2660" s="111">
        <v>252</v>
      </c>
      <c r="W2660" s="110">
        <f t="shared" si="1240"/>
        <v>1.00064767</v>
      </c>
      <c r="X2660" s="103">
        <f t="shared" si="1241"/>
        <v>0.14143840999999999</v>
      </c>
      <c r="Y2660" s="103">
        <f t="shared" si="1242"/>
        <v>0</v>
      </c>
      <c r="Z2660" s="114" t="str">
        <f t="shared" si="1249"/>
        <v>A+J=</v>
      </c>
      <c r="AA2660" s="108">
        <f t="shared" si="1250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43"/>
        <v>46683</v>
      </c>
      <c r="B2661" s="103">
        <f t="shared" si="1230"/>
        <v>218.65070727</v>
      </c>
      <c r="C2661" s="204">
        <f t="shared" si="1229"/>
        <v>106.41931131266921</v>
      </c>
      <c r="D2661" s="104">
        <f t="shared" si="1231"/>
        <v>7205.03</v>
      </c>
      <c r="E2661" s="105">
        <f t="shared" si="1226"/>
        <v>7245.38</v>
      </c>
      <c r="F2661" s="106">
        <f t="shared" si="1227"/>
        <v>46650</v>
      </c>
      <c r="G2661" s="107">
        <f t="shared" si="1232"/>
        <v>5.6002542668107669E-3</v>
      </c>
      <c r="H2661" s="108">
        <f t="shared" si="1248"/>
        <v>46713</v>
      </c>
      <c r="I2661" s="108">
        <f t="shared" si="1233"/>
        <v>46713</v>
      </c>
      <c r="J2661" s="109">
        <f t="shared" si="1244"/>
        <v>21</v>
      </c>
      <c r="K2661" s="109">
        <f t="shared" si="1228"/>
        <v>3</v>
      </c>
      <c r="L2661" s="8">
        <f t="shared" si="1245"/>
        <v>1.00079812</v>
      </c>
      <c r="M2661" s="110">
        <f t="shared" si="1234"/>
        <v>1.0056002500000001</v>
      </c>
      <c r="N2661" s="110">
        <f t="shared" si="1235"/>
        <v>2.0509835617059098</v>
      </c>
      <c r="O2661" s="103">
        <f t="shared" si="1236"/>
        <v>2.0526204899999998</v>
      </c>
      <c r="P2661" s="103">
        <f t="shared" si="1237"/>
        <v>218.43845893</v>
      </c>
      <c r="Q2661" s="11">
        <f t="shared" si="1251"/>
        <v>0</v>
      </c>
      <c r="R2661" s="30">
        <f t="shared" si="1246"/>
        <v>0</v>
      </c>
      <c r="S2661" s="103">
        <f t="shared" si="1238"/>
        <v>0</v>
      </c>
      <c r="T2661" s="113">
        <f t="shared" si="1247"/>
        <v>8.5000000000000006E-2</v>
      </c>
      <c r="U2661" s="111">
        <f t="shared" si="1239"/>
        <v>3</v>
      </c>
      <c r="V2661" s="111">
        <v>252</v>
      </c>
      <c r="W2661" s="110">
        <f t="shared" si="1240"/>
        <v>1.000971662</v>
      </c>
      <c r="X2661" s="103">
        <f t="shared" si="1241"/>
        <v>0.21224834000000001</v>
      </c>
      <c r="Y2661" s="103">
        <f t="shared" si="1242"/>
        <v>0</v>
      </c>
      <c r="Z2661" s="114" t="str">
        <f t="shared" si="1249"/>
        <v>A+J=</v>
      </c>
      <c r="AA2661" s="108">
        <f t="shared" si="1250"/>
        <v>46713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43"/>
        <v>46684</v>
      </c>
      <c r="B2662" s="103">
        <f t="shared" si="1230"/>
        <v>218.65070727</v>
      </c>
      <c r="C2662" s="204">
        <f t="shared" si="1229"/>
        <v>106.41931131266921</v>
      </c>
      <c r="D2662" s="104">
        <f t="shared" si="1231"/>
        <v>7205.03</v>
      </c>
      <c r="E2662" s="105">
        <f t="shared" si="1226"/>
        <v>7245.38</v>
      </c>
      <c r="F2662" s="106">
        <f t="shared" si="1227"/>
        <v>46650</v>
      </c>
      <c r="G2662" s="107">
        <f t="shared" si="1232"/>
        <v>5.6002542668107669E-3</v>
      </c>
      <c r="H2662" s="108">
        <f t="shared" si="1248"/>
        <v>46713</v>
      </c>
      <c r="I2662" s="108">
        <f t="shared" si="1233"/>
        <v>46713</v>
      </c>
      <c r="J2662" s="109">
        <f t="shared" si="1244"/>
        <v>21</v>
      </c>
      <c r="K2662" s="109">
        <f t="shared" si="1228"/>
        <v>3</v>
      </c>
      <c r="L2662" s="8">
        <f t="shared" si="1245"/>
        <v>1.00079812</v>
      </c>
      <c r="M2662" s="110">
        <f t="shared" si="1234"/>
        <v>1.0056002500000001</v>
      </c>
      <c r="N2662" s="110">
        <f t="shared" si="1235"/>
        <v>2.0509835617059098</v>
      </c>
      <c r="O2662" s="103">
        <f t="shared" si="1236"/>
        <v>2.0526204899999998</v>
      </c>
      <c r="P2662" s="103">
        <f t="shared" si="1237"/>
        <v>218.43845893</v>
      </c>
      <c r="Q2662" s="11">
        <f t="shared" si="1251"/>
        <v>0</v>
      </c>
      <c r="R2662" s="30">
        <f t="shared" si="1246"/>
        <v>0</v>
      </c>
      <c r="S2662" s="103">
        <f t="shared" si="1238"/>
        <v>0</v>
      </c>
      <c r="T2662" s="113">
        <f t="shared" si="1247"/>
        <v>8.5000000000000006E-2</v>
      </c>
      <c r="U2662" s="111">
        <f t="shared" si="1239"/>
        <v>3</v>
      </c>
      <c r="V2662" s="111">
        <v>252</v>
      </c>
      <c r="W2662" s="110">
        <f t="shared" si="1240"/>
        <v>1.000971662</v>
      </c>
      <c r="X2662" s="103">
        <f t="shared" si="1241"/>
        <v>0.21224834000000001</v>
      </c>
      <c r="Y2662" s="103">
        <f t="shared" si="1242"/>
        <v>0</v>
      </c>
      <c r="Z2662" s="114" t="str">
        <f t="shared" si="1249"/>
        <v>A+J=</v>
      </c>
      <c r="AA2662" s="108">
        <f t="shared" si="1250"/>
        <v>46713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43"/>
        <v>46685</v>
      </c>
      <c r="B2663" s="103">
        <f t="shared" si="1230"/>
        <v>218.65070727</v>
      </c>
      <c r="C2663" s="204">
        <f t="shared" si="1229"/>
        <v>106.41931131266921</v>
      </c>
      <c r="D2663" s="104">
        <f t="shared" si="1231"/>
        <v>7205.03</v>
      </c>
      <c r="E2663" s="105">
        <f t="shared" si="1226"/>
        <v>7245.38</v>
      </c>
      <c r="F2663" s="106">
        <f t="shared" si="1227"/>
        <v>46650</v>
      </c>
      <c r="G2663" s="107">
        <f t="shared" si="1232"/>
        <v>5.6002542668107669E-3</v>
      </c>
      <c r="H2663" s="108">
        <f t="shared" si="1248"/>
        <v>46713</v>
      </c>
      <c r="I2663" s="108">
        <f t="shared" si="1233"/>
        <v>46713</v>
      </c>
      <c r="J2663" s="109">
        <f t="shared" si="1244"/>
        <v>21</v>
      </c>
      <c r="K2663" s="109">
        <f t="shared" si="1228"/>
        <v>3</v>
      </c>
      <c r="L2663" s="8">
        <f t="shared" si="1245"/>
        <v>1.00079812</v>
      </c>
      <c r="M2663" s="110">
        <f t="shared" si="1234"/>
        <v>1.0056002500000001</v>
      </c>
      <c r="N2663" s="110">
        <f t="shared" si="1235"/>
        <v>2.0509835617059098</v>
      </c>
      <c r="O2663" s="103">
        <f t="shared" si="1236"/>
        <v>2.0526204899999998</v>
      </c>
      <c r="P2663" s="103">
        <f t="shared" si="1237"/>
        <v>218.43845893</v>
      </c>
      <c r="Q2663" s="11">
        <f t="shared" si="1251"/>
        <v>0</v>
      </c>
      <c r="R2663" s="30">
        <f t="shared" si="1246"/>
        <v>0</v>
      </c>
      <c r="S2663" s="103">
        <f t="shared" si="1238"/>
        <v>0</v>
      </c>
      <c r="T2663" s="113">
        <f t="shared" si="1247"/>
        <v>8.5000000000000006E-2</v>
      </c>
      <c r="U2663" s="111">
        <f t="shared" si="1239"/>
        <v>3</v>
      </c>
      <c r="V2663" s="111">
        <v>252</v>
      </c>
      <c r="W2663" s="110">
        <f t="shared" si="1240"/>
        <v>1.000971662</v>
      </c>
      <c r="X2663" s="103">
        <f t="shared" si="1241"/>
        <v>0.21224834000000001</v>
      </c>
      <c r="Y2663" s="103">
        <f t="shared" si="1242"/>
        <v>0</v>
      </c>
      <c r="Z2663" s="114" t="str">
        <f t="shared" si="1249"/>
        <v>A+J=</v>
      </c>
      <c r="AA2663" s="108">
        <f t="shared" si="1250"/>
        <v>46713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43"/>
        <v>46686</v>
      </c>
      <c r="B2664" s="103">
        <f t="shared" si="1230"/>
        <v>218.77967529</v>
      </c>
      <c r="C2664" s="204">
        <f t="shared" si="1229"/>
        <v>106.41931131266921</v>
      </c>
      <c r="D2664" s="104">
        <f t="shared" si="1231"/>
        <v>7205.03</v>
      </c>
      <c r="E2664" s="105">
        <f t="shared" ref="E2664:E2727" si="1252">IF($K2664=1,VLOOKUP($A2663,$AO$10:$AS$165,4),E2663)</f>
        <v>7245.38</v>
      </c>
      <c r="F2664" s="106">
        <f t="shared" ref="F2664:F2727" si="1253">IF($K2664=1,VLOOKUP($A2663,$AO$10:$AS$165,5),F2663)</f>
        <v>46650</v>
      </c>
      <c r="G2664" s="107">
        <f t="shared" si="1232"/>
        <v>5.6002542668107669E-3</v>
      </c>
      <c r="H2664" s="108">
        <f t="shared" si="1248"/>
        <v>46713</v>
      </c>
      <c r="I2664" s="108">
        <f t="shared" si="1233"/>
        <v>46713</v>
      </c>
      <c r="J2664" s="109">
        <f t="shared" si="1244"/>
        <v>21</v>
      </c>
      <c r="K2664" s="109">
        <f t="shared" si="1228"/>
        <v>4</v>
      </c>
      <c r="L2664" s="8">
        <f t="shared" si="1245"/>
        <v>1.0010642999999999</v>
      </c>
      <c r="M2664" s="110">
        <f t="shared" si="1234"/>
        <v>1.0056002500000001</v>
      </c>
      <c r="N2664" s="110">
        <f t="shared" si="1235"/>
        <v>2.0509835617059098</v>
      </c>
      <c r="O2664" s="103">
        <f t="shared" si="1236"/>
        <v>2.0531664200000002</v>
      </c>
      <c r="P2664" s="103">
        <f t="shared" si="1237"/>
        <v>218.49655641999999</v>
      </c>
      <c r="Q2664" s="11">
        <f t="shared" si="1251"/>
        <v>0</v>
      </c>
      <c r="R2664" s="30">
        <f t="shared" si="1246"/>
        <v>0</v>
      </c>
      <c r="S2664" s="103">
        <f t="shared" si="1238"/>
        <v>0</v>
      </c>
      <c r="T2664" s="113">
        <f t="shared" si="1247"/>
        <v>8.5000000000000006E-2</v>
      </c>
      <c r="U2664" s="111">
        <f t="shared" si="1239"/>
        <v>4</v>
      </c>
      <c r="V2664" s="111">
        <v>252</v>
      </c>
      <c r="W2664" s="110">
        <f t="shared" si="1240"/>
        <v>1.001295759</v>
      </c>
      <c r="X2664" s="103">
        <f t="shared" si="1241"/>
        <v>0.28311887000000002</v>
      </c>
      <c r="Y2664" s="103">
        <f t="shared" si="1242"/>
        <v>0</v>
      </c>
      <c r="Z2664" s="114" t="str">
        <f t="shared" si="1249"/>
        <v>A+J=</v>
      </c>
      <c r="AA2664" s="108">
        <f t="shared" si="1250"/>
        <v>46713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43"/>
        <v>46687</v>
      </c>
      <c r="B2665" s="103">
        <f t="shared" si="1230"/>
        <v>218.90871884999999</v>
      </c>
      <c r="C2665" s="204">
        <f t="shared" si="1229"/>
        <v>106.41931131266921</v>
      </c>
      <c r="D2665" s="104">
        <f t="shared" si="1231"/>
        <v>7205.03</v>
      </c>
      <c r="E2665" s="105">
        <f t="shared" si="1252"/>
        <v>7245.38</v>
      </c>
      <c r="F2665" s="106">
        <f t="shared" si="1253"/>
        <v>46650</v>
      </c>
      <c r="G2665" s="107">
        <f t="shared" si="1232"/>
        <v>5.6002542668107669E-3</v>
      </c>
      <c r="H2665" s="108">
        <f t="shared" si="1248"/>
        <v>46713</v>
      </c>
      <c r="I2665" s="108">
        <f t="shared" si="1233"/>
        <v>46713</v>
      </c>
      <c r="J2665" s="109">
        <f t="shared" si="1244"/>
        <v>21</v>
      </c>
      <c r="K2665" s="109">
        <f t="shared" si="1228"/>
        <v>5</v>
      </c>
      <c r="L2665" s="8">
        <f t="shared" si="1245"/>
        <v>1.00133055</v>
      </c>
      <c r="M2665" s="110">
        <f t="shared" si="1234"/>
        <v>1.0056002500000001</v>
      </c>
      <c r="N2665" s="110">
        <f t="shared" si="1235"/>
        <v>2.0509835617059098</v>
      </c>
      <c r="O2665" s="103">
        <f t="shared" si="1236"/>
        <v>2.0537124900000001</v>
      </c>
      <c r="P2665" s="103">
        <f t="shared" si="1237"/>
        <v>218.55466881999999</v>
      </c>
      <c r="Q2665" s="11">
        <f t="shared" si="1251"/>
        <v>0</v>
      </c>
      <c r="R2665" s="30">
        <f t="shared" si="1246"/>
        <v>0</v>
      </c>
      <c r="S2665" s="103">
        <f t="shared" si="1238"/>
        <v>0</v>
      </c>
      <c r="T2665" s="113">
        <f t="shared" si="1247"/>
        <v>8.5000000000000006E-2</v>
      </c>
      <c r="U2665" s="111">
        <f t="shared" si="1239"/>
        <v>5</v>
      </c>
      <c r="V2665" s="111">
        <v>252</v>
      </c>
      <c r="W2665" s="110">
        <f t="shared" si="1240"/>
        <v>1.0016199610000001</v>
      </c>
      <c r="X2665" s="103">
        <f t="shared" si="1241"/>
        <v>0.35405003000000002</v>
      </c>
      <c r="Y2665" s="103">
        <f t="shared" si="1242"/>
        <v>0</v>
      </c>
      <c r="Z2665" s="114" t="str">
        <f t="shared" si="1249"/>
        <v>A+J=</v>
      </c>
      <c r="AA2665" s="108">
        <f t="shared" si="1250"/>
        <v>46713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43"/>
        <v>46688</v>
      </c>
      <c r="B2666" s="103">
        <f t="shared" si="1230"/>
        <v>219.03784117000001</v>
      </c>
      <c r="C2666" s="204">
        <f t="shared" si="1229"/>
        <v>106.41931131266921</v>
      </c>
      <c r="D2666" s="104">
        <f t="shared" si="1231"/>
        <v>7205.03</v>
      </c>
      <c r="E2666" s="105">
        <f t="shared" si="1252"/>
        <v>7245.38</v>
      </c>
      <c r="F2666" s="106">
        <f t="shared" si="1253"/>
        <v>46650</v>
      </c>
      <c r="G2666" s="107">
        <f t="shared" si="1232"/>
        <v>5.6002542668107669E-3</v>
      </c>
      <c r="H2666" s="108">
        <f t="shared" si="1248"/>
        <v>46713</v>
      </c>
      <c r="I2666" s="108">
        <f t="shared" si="1233"/>
        <v>46713</v>
      </c>
      <c r="J2666" s="109">
        <f t="shared" si="1244"/>
        <v>21</v>
      </c>
      <c r="K2666" s="109">
        <f t="shared" si="1228"/>
        <v>6</v>
      </c>
      <c r="L2666" s="8">
        <f t="shared" si="1245"/>
        <v>1.0015968799999999</v>
      </c>
      <c r="M2666" s="110">
        <f t="shared" si="1234"/>
        <v>1.0056002500000001</v>
      </c>
      <c r="N2666" s="110">
        <f t="shared" si="1235"/>
        <v>2.0509835617059098</v>
      </c>
      <c r="O2666" s="103">
        <f t="shared" si="1236"/>
        <v>2.0542587299999999</v>
      </c>
      <c r="P2666" s="103">
        <f t="shared" si="1237"/>
        <v>218.61279930000001</v>
      </c>
      <c r="Q2666" s="11">
        <f t="shared" si="1251"/>
        <v>0</v>
      </c>
      <c r="R2666" s="30">
        <f t="shared" si="1246"/>
        <v>0</v>
      </c>
      <c r="S2666" s="103">
        <f t="shared" si="1238"/>
        <v>0</v>
      </c>
      <c r="T2666" s="113">
        <f t="shared" si="1247"/>
        <v>8.5000000000000006E-2</v>
      </c>
      <c r="U2666" s="111">
        <f t="shared" si="1239"/>
        <v>6</v>
      </c>
      <c r="V2666" s="111">
        <v>252</v>
      </c>
      <c r="W2666" s="110">
        <f t="shared" si="1240"/>
        <v>1.0019442679999999</v>
      </c>
      <c r="X2666" s="103">
        <f t="shared" si="1241"/>
        <v>0.42504186999999999</v>
      </c>
      <c r="Y2666" s="103">
        <f t="shared" si="1242"/>
        <v>0</v>
      </c>
      <c r="Z2666" s="114" t="str">
        <f t="shared" si="1249"/>
        <v>A+J=</v>
      </c>
      <c r="AA2666" s="108">
        <f t="shared" si="1250"/>
        <v>46713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43"/>
        <v>46689</v>
      </c>
      <c r="B2667" s="103">
        <f t="shared" si="1230"/>
        <v>219.16703694</v>
      </c>
      <c r="C2667" s="204">
        <f t="shared" si="1229"/>
        <v>106.41931131266921</v>
      </c>
      <c r="D2667" s="104">
        <f t="shared" si="1231"/>
        <v>7205.03</v>
      </c>
      <c r="E2667" s="105">
        <f t="shared" si="1252"/>
        <v>7245.38</v>
      </c>
      <c r="F2667" s="106">
        <f t="shared" si="1253"/>
        <v>46650</v>
      </c>
      <c r="G2667" s="107">
        <f t="shared" si="1232"/>
        <v>5.6002542668107669E-3</v>
      </c>
      <c r="H2667" s="108">
        <f t="shared" si="1248"/>
        <v>46713</v>
      </c>
      <c r="I2667" s="108">
        <f t="shared" si="1233"/>
        <v>46713</v>
      </c>
      <c r="J2667" s="109">
        <f t="shared" si="1244"/>
        <v>21</v>
      </c>
      <c r="K2667" s="109">
        <f t="shared" si="1228"/>
        <v>7</v>
      </c>
      <c r="L2667" s="8">
        <f t="shared" si="1245"/>
        <v>1.0018632700000001</v>
      </c>
      <c r="M2667" s="110">
        <f t="shared" si="1234"/>
        <v>1.0056002500000001</v>
      </c>
      <c r="N2667" s="110">
        <f t="shared" si="1235"/>
        <v>2.0509835617059098</v>
      </c>
      <c r="O2667" s="103">
        <f t="shared" si="1236"/>
        <v>2.0548050899999999</v>
      </c>
      <c r="P2667" s="103">
        <f t="shared" si="1237"/>
        <v>218.67094255000001</v>
      </c>
      <c r="Q2667" s="11">
        <f t="shared" si="1251"/>
        <v>0</v>
      </c>
      <c r="R2667" s="30">
        <f t="shared" si="1246"/>
        <v>0</v>
      </c>
      <c r="S2667" s="103">
        <f t="shared" si="1238"/>
        <v>0</v>
      </c>
      <c r="T2667" s="113">
        <f t="shared" si="1247"/>
        <v>8.5000000000000006E-2</v>
      </c>
      <c r="U2667" s="111">
        <f t="shared" si="1239"/>
        <v>7</v>
      </c>
      <c r="V2667" s="111">
        <v>252</v>
      </c>
      <c r="W2667" s="110">
        <f t="shared" si="1240"/>
        <v>1.00226868</v>
      </c>
      <c r="X2667" s="103">
        <f t="shared" si="1241"/>
        <v>0.49609439</v>
      </c>
      <c r="Y2667" s="103">
        <f t="shared" si="1242"/>
        <v>0</v>
      </c>
      <c r="Z2667" s="114" t="str">
        <f t="shared" si="1249"/>
        <v>A+J=</v>
      </c>
      <c r="AA2667" s="108">
        <f t="shared" si="1250"/>
        <v>46713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43"/>
        <v>46690</v>
      </c>
      <c r="B2668" s="103">
        <f t="shared" si="1230"/>
        <v>219.29631155000001</v>
      </c>
      <c r="C2668" s="204">
        <f t="shared" si="1229"/>
        <v>106.41931131266921</v>
      </c>
      <c r="D2668" s="104">
        <f t="shared" si="1231"/>
        <v>7205.03</v>
      </c>
      <c r="E2668" s="105">
        <f t="shared" si="1252"/>
        <v>7245.38</v>
      </c>
      <c r="F2668" s="106">
        <f t="shared" si="1253"/>
        <v>46650</v>
      </c>
      <c r="G2668" s="107">
        <f t="shared" si="1232"/>
        <v>5.6002542668107669E-3</v>
      </c>
      <c r="H2668" s="108">
        <f t="shared" si="1248"/>
        <v>46713</v>
      </c>
      <c r="I2668" s="108">
        <f t="shared" si="1233"/>
        <v>46713</v>
      </c>
      <c r="J2668" s="109">
        <f t="shared" si="1244"/>
        <v>21</v>
      </c>
      <c r="K2668" s="109">
        <f t="shared" ref="K2668:K2731" si="1254">(J2668-(NETWORKDAYS(A2668,I2668,AD$171:AD$502)-1))</f>
        <v>8</v>
      </c>
      <c r="L2668" s="8">
        <f t="shared" si="1245"/>
        <v>1.00212974</v>
      </c>
      <c r="M2668" s="110">
        <f t="shared" si="1234"/>
        <v>1.0056002500000001</v>
      </c>
      <c r="N2668" s="110">
        <f t="shared" si="1235"/>
        <v>2.0509835617059098</v>
      </c>
      <c r="O2668" s="103">
        <f t="shared" si="1236"/>
        <v>2.0553516200000002</v>
      </c>
      <c r="P2668" s="103">
        <f t="shared" si="1237"/>
        <v>218.72910390000001</v>
      </c>
      <c r="Q2668" s="11">
        <f t="shared" si="1251"/>
        <v>0</v>
      </c>
      <c r="R2668" s="30">
        <f t="shared" si="1246"/>
        <v>0</v>
      </c>
      <c r="S2668" s="103">
        <f t="shared" si="1238"/>
        <v>0</v>
      </c>
      <c r="T2668" s="113">
        <f t="shared" si="1247"/>
        <v>8.5000000000000006E-2</v>
      </c>
      <c r="U2668" s="111">
        <f t="shared" si="1239"/>
        <v>8</v>
      </c>
      <c r="V2668" s="111">
        <v>252</v>
      </c>
      <c r="W2668" s="110">
        <f t="shared" si="1240"/>
        <v>1.0025931969999999</v>
      </c>
      <c r="X2668" s="103">
        <f t="shared" si="1241"/>
        <v>0.56720764999999995</v>
      </c>
      <c r="Y2668" s="103">
        <f t="shared" si="1242"/>
        <v>0</v>
      </c>
      <c r="Z2668" s="114" t="str">
        <f t="shared" si="1249"/>
        <v>A+J=</v>
      </c>
      <c r="AA2668" s="108">
        <f t="shared" si="1250"/>
        <v>46713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43"/>
        <v>46691</v>
      </c>
      <c r="B2669" s="103">
        <f t="shared" si="1230"/>
        <v>219.29631155000001</v>
      </c>
      <c r="C2669" s="204">
        <f t="shared" si="1229"/>
        <v>106.41931131266921</v>
      </c>
      <c r="D2669" s="104">
        <f t="shared" si="1231"/>
        <v>7205.03</v>
      </c>
      <c r="E2669" s="105">
        <f t="shared" si="1252"/>
        <v>7245.38</v>
      </c>
      <c r="F2669" s="106">
        <f t="shared" si="1253"/>
        <v>46650</v>
      </c>
      <c r="G2669" s="107">
        <f t="shared" si="1232"/>
        <v>5.6002542668107669E-3</v>
      </c>
      <c r="H2669" s="108">
        <f t="shared" si="1248"/>
        <v>46713</v>
      </c>
      <c r="I2669" s="108">
        <f t="shared" si="1233"/>
        <v>46713</v>
      </c>
      <c r="J2669" s="109">
        <f t="shared" si="1244"/>
        <v>21</v>
      </c>
      <c r="K2669" s="109">
        <f t="shared" si="1254"/>
        <v>8</v>
      </c>
      <c r="L2669" s="8">
        <f t="shared" si="1245"/>
        <v>1.00212974</v>
      </c>
      <c r="M2669" s="110">
        <f t="shared" si="1234"/>
        <v>1.0056002500000001</v>
      </c>
      <c r="N2669" s="110">
        <f t="shared" si="1235"/>
        <v>2.0509835617059098</v>
      </c>
      <c r="O2669" s="103">
        <f t="shared" si="1236"/>
        <v>2.0553516200000002</v>
      </c>
      <c r="P2669" s="103">
        <f t="shared" si="1237"/>
        <v>218.72910390000001</v>
      </c>
      <c r="Q2669" s="11">
        <f t="shared" si="1251"/>
        <v>0</v>
      </c>
      <c r="R2669" s="30">
        <f t="shared" si="1246"/>
        <v>0</v>
      </c>
      <c r="S2669" s="103">
        <f t="shared" si="1238"/>
        <v>0</v>
      </c>
      <c r="T2669" s="113">
        <f t="shared" si="1247"/>
        <v>8.5000000000000006E-2</v>
      </c>
      <c r="U2669" s="111">
        <f t="shared" si="1239"/>
        <v>8</v>
      </c>
      <c r="V2669" s="111">
        <v>252</v>
      </c>
      <c r="W2669" s="110">
        <f t="shared" si="1240"/>
        <v>1.0025931969999999</v>
      </c>
      <c r="X2669" s="103">
        <f t="shared" si="1241"/>
        <v>0.56720764999999995</v>
      </c>
      <c r="Y2669" s="103">
        <f t="shared" si="1242"/>
        <v>0</v>
      </c>
      <c r="Z2669" s="114" t="str">
        <f t="shared" si="1249"/>
        <v>A+J=</v>
      </c>
      <c r="AA2669" s="108">
        <f t="shared" si="1250"/>
        <v>46713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43"/>
        <v>46692</v>
      </c>
      <c r="B2670" s="103">
        <f t="shared" si="1230"/>
        <v>219.29631155000001</v>
      </c>
      <c r="C2670" s="204">
        <f t="shared" si="1229"/>
        <v>106.41931131266921</v>
      </c>
      <c r="D2670" s="104">
        <f t="shared" si="1231"/>
        <v>7205.03</v>
      </c>
      <c r="E2670" s="105">
        <f t="shared" si="1252"/>
        <v>7245.38</v>
      </c>
      <c r="F2670" s="106">
        <f t="shared" si="1253"/>
        <v>46650</v>
      </c>
      <c r="G2670" s="107">
        <f t="shared" si="1232"/>
        <v>5.6002542668107669E-3</v>
      </c>
      <c r="H2670" s="108">
        <f t="shared" si="1248"/>
        <v>46713</v>
      </c>
      <c r="I2670" s="108">
        <f t="shared" si="1233"/>
        <v>46713</v>
      </c>
      <c r="J2670" s="109">
        <f t="shared" si="1244"/>
        <v>21</v>
      </c>
      <c r="K2670" s="109">
        <f t="shared" si="1254"/>
        <v>8</v>
      </c>
      <c r="L2670" s="8">
        <f t="shared" si="1245"/>
        <v>1.00212974</v>
      </c>
      <c r="M2670" s="110">
        <f t="shared" si="1234"/>
        <v>1.0056002500000001</v>
      </c>
      <c r="N2670" s="110">
        <f t="shared" si="1235"/>
        <v>2.0509835617059098</v>
      </c>
      <c r="O2670" s="103">
        <f t="shared" si="1236"/>
        <v>2.0553516200000002</v>
      </c>
      <c r="P2670" s="103">
        <f t="shared" si="1237"/>
        <v>218.72910390000001</v>
      </c>
      <c r="Q2670" s="11">
        <f t="shared" si="1251"/>
        <v>0</v>
      </c>
      <c r="R2670" s="30">
        <f t="shared" si="1246"/>
        <v>0</v>
      </c>
      <c r="S2670" s="103">
        <f t="shared" si="1238"/>
        <v>0</v>
      </c>
      <c r="T2670" s="113">
        <f t="shared" si="1247"/>
        <v>8.5000000000000006E-2</v>
      </c>
      <c r="U2670" s="111">
        <f t="shared" si="1239"/>
        <v>8</v>
      </c>
      <c r="V2670" s="111">
        <v>252</v>
      </c>
      <c r="W2670" s="110">
        <f t="shared" si="1240"/>
        <v>1.0025931969999999</v>
      </c>
      <c r="X2670" s="103">
        <f t="shared" si="1241"/>
        <v>0.56720764999999995</v>
      </c>
      <c r="Y2670" s="103">
        <f t="shared" si="1242"/>
        <v>0</v>
      </c>
      <c r="Z2670" s="114" t="str">
        <f t="shared" si="1249"/>
        <v>A+J=</v>
      </c>
      <c r="AA2670" s="108">
        <f t="shared" si="1250"/>
        <v>46713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43"/>
        <v>46693</v>
      </c>
      <c r="B2671" s="103">
        <f t="shared" si="1230"/>
        <v>219.42565969</v>
      </c>
      <c r="C2671" s="204">
        <f t="shared" si="1229"/>
        <v>106.41931131266921</v>
      </c>
      <c r="D2671" s="104">
        <f t="shared" si="1231"/>
        <v>7205.03</v>
      </c>
      <c r="E2671" s="105">
        <f t="shared" si="1252"/>
        <v>7245.38</v>
      </c>
      <c r="F2671" s="106">
        <f t="shared" si="1253"/>
        <v>46650</v>
      </c>
      <c r="G2671" s="107">
        <f t="shared" si="1232"/>
        <v>5.6002542668107669E-3</v>
      </c>
      <c r="H2671" s="108">
        <f t="shared" si="1248"/>
        <v>46713</v>
      </c>
      <c r="I2671" s="108">
        <f t="shared" si="1233"/>
        <v>46713</v>
      </c>
      <c r="J2671" s="109">
        <f t="shared" si="1244"/>
        <v>21</v>
      </c>
      <c r="K2671" s="109">
        <f t="shared" si="1254"/>
        <v>9</v>
      </c>
      <c r="L2671" s="8">
        <f t="shared" si="1245"/>
        <v>1.00239627</v>
      </c>
      <c r="M2671" s="110">
        <f t="shared" si="1234"/>
        <v>1.0056002500000001</v>
      </c>
      <c r="N2671" s="110">
        <f t="shared" si="1235"/>
        <v>2.0509835617059098</v>
      </c>
      <c r="O2671" s="103">
        <f t="shared" si="1236"/>
        <v>2.0558982700000001</v>
      </c>
      <c r="P2671" s="103">
        <f t="shared" si="1237"/>
        <v>218.78727802</v>
      </c>
      <c r="Q2671" s="11">
        <f t="shared" si="1251"/>
        <v>0</v>
      </c>
      <c r="R2671" s="30">
        <f t="shared" si="1246"/>
        <v>0</v>
      </c>
      <c r="S2671" s="103">
        <f t="shared" si="1238"/>
        <v>0</v>
      </c>
      <c r="T2671" s="113">
        <f t="shared" si="1247"/>
        <v>8.5000000000000006E-2</v>
      </c>
      <c r="U2671" s="111">
        <f t="shared" si="1239"/>
        <v>9</v>
      </c>
      <c r="V2671" s="111">
        <v>252</v>
      </c>
      <c r="W2671" s="110">
        <f t="shared" si="1240"/>
        <v>1.0029178190000001</v>
      </c>
      <c r="X2671" s="103">
        <f t="shared" si="1241"/>
        <v>0.63838167000000001</v>
      </c>
      <c r="Y2671" s="103">
        <f t="shared" si="1242"/>
        <v>0</v>
      </c>
      <c r="Z2671" s="114" t="str">
        <f t="shared" si="1249"/>
        <v>A+J=</v>
      </c>
      <c r="AA2671" s="108">
        <f t="shared" si="1250"/>
        <v>46713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43"/>
        <v>46694</v>
      </c>
      <c r="B2672" s="103">
        <f t="shared" si="1230"/>
        <v>219.42565969</v>
      </c>
      <c r="C2672" s="204">
        <f t="shared" si="1229"/>
        <v>106.41931131266921</v>
      </c>
      <c r="D2672" s="104">
        <f t="shared" si="1231"/>
        <v>7205.03</v>
      </c>
      <c r="E2672" s="105">
        <f t="shared" si="1252"/>
        <v>7245.38</v>
      </c>
      <c r="F2672" s="106">
        <f t="shared" si="1253"/>
        <v>46650</v>
      </c>
      <c r="G2672" s="107">
        <f t="shared" si="1232"/>
        <v>5.6002542668107669E-3</v>
      </c>
      <c r="H2672" s="108">
        <f t="shared" si="1248"/>
        <v>46713</v>
      </c>
      <c r="I2672" s="108">
        <f t="shared" si="1233"/>
        <v>46713</v>
      </c>
      <c r="J2672" s="109">
        <f t="shared" si="1244"/>
        <v>21</v>
      </c>
      <c r="K2672" s="109">
        <f t="shared" si="1254"/>
        <v>9</v>
      </c>
      <c r="L2672" s="8">
        <f t="shared" si="1245"/>
        <v>1.00239627</v>
      </c>
      <c r="M2672" s="110">
        <f t="shared" si="1234"/>
        <v>1.0056002500000001</v>
      </c>
      <c r="N2672" s="110">
        <f t="shared" si="1235"/>
        <v>2.0509835617059098</v>
      </c>
      <c r="O2672" s="103">
        <f t="shared" si="1236"/>
        <v>2.0558982700000001</v>
      </c>
      <c r="P2672" s="103">
        <f t="shared" si="1237"/>
        <v>218.78727802</v>
      </c>
      <c r="Q2672" s="11">
        <f t="shared" si="1251"/>
        <v>0</v>
      </c>
      <c r="R2672" s="30">
        <f t="shared" si="1246"/>
        <v>0</v>
      </c>
      <c r="S2672" s="103">
        <f t="shared" si="1238"/>
        <v>0</v>
      </c>
      <c r="T2672" s="113">
        <f t="shared" si="1247"/>
        <v>8.5000000000000006E-2</v>
      </c>
      <c r="U2672" s="111">
        <f t="shared" si="1239"/>
        <v>9</v>
      </c>
      <c r="V2672" s="111">
        <v>252</v>
      </c>
      <c r="W2672" s="110">
        <f t="shared" si="1240"/>
        <v>1.0029178190000001</v>
      </c>
      <c r="X2672" s="103">
        <f t="shared" si="1241"/>
        <v>0.63838167000000001</v>
      </c>
      <c r="Y2672" s="103">
        <f t="shared" si="1242"/>
        <v>0</v>
      </c>
      <c r="Z2672" s="114" t="str">
        <f t="shared" si="1249"/>
        <v>A+J=</v>
      </c>
      <c r="AA2672" s="108">
        <f t="shared" si="1250"/>
        <v>46713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43"/>
        <v>46695</v>
      </c>
      <c r="B2673" s="103">
        <f t="shared" si="1230"/>
        <v>219.55508587</v>
      </c>
      <c r="C2673" s="204">
        <f t="shared" si="1229"/>
        <v>106.41931131266921</v>
      </c>
      <c r="D2673" s="104">
        <f t="shared" si="1231"/>
        <v>7205.03</v>
      </c>
      <c r="E2673" s="105">
        <f t="shared" si="1252"/>
        <v>7245.38</v>
      </c>
      <c r="F2673" s="106">
        <f t="shared" si="1253"/>
        <v>46650</v>
      </c>
      <c r="G2673" s="107">
        <f t="shared" si="1232"/>
        <v>5.6002542668107669E-3</v>
      </c>
      <c r="H2673" s="108">
        <f t="shared" si="1248"/>
        <v>46713</v>
      </c>
      <c r="I2673" s="108">
        <f t="shared" si="1233"/>
        <v>46713</v>
      </c>
      <c r="J2673" s="109">
        <f t="shared" si="1244"/>
        <v>21</v>
      </c>
      <c r="K2673" s="109">
        <f t="shared" si="1254"/>
        <v>10</v>
      </c>
      <c r="L2673" s="8">
        <f t="shared" si="1245"/>
        <v>1.0026628799999999</v>
      </c>
      <c r="M2673" s="110">
        <f t="shared" si="1234"/>
        <v>1.0056002500000001</v>
      </c>
      <c r="N2673" s="110">
        <f t="shared" si="1235"/>
        <v>2.0509835617059098</v>
      </c>
      <c r="O2673" s="103">
        <f t="shared" si="1236"/>
        <v>2.05644508</v>
      </c>
      <c r="P2673" s="103">
        <f t="shared" si="1237"/>
        <v>218.84546915999999</v>
      </c>
      <c r="Q2673" s="11">
        <f t="shared" si="1251"/>
        <v>0</v>
      </c>
      <c r="R2673" s="30">
        <f t="shared" si="1246"/>
        <v>0</v>
      </c>
      <c r="S2673" s="103">
        <f t="shared" si="1238"/>
        <v>0</v>
      </c>
      <c r="T2673" s="113">
        <f t="shared" si="1247"/>
        <v>8.5000000000000006E-2</v>
      </c>
      <c r="U2673" s="111">
        <f t="shared" si="1239"/>
        <v>10</v>
      </c>
      <c r="V2673" s="111">
        <v>252</v>
      </c>
      <c r="W2673" s="110">
        <f t="shared" si="1240"/>
        <v>1.0032425469999999</v>
      </c>
      <c r="X2673" s="103">
        <f t="shared" si="1241"/>
        <v>0.70961671000000004</v>
      </c>
      <c r="Y2673" s="103">
        <f t="shared" si="1242"/>
        <v>0</v>
      </c>
      <c r="Z2673" s="114" t="str">
        <f t="shared" si="1249"/>
        <v>A+J=</v>
      </c>
      <c r="AA2673" s="108">
        <f t="shared" si="1250"/>
        <v>46713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43"/>
        <v>46696</v>
      </c>
      <c r="B2674" s="103">
        <f t="shared" si="1230"/>
        <v>219.68458864000002</v>
      </c>
      <c r="C2674" s="204">
        <f t="shared" si="1229"/>
        <v>106.41931131266921</v>
      </c>
      <c r="D2674" s="104">
        <f t="shared" si="1231"/>
        <v>7205.03</v>
      </c>
      <c r="E2674" s="105">
        <f t="shared" si="1252"/>
        <v>7245.38</v>
      </c>
      <c r="F2674" s="106">
        <f t="shared" si="1253"/>
        <v>46650</v>
      </c>
      <c r="G2674" s="107">
        <f t="shared" si="1232"/>
        <v>5.6002542668107669E-3</v>
      </c>
      <c r="H2674" s="108">
        <f t="shared" si="1248"/>
        <v>46713</v>
      </c>
      <c r="I2674" s="108">
        <f t="shared" si="1233"/>
        <v>46713</v>
      </c>
      <c r="J2674" s="109">
        <f t="shared" si="1244"/>
        <v>21</v>
      </c>
      <c r="K2674" s="109">
        <f t="shared" si="1254"/>
        <v>11</v>
      </c>
      <c r="L2674" s="8">
        <f t="shared" si="1245"/>
        <v>1.0029295600000001</v>
      </c>
      <c r="M2674" s="110">
        <f t="shared" si="1234"/>
        <v>1.0056002500000001</v>
      </c>
      <c r="N2674" s="110">
        <f t="shared" si="1235"/>
        <v>2.0509835617059098</v>
      </c>
      <c r="O2674" s="103">
        <f t="shared" si="1236"/>
        <v>2.0569920399999999</v>
      </c>
      <c r="P2674" s="103">
        <f t="shared" si="1237"/>
        <v>218.90367627000001</v>
      </c>
      <c r="Q2674" s="11">
        <f t="shared" si="1251"/>
        <v>0</v>
      </c>
      <c r="R2674" s="30">
        <f t="shared" si="1246"/>
        <v>0</v>
      </c>
      <c r="S2674" s="103">
        <f t="shared" si="1238"/>
        <v>0</v>
      </c>
      <c r="T2674" s="113">
        <f t="shared" si="1247"/>
        <v>8.5000000000000006E-2</v>
      </c>
      <c r="U2674" s="111">
        <f t="shared" si="1239"/>
        <v>11</v>
      </c>
      <c r="V2674" s="111">
        <v>252</v>
      </c>
      <c r="W2674" s="110">
        <f t="shared" si="1240"/>
        <v>1.0035673789999999</v>
      </c>
      <c r="X2674" s="103">
        <f t="shared" si="1241"/>
        <v>0.78091237000000002</v>
      </c>
      <c r="Y2674" s="103">
        <f t="shared" si="1242"/>
        <v>0</v>
      </c>
      <c r="Z2674" s="114" t="str">
        <f t="shared" si="1249"/>
        <v>A+J=</v>
      </c>
      <c r="AA2674" s="108">
        <f t="shared" si="1250"/>
        <v>46713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43"/>
        <v>46697</v>
      </c>
      <c r="B2675" s="103">
        <f t="shared" si="1230"/>
        <v>219.81416738000001</v>
      </c>
      <c r="C2675" s="204">
        <f t="shared" si="1229"/>
        <v>106.41931131266921</v>
      </c>
      <c r="D2675" s="104">
        <f t="shared" si="1231"/>
        <v>7205.03</v>
      </c>
      <c r="E2675" s="105">
        <f t="shared" si="1252"/>
        <v>7245.38</v>
      </c>
      <c r="F2675" s="106">
        <f t="shared" si="1253"/>
        <v>46650</v>
      </c>
      <c r="G2675" s="107">
        <f t="shared" si="1232"/>
        <v>5.6002542668107669E-3</v>
      </c>
      <c r="H2675" s="108">
        <f t="shared" si="1248"/>
        <v>46713</v>
      </c>
      <c r="I2675" s="108">
        <f t="shared" si="1233"/>
        <v>46713</v>
      </c>
      <c r="J2675" s="109">
        <f t="shared" si="1244"/>
        <v>21</v>
      </c>
      <c r="K2675" s="109">
        <f t="shared" si="1254"/>
        <v>12</v>
      </c>
      <c r="L2675" s="8">
        <f t="shared" si="1245"/>
        <v>1.0031963100000001</v>
      </c>
      <c r="M2675" s="110">
        <f t="shared" si="1234"/>
        <v>1.0056002500000001</v>
      </c>
      <c r="N2675" s="110">
        <f t="shared" si="1235"/>
        <v>2.0509835617059098</v>
      </c>
      <c r="O2675" s="103">
        <f t="shared" si="1236"/>
        <v>2.0575391399999998</v>
      </c>
      <c r="P2675" s="103">
        <f t="shared" si="1237"/>
        <v>218.96189827000001</v>
      </c>
      <c r="Q2675" s="11">
        <f t="shared" si="1251"/>
        <v>0</v>
      </c>
      <c r="R2675" s="30">
        <f t="shared" si="1246"/>
        <v>0</v>
      </c>
      <c r="S2675" s="103">
        <f t="shared" si="1238"/>
        <v>0</v>
      </c>
      <c r="T2675" s="113">
        <f t="shared" si="1247"/>
        <v>8.5000000000000006E-2</v>
      </c>
      <c r="U2675" s="111">
        <f t="shared" si="1239"/>
        <v>12</v>
      </c>
      <c r="V2675" s="111">
        <v>252</v>
      </c>
      <c r="W2675" s="110">
        <f t="shared" si="1240"/>
        <v>1.003892317</v>
      </c>
      <c r="X2675" s="103">
        <f t="shared" si="1241"/>
        <v>0.85226911000000005</v>
      </c>
      <c r="Y2675" s="103">
        <f t="shared" si="1242"/>
        <v>0</v>
      </c>
      <c r="Z2675" s="114" t="str">
        <f t="shared" si="1249"/>
        <v>A+J=</v>
      </c>
      <c r="AA2675" s="108">
        <f t="shared" si="1250"/>
        <v>46713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43"/>
        <v>46698</v>
      </c>
      <c r="B2676" s="103">
        <f t="shared" si="1230"/>
        <v>219.81416738000001</v>
      </c>
      <c r="C2676" s="204">
        <f t="shared" si="1229"/>
        <v>106.41931131266921</v>
      </c>
      <c r="D2676" s="104">
        <f t="shared" si="1231"/>
        <v>7205.03</v>
      </c>
      <c r="E2676" s="105">
        <f t="shared" si="1252"/>
        <v>7245.38</v>
      </c>
      <c r="F2676" s="106">
        <f t="shared" si="1253"/>
        <v>46650</v>
      </c>
      <c r="G2676" s="107">
        <f t="shared" si="1232"/>
        <v>5.6002542668107669E-3</v>
      </c>
      <c r="H2676" s="108">
        <f t="shared" si="1248"/>
        <v>46713</v>
      </c>
      <c r="I2676" s="108">
        <f t="shared" si="1233"/>
        <v>46713</v>
      </c>
      <c r="J2676" s="109">
        <f t="shared" si="1244"/>
        <v>21</v>
      </c>
      <c r="K2676" s="109">
        <f t="shared" si="1254"/>
        <v>12</v>
      </c>
      <c r="L2676" s="8">
        <f t="shared" si="1245"/>
        <v>1.0031963100000001</v>
      </c>
      <c r="M2676" s="110">
        <f t="shared" si="1234"/>
        <v>1.0056002500000001</v>
      </c>
      <c r="N2676" s="110">
        <f t="shared" si="1235"/>
        <v>2.0509835617059098</v>
      </c>
      <c r="O2676" s="103">
        <f t="shared" si="1236"/>
        <v>2.0575391399999998</v>
      </c>
      <c r="P2676" s="103">
        <f t="shared" si="1237"/>
        <v>218.96189827000001</v>
      </c>
      <c r="Q2676" s="11">
        <f t="shared" si="1251"/>
        <v>0</v>
      </c>
      <c r="R2676" s="30">
        <f t="shared" si="1246"/>
        <v>0</v>
      </c>
      <c r="S2676" s="103">
        <f t="shared" si="1238"/>
        <v>0</v>
      </c>
      <c r="T2676" s="113">
        <f t="shared" si="1247"/>
        <v>8.5000000000000006E-2</v>
      </c>
      <c r="U2676" s="111">
        <f t="shared" si="1239"/>
        <v>12</v>
      </c>
      <c r="V2676" s="111">
        <v>252</v>
      </c>
      <c r="W2676" s="110">
        <f t="shared" si="1240"/>
        <v>1.003892317</v>
      </c>
      <c r="X2676" s="103">
        <f t="shared" si="1241"/>
        <v>0.85226911000000005</v>
      </c>
      <c r="Y2676" s="103">
        <f t="shared" si="1242"/>
        <v>0</v>
      </c>
      <c r="Z2676" s="114" t="str">
        <f t="shared" si="1249"/>
        <v>A+J=</v>
      </c>
      <c r="AA2676" s="108">
        <f t="shared" si="1250"/>
        <v>46713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43"/>
        <v>46699</v>
      </c>
      <c r="B2677" s="103">
        <f t="shared" si="1230"/>
        <v>219.81416738000001</v>
      </c>
      <c r="C2677" s="204">
        <f t="shared" si="1229"/>
        <v>106.41931131266921</v>
      </c>
      <c r="D2677" s="104">
        <f t="shared" si="1231"/>
        <v>7205.03</v>
      </c>
      <c r="E2677" s="105">
        <f t="shared" si="1252"/>
        <v>7245.38</v>
      </c>
      <c r="F2677" s="106">
        <f t="shared" si="1253"/>
        <v>46650</v>
      </c>
      <c r="G2677" s="107">
        <f t="shared" si="1232"/>
        <v>5.6002542668107669E-3</v>
      </c>
      <c r="H2677" s="108">
        <f t="shared" si="1248"/>
        <v>46713</v>
      </c>
      <c r="I2677" s="108">
        <f t="shared" si="1233"/>
        <v>46713</v>
      </c>
      <c r="J2677" s="109">
        <f t="shared" si="1244"/>
        <v>21</v>
      </c>
      <c r="K2677" s="109">
        <f t="shared" si="1254"/>
        <v>12</v>
      </c>
      <c r="L2677" s="8">
        <f t="shared" si="1245"/>
        <v>1.0031963100000001</v>
      </c>
      <c r="M2677" s="110">
        <f t="shared" si="1234"/>
        <v>1.0056002500000001</v>
      </c>
      <c r="N2677" s="110">
        <f t="shared" si="1235"/>
        <v>2.0509835617059098</v>
      </c>
      <c r="O2677" s="103">
        <f t="shared" si="1236"/>
        <v>2.0575391399999998</v>
      </c>
      <c r="P2677" s="103">
        <f t="shared" si="1237"/>
        <v>218.96189827000001</v>
      </c>
      <c r="Q2677" s="11">
        <f t="shared" si="1251"/>
        <v>0</v>
      </c>
      <c r="R2677" s="30">
        <f t="shared" si="1246"/>
        <v>0</v>
      </c>
      <c r="S2677" s="103">
        <f t="shared" si="1238"/>
        <v>0</v>
      </c>
      <c r="T2677" s="113">
        <f t="shared" si="1247"/>
        <v>8.5000000000000006E-2</v>
      </c>
      <c r="U2677" s="111">
        <f t="shared" si="1239"/>
        <v>12</v>
      </c>
      <c r="V2677" s="111">
        <v>252</v>
      </c>
      <c r="W2677" s="110">
        <f t="shared" si="1240"/>
        <v>1.003892317</v>
      </c>
      <c r="X2677" s="103">
        <f t="shared" si="1241"/>
        <v>0.85226911000000005</v>
      </c>
      <c r="Y2677" s="103">
        <f t="shared" si="1242"/>
        <v>0</v>
      </c>
      <c r="Z2677" s="114" t="str">
        <f t="shared" si="1249"/>
        <v>A+J=</v>
      </c>
      <c r="AA2677" s="108">
        <f t="shared" si="1250"/>
        <v>46713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43"/>
        <v>46700</v>
      </c>
      <c r="B2678" s="103">
        <f t="shared" si="1230"/>
        <v>219.94382171000001</v>
      </c>
      <c r="C2678" s="204">
        <f t="shared" si="1229"/>
        <v>106.41931131266921</v>
      </c>
      <c r="D2678" s="104">
        <f t="shared" si="1231"/>
        <v>7205.03</v>
      </c>
      <c r="E2678" s="105">
        <f t="shared" si="1252"/>
        <v>7245.38</v>
      </c>
      <c r="F2678" s="106">
        <f t="shared" si="1253"/>
        <v>46650</v>
      </c>
      <c r="G2678" s="107">
        <f t="shared" si="1232"/>
        <v>5.6002542668107669E-3</v>
      </c>
      <c r="H2678" s="108">
        <f t="shared" si="1248"/>
        <v>46713</v>
      </c>
      <c r="I2678" s="108">
        <f t="shared" si="1233"/>
        <v>46713</v>
      </c>
      <c r="J2678" s="109">
        <f t="shared" si="1244"/>
        <v>21</v>
      </c>
      <c r="K2678" s="109">
        <f t="shared" si="1254"/>
        <v>13</v>
      </c>
      <c r="L2678" s="8">
        <f t="shared" si="1245"/>
        <v>1.0034631300000001</v>
      </c>
      <c r="M2678" s="110">
        <f t="shared" si="1234"/>
        <v>1.0056002500000001</v>
      </c>
      <c r="N2678" s="110">
        <f t="shared" si="1235"/>
        <v>2.0509835617059098</v>
      </c>
      <c r="O2678" s="103">
        <f t="shared" si="1236"/>
        <v>2.0580863800000002</v>
      </c>
      <c r="P2678" s="103">
        <f t="shared" si="1237"/>
        <v>219.02013518000001</v>
      </c>
      <c r="Q2678" s="11">
        <f t="shared" si="1251"/>
        <v>0</v>
      </c>
      <c r="R2678" s="30">
        <f t="shared" si="1246"/>
        <v>0</v>
      </c>
      <c r="S2678" s="103">
        <f t="shared" si="1238"/>
        <v>0</v>
      </c>
      <c r="T2678" s="113">
        <f t="shared" si="1247"/>
        <v>8.5000000000000006E-2</v>
      </c>
      <c r="U2678" s="111">
        <f t="shared" si="1239"/>
        <v>13</v>
      </c>
      <c r="V2678" s="111">
        <v>252</v>
      </c>
      <c r="W2678" s="110">
        <f t="shared" si="1240"/>
        <v>1.0042173590000001</v>
      </c>
      <c r="X2678" s="103">
        <f t="shared" si="1241"/>
        <v>0.92368653000000001</v>
      </c>
      <c r="Y2678" s="103">
        <f t="shared" si="1242"/>
        <v>0</v>
      </c>
      <c r="Z2678" s="114" t="str">
        <f t="shared" si="1249"/>
        <v>A+J=</v>
      </c>
      <c r="AA2678" s="108">
        <f t="shared" si="1250"/>
        <v>46713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43"/>
        <v>46701</v>
      </c>
      <c r="B2679" s="103">
        <f t="shared" si="1230"/>
        <v>220.07355336999998</v>
      </c>
      <c r="C2679" s="204">
        <f t="shared" si="1229"/>
        <v>106.41931131266921</v>
      </c>
      <c r="D2679" s="104">
        <f t="shared" si="1231"/>
        <v>7205.03</v>
      </c>
      <c r="E2679" s="105">
        <f t="shared" si="1252"/>
        <v>7245.38</v>
      </c>
      <c r="F2679" s="106">
        <f t="shared" si="1253"/>
        <v>46650</v>
      </c>
      <c r="G2679" s="107">
        <f t="shared" si="1232"/>
        <v>5.6002542668107669E-3</v>
      </c>
      <c r="H2679" s="108">
        <f t="shared" si="1248"/>
        <v>46713</v>
      </c>
      <c r="I2679" s="108">
        <f t="shared" si="1233"/>
        <v>46713</v>
      </c>
      <c r="J2679" s="109">
        <f t="shared" si="1244"/>
        <v>21</v>
      </c>
      <c r="K2679" s="109">
        <f t="shared" si="1254"/>
        <v>14</v>
      </c>
      <c r="L2679" s="8">
        <f t="shared" si="1245"/>
        <v>1.0037300199999999</v>
      </c>
      <c r="M2679" s="110">
        <f t="shared" si="1234"/>
        <v>1.0056002500000001</v>
      </c>
      <c r="N2679" s="110">
        <f t="shared" si="1235"/>
        <v>2.0509835617059098</v>
      </c>
      <c r="O2679" s="103">
        <f t="shared" si="1236"/>
        <v>2.0586337700000001</v>
      </c>
      <c r="P2679" s="103">
        <f t="shared" si="1237"/>
        <v>219.07838803999999</v>
      </c>
      <c r="Q2679" s="11">
        <f t="shared" si="1251"/>
        <v>0</v>
      </c>
      <c r="R2679" s="30">
        <f t="shared" si="1246"/>
        <v>0</v>
      </c>
      <c r="S2679" s="103">
        <f t="shared" si="1238"/>
        <v>0</v>
      </c>
      <c r="T2679" s="113">
        <f t="shared" si="1247"/>
        <v>8.5000000000000006E-2</v>
      </c>
      <c r="U2679" s="111">
        <f t="shared" si="1239"/>
        <v>14</v>
      </c>
      <c r="V2679" s="111">
        <v>252</v>
      </c>
      <c r="W2679" s="110">
        <f t="shared" si="1240"/>
        <v>1.0045425079999999</v>
      </c>
      <c r="X2679" s="103">
        <f t="shared" si="1241"/>
        <v>0.99516532999999996</v>
      </c>
      <c r="Y2679" s="103">
        <f t="shared" si="1242"/>
        <v>0</v>
      </c>
      <c r="Z2679" s="114" t="str">
        <f t="shared" si="1249"/>
        <v>A+J=</v>
      </c>
      <c r="AA2679" s="108">
        <f t="shared" si="1250"/>
        <v>46713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43"/>
        <v>46702</v>
      </c>
      <c r="B2680" s="103">
        <f t="shared" si="1230"/>
        <v>220.20336067</v>
      </c>
      <c r="C2680" s="204">
        <f t="shared" si="1229"/>
        <v>106.41931131266921</v>
      </c>
      <c r="D2680" s="104">
        <f t="shared" si="1231"/>
        <v>7205.03</v>
      </c>
      <c r="E2680" s="105">
        <f t="shared" si="1252"/>
        <v>7245.38</v>
      </c>
      <c r="F2680" s="106">
        <f t="shared" si="1253"/>
        <v>46650</v>
      </c>
      <c r="G2680" s="107">
        <f t="shared" si="1232"/>
        <v>5.6002542668107669E-3</v>
      </c>
      <c r="H2680" s="108">
        <f t="shared" si="1248"/>
        <v>46713</v>
      </c>
      <c r="I2680" s="108">
        <f t="shared" si="1233"/>
        <v>46713</v>
      </c>
      <c r="J2680" s="109">
        <f t="shared" si="1244"/>
        <v>21</v>
      </c>
      <c r="K2680" s="109">
        <f t="shared" si="1254"/>
        <v>15</v>
      </c>
      <c r="L2680" s="8">
        <f t="shared" si="1245"/>
        <v>1.0039969799999999</v>
      </c>
      <c r="M2680" s="110">
        <f t="shared" si="1234"/>
        <v>1.0056002500000001</v>
      </c>
      <c r="N2680" s="110">
        <f t="shared" si="1235"/>
        <v>2.0509835617059098</v>
      </c>
      <c r="O2680" s="103">
        <f t="shared" si="1236"/>
        <v>2.0591813000000001</v>
      </c>
      <c r="P2680" s="103">
        <f t="shared" si="1237"/>
        <v>219.13665581000001</v>
      </c>
      <c r="Q2680" s="11">
        <f t="shared" si="1251"/>
        <v>0</v>
      </c>
      <c r="R2680" s="30">
        <f t="shared" si="1246"/>
        <v>0</v>
      </c>
      <c r="S2680" s="103">
        <f t="shared" si="1238"/>
        <v>0</v>
      </c>
      <c r="T2680" s="113">
        <f t="shared" si="1247"/>
        <v>8.5000000000000006E-2</v>
      </c>
      <c r="U2680" s="111">
        <f t="shared" si="1239"/>
        <v>15</v>
      </c>
      <c r="V2680" s="111">
        <v>252</v>
      </c>
      <c r="W2680" s="110">
        <f t="shared" si="1240"/>
        <v>1.0048677610000001</v>
      </c>
      <c r="X2680" s="103">
        <f t="shared" si="1241"/>
        <v>1.06670486</v>
      </c>
      <c r="Y2680" s="103">
        <f t="shared" si="1242"/>
        <v>0</v>
      </c>
      <c r="Z2680" s="114" t="str">
        <f t="shared" si="1249"/>
        <v>A+J=</v>
      </c>
      <c r="AA2680" s="108">
        <f t="shared" si="1250"/>
        <v>46713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43"/>
        <v>46703</v>
      </c>
      <c r="B2681" s="103">
        <f t="shared" si="1230"/>
        <v>220.33324600999998</v>
      </c>
      <c r="C2681" s="204">
        <f t="shared" si="1229"/>
        <v>106.41931131266921</v>
      </c>
      <c r="D2681" s="104">
        <f t="shared" si="1231"/>
        <v>7205.03</v>
      </c>
      <c r="E2681" s="105">
        <f t="shared" si="1252"/>
        <v>7245.38</v>
      </c>
      <c r="F2681" s="106">
        <f t="shared" si="1253"/>
        <v>46650</v>
      </c>
      <c r="G2681" s="107">
        <f t="shared" si="1232"/>
        <v>5.6002542668107669E-3</v>
      </c>
      <c r="H2681" s="108">
        <f t="shared" si="1248"/>
        <v>46713</v>
      </c>
      <c r="I2681" s="108">
        <f t="shared" si="1233"/>
        <v>46713</v>
      </c>
      <c r="J2681" s="109">
        <f t="shared" si="1244"/>
        <v>21</v>
      </c>
      <c r="K2681" s="109">
        <f t="shared" si="1254"/>
        <v>16</v>
      </c>
      <c r="L2681" s="8">
        <f t="shared" si="1245"/>
        <v>1.0042640199999999</v>
      </c>
      <c r="M2681" s="110">
        <f t="shared" si="1234"/>
        <v>1.0056002500000001</v>
      </c>
      <c r="N2681" s="110">
        <f t="shared" si="1235"/>
        <v>2.0509835617059098</v>
      </c>
      <c r="O2681" s="103">
        <f t="shared" si="1236"/>
        <v>2.05972899</v>
      </c>
      <c r="P2681" s="103">
        <f t="shared" si="1237"/>
        <v>219.1949406</v>
      </c>
      <c r="Q2681" s="11">
        <f t="shared" si="1251"/>
        <v>0</v>
      </c>
      <c r="R2681" s="30">
        <f t="shared" si="1246"/>
        <v>0</v>
      </c>
      <c r="S2681" s="103">
        <f t="shared" si="1238"/>
        <v>0</v>
      </c>
      <c r="T2681" s="113">
        <f t="shared" si="1247"/>
        <v>8.5000000000000006E-2</v>
      </c>
      <c r="U2681" s="111">
        <f t="shared" si="1239"/>
        <v>16</v>
      </c>
      <c r="V2681" s="111">
        <v>252</v>
      </c>
      <c r="W2681" s="110">
        <f t="shared" si="1240"/>
        <v>1.0051931190000001</v>
      </c>
      <c r="X2681" s="103">
        <f t="shared" si="1241"/>
        <v>1.1383054100000001</v>
      </c>
      <c r="Y2681" s="103">
        <f t="shared" si="1242"/>
        <v>0</v>
      </c>
      <c r="Z2681" s="114" t="str">
        <f t="shared" si="1249"/>
        <v>A+J=</v>
      </c>
      <c r="AA2681" s="108">
        <f t="shared" si="1250"/>
        <v>46713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43"/>
        <v>46704</v>
      </c>
      <c r="B2682" s="103">
        <f t="shared" si="1230"/>
        <v>220.46320641999998</v>
      </c>
      <c r="C2682" s="204">
        <f t="shared" si="1229"/>
        <v>106.41931131266921</v>
      </c>
      <c r="D2682" s="104">
        <f t="shared" si="1231"/>
        <v>7205.03</v>
      </c>
      <c r="E2682" s="105">
        <f t="shared" si="1252"/>
        <v>7245.38</v>
      </c>
      <c r="F2682" s="106">
        <f t="shared" si="1253"/>
        <v>46650</v>
      </c>
      <c r="G2682" s="107">
        <f t="shared" si="1232"/>
        <v>5.6002542668107669E-3</v>
      </c>
      <c r="H2682" s="108">
        <f t="shared" si="1248"/>
        <v>46713</v>
      </c>
      <c r="I2682" s="108">
        <f t="shared" si="1233"/>
        <v>46713</v>
      </c>
      <c r="J2682" s="109">
        <f t="shared" si="1244"/>
        <v>21</v>
      </c>
      <c r="K2682" s="109">
        <f t="shared" si="1254"/>
        <v>17</v>
      </c>
      <c r="L2682" s="8">
        <f t="shared" si="1245"/>
        <v>1.00453112</v>
      </c>
      <c r="M2682" s="110">
        <f t="shared" si="1234"/>
        <v>1.0056002500000001</v>
      </c>
      <c r="N2682" s="110">
        <f t="shared" si="1235"/>
        <v>2.0509835617059098</v>
      </c>
      <c r="O2682" s="103">
        <f t="shared" si="1236"/>
        <v>2.06027681</v>
      </c>
      <c r="P2682" s="103">
        <f t="shared" si="1237"/>
        <v>219.25323922999999</v>
      </c>
      <c r="Q2682" s="11">
        <f t="shared" si="1251"/>
        <v>0</v>
      </c>
      <c r="R2682" s="30">
        <f t="shared" si="1246"/>
        <v>0</v>
      </c>
      <c r="S2682" s="103">
        <f t="shared" si="1238"/>
        <v>0</v>
      </c>
      <c r="T2682" s="113">
        <f t="shared" si="1247"/>
        <v>8.5000000000000006E-2</v>
      </c>
      <c r="U2682" s="111">
        <f t="shared" si="1239"/>
        <v>17</v>
      </c>
      <c r="V2682" s="111">
        <v>252</v>
      </c>
      <c r="W2682" s="110">
        <f t="shared" si="1240"/>
        <v>1.005518583</v>
      </c>
      <c r="X2682" s="103">
        <f t="shared" si="1241"/>
        <v>1.20996719</v>
      </c>
      <c r="Y2682" s="103">
        <f t="shared" si="1242"/>
        <v>0</v>
      </c>
      <c r="Z2682" s="114" t="str">
        <f t="shared" si="1249"/>
        <v>A+J=</v>
      </c>
      <c r="AA2682" s="108">
        <f t="shared" si="1250"/>
        <v>46713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43"/>
        <v>46705</v>
      </c>
      <c r="B2683" s="103">
        <f t="shared" si="1230"/>
        <v>220.46320641999998</v>
      </c>
      <c r="C2683" s="204">
        <f t="shared" si="1229"/>
        <v>106.41931131266921</v>
      </c>
      <c r="D2683" s="104">
        <f t="shared" si="1231"/>
        <v>7205.03</v>
      </c>
      <c r="E2683" s="105">
        <f t="shared" si="1252"/>
        <v>7245.38</v>
      </c>
      <c r="F2683" s="106">
        <f t="shared" si="1253"/>
        <v>46650</v>
      </c>
      <c r="G2683" s="107">
        <f t="shared" si="1232"/>
        <v>5.6002542668107669E-3</v>
      </c>
      <c r="H2683" s="108">
        <f t="shared" si="1248"/>
        <v>46713</v>
      </c>
      <c r="I2683" s="108">
        <f t="shared" si="1233"/>
        <v>46713</v>
      </c>
      <c r="J2683" s="109">
        <f t="shared" si="1244"/>
        <v>21</v>
      </c>
      <c r="K2683" s="109">
        <f t="shared" si="1254"/>
        <v>17</v>
      </c>
      <c r="L2683" s="8">
        <f t="shared" si="1245"/>
        <v>1.00453112</v>
      </c>
      <c r="M2683" s="110">
        <f t="shared" si="1234"/>
        <v>1.0056002500000001</v>
      </c>
      <c r="N2683" s="110">
        <f t="shared" si="1235"/>
        <v>2.0509835617059098</v>
      </c>
      <c r="O2683" s="103">
        <f t="shared" si="1236"/>
        <v>2.06027681</v>
      </c>
      <c r="P2683" s="103">
        <f t="shared" si="1237"/>
        <v>219.25323922999999</v>
      </c>
      <c r="Q2683" s="11">
        <f t="shared" si="1251"/>
        <v>0</v>
      </c>
      <c r="R2683" s="30">
        <f t="shared" si="1246"/>
        <v>0</v>
      </c>
      <c r="S2683" s="103">
        <f t="shared" si="1238"/>
        <v>0</v>
      </c>
      <c r="T2683" s="113">
        <f t="shared" si="1247"/>
        <v>8.5000000000000006E-2</v>
      </c>
      <c r="U2683" s="111">
        <f t="shared" si="1239"/>
        <v>17</v>
      </c>
      <c r="V2683" s="111">
        <v>252</v>
      </c>
      <c r="W2683" s="110">
        <f t="shared" si="1240"/>
        <v>1.005518583</v>
      </c>
      <c r="X2683" s="103">
        <f t="shared" si="1241"/>
        <v>1.20996719</v>
      </c>
      <c r="Y2683" s="103">
        <f t="shared" si="1242"/>
        <v>0</v>
      </c>
      <c r="Z2683" s="114" t="str">
        <f t="shared" si="1249"/>
        <v>A+J=</v>
      </c>
      <c r="AA2683" s="108">
        <f t="shared" si="1250"/>
        <v>46713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43"/>
        <v>46706</v>
      </c>
      <c r="B2684" s="103">
        <f t="shared" si="1230"/>
        <v>220.46320641999998</v>
      </c>
      <c r="C2684" s="204">
        <f t="shared" si="1229"/>
        <v>106.41931131266921</v>
      </c>
      <c r="D2684" s="104">
        <f t="shared" si="1231"/>
        <v>7205.03</v>
      </c>
      <c r="E2684" s="105">
        <f t="shared" si="1252"/>
        <v>7245.38</v>
      </c>
      <c r="F2684" s="106">
        <f t="shared" si="1253"/>
        <v>46650</v>
      </c>
      <c r="G2684" s="107">
        <f t="shared" si="1232"/>
        <v>5.6002542668107669E-3</v>
      </c>
      <c r="H2684" s="108">
        <f t="shared" si="1248"/>
        <v>46713</v>
      </c>
      <c r="I2684" s="108">
        <f t="shared" si="1233"/>
        <v>46713</v>
      </c>
      <c r="J2684" s="109">
        <f t="shared" si="1244"/>
        <v>21</v>
      </c>
      <c r="K2684" s="109">
        <f t="shared" si="1254"/>
        <v>17</v>
      </c>
      <c r="L2684" s="8">
        <f t="shared" si="1245"/>
        <v>1.00453112</v>
      </c>
      <c r="M2684" s="110">
        <f t="shared" si="1234"/>
        <v>1.0056002500000001</v>
      </c>
      <c r="N2684" s="110">
        <f t="shared" si="1235"/>
        <v>2.0509835617059098</v>
      </c>
      <c r="O2684" s="103">
        <f t="shared" si="1236"/>
        <v>2.06027681</v>
      </c>
      <c r="P2684" s="103">
        <f t="shared" si="1237"/>
        <v>219.25323922999999</v>
      </c>
      <c r="Q2684" s="11">
        <f t="shared" si="1251"/>
        <v>0</v>
      </c>
      <c r="R2684" s="30">
        <f t="shared" si="1246"/>
        <v>0</v>
      </c>
      <c r="S2684" s="103">
        <f t="shared" si="1238"/>
        <v>0</v>
      </c>
      <c r="T2684" s="113">
        <f t="shared" si="1247"/>
        <v>8.5000000000000006E-2</v>
      </c>
      <c r="U2684" s="111">
        <f t="shared" si="1239"/>
        <v>17</v>
      </c>
      <c r="V2684" s="111">
        <v>252</v>
      </c>
      <c r="W2684" s="110">
        <f t="shared" si="1240"/>
        <v>1.005518583</v>
      </c>
      <c r="X2684" s="103">
        <f t="shared" si="1241"/>
        <v>1.20996719</v>
      </c>
      <c r="Y2684" s="103">
        <f t="shared" si="1242"/>
        <v>0</v>
      </c>
      <c r="Z2684" s="114" t="str">
        <f t="shared" si="1249"/>
        <v>A+J=</v>
      </c>
      <c r="AA2684" s="108">
        <f t="shared" si="1250"/>
        <v>46713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43"/>
        <v>46707</v>
      </c>
      <c r="B2685" s="103">
        <f t="shared" si="1230"/>
        <v>220.46320641999998</v>
      </c>
      <c r="C2685" s="204">
        <f t="shared" si="1229"/>
        <v>106.41931131266921</v>
      </c>
      <c r="D2685" s="104">
        <f t="shared" si="1231"/>
        <v>7205.03</v>
      </c>
      <c r="E2685" s="105">
        <f t="shared" si="1252"/>
        <v>7245.38</v>
      </c>
      <c r="F2685" s="106">
        <f t="shared" si="1253"/>
        <v>46650</v>
      </c>
      <c r="G2685" s="107">
        <f t="shared" si="1232"/>
        <v>5.6002542668107669E-3</v>
      </c>
      <c r="H2685" s="108">
        <f t="shared" si="1248"/>
        <v>46713</v>
      </c>
      <c r="I2685" s="108">
        <f t="shared" si="1233"/>
        <v>46713</v>
      </c>
      <c r="J2685" s="109">
        <f t="shared" si="1244"/>
        <v>21</v>
      </c>
      <c r="K2685" s="109">
        <f t="shared" si="1254"/>
        <v>17</v>
      </c>
      <c r="L2685" s="8">
        <f t="shared" si="1245"/>
        <v>1.00453112</v>
      </c>
      <c r="M2685" s="110">
        <f t="shared" si="1234"/>
        <v>1.0056002500000001</v>
      </c>
      <c r="N2685" s="110">
        <f t="shared" si="1235"/>
        <v>2.0509835617059098</v>
      </c>
      <c r="O2685" s="103">
        <f t="shared" si="1236"/>
        <v>2.06027681</v>
      </c>
      <c r="P2685" s="103">
        <f t="shared" si="1237"/>
        <v>219.25323922999999</v>
      </c>
      <c r="Q2685" s="11">
        <f t="shared" si="1251"/>
        <v>0</v>
      </c>
      <c r="R2685" s="30">
        <f t="shared" si="1246"/>
        <v>0</v>
      </c>
      <c r="S2685" s="103">
        <f t="shared" si="1238"/>
        <v>0</v>
      </c>
      <c r="T2685" s="113">
        <f t="shared" si="1247"/>
        <v>8.5000000000000006E-2</v>
      </c>
      <c r="U2685" s="111">
        <f t="shared" si="1239"/>
        <v>17</v>
      </c>
      <c r="V2685" s="111">
        <v>252</v>
      </c>
      <c r="W2685" s="110">
        <f t="shared" si="1240"/>
        <v>1.005518583</v>
      </c>
      <c r="X2685" s="103">
        <f t="shared" si="1241"/>
        <v>1.20996719</v>
      </c>
      <c r="Y2685" s="103">
        <f t="shared" si="1242"/>
        <v>0</v>
      </c>
      <c r="Z2685" s="114" t="str">
        <f t="shared" si="1249"/>
        <v>A+J=</v>
      </c>
      <c r="AA2685" s="108">
        <f t="shared" si="1250"/>
        <v>46713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43"/>
        <v>46708</v>
      </c>
      <c r="B2686" s="103">
        <f t="shared" si="1230"/>
        <v>220.59324515999998</v>
      </c>
      <c r="C2686" s="204">
        <f t="shared" si="1229"/>
        <v>106.41931131266921</v>
      </c>
      <c r="D2686" s="104">
        <f t="shared" si="1231"/>
        <v>7205.03</v>
      </c>
      <c r="E2686" s="105">
        <f t="shared" si="1252"/>
        <v>7245.38</v>
      </c>
      <c r="F2686" s="106">
        <f t="shared" si="1253"/>
        <v>46650</v>
      </c>
      <c r="G2686" s="107">
        <f t="shared" si="1232"/>
        <v>5.6002542668107669E-3</v>
      </c>
      <c r="H2686" s="108">
        <f t="shared" si="1248"/>
        <v>46713</v>
      </c>
      <c r="I2686" s="108">
        <f t="shared" si="1233"/>
        <v>46713</v>
      </c>
      <c r="J2686" s="109">
        <f t="shared" si="1244"/>
        <v>21</v>
      </c>
      <c r="K2686" s="109">
        <f t="shared" si="1254"/>
        <v>18</v>
      </c>
      <c r="L2686" s="8">
        <f t="shared" si="1245"/>
        <v>1.0047983</v>
      </c>
      <c r="M2686" s="110">
        <f t="shared" si="1234"/>
        <v>1.0056002500000001</v>
      </c>
      <c r="N2686" s="110">
        <f t="shared" si="1235"/>
        <v>2.0509835617059098</v>
      </c>
      <c r="O2686" s="103">
        <f t="shared" si="1236"/>
        <v>2.0608247899999999</v>
      </c>
      <c r="P2686" s="103">
        <f t="shared" si="1237"/>
        <v>219.31155487999999</v>
      </c>
      <c r="Q2686" s="11">
        <f t="shared" si="1251"/>
        <v>0</v>
      </c>
      <c r="R2686" s="30">
        <f t="shared" si="1246"/>
        <v>0</v>
      </c>
      <c r="S2686" s="103">
        <f t="shared" si="1238"/>
        <v>0</v>
      </c>
      <c r="T2686" s="113">
        <f t="shared" si="1247"/>
        <v>8.5000000000000006E-2</v>
      </c>
      <c r="U2686" s="111">
        <f t="shared" si="1239"/>
        <v>18</v>
      </c>
      <c r="V2686" s="111">
        <v>252</v>
      </c>
      <c r="W2686" s="110">
        <f t="shared" si="1240"/>
        <v>1.005844153</v>
      </c>
      <c r="X2686" s="103">
        <f t="shared" si="1241"/>
        <v>1.2816902800000001</v>
      </c>
      <c r="Y2686" s="103">
        <f t="shared" si="1242"/>
        <v>0</v>
      </c>
      <c r="Z2686" s="114" t="str">
        <f t="shared" si="1249"/>
        <v>A+J=</v>
      </c>
      <c r="AA2686" s="108">
        <f t="shared" si="1250"/>
        <v>46713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43"/>
        <v>46709</v>
      </c>
      <c r="B2687" s="103">
        <f t="shared" si="1230"/>
        <v>220.72335859999998</v>
      </c>
      <c r="C2687" s="204">
        <f t="shared" si="1229"/>
        <v>106.41931131266921</v>
      </c>
      <c r="D2687" s="104">
        <f t="shared" si="1231"/>
        <v>7205.03</v>
      </c>
      <c r="E2687" s="105">
        <f t="shared" si="1252"/>
        <v>7245.38</v>
      </c>
      <c r="F2687" s="106">
        <f t="shared" si="1253"/>
        <v>46650</v>
      </c>
      <c r="G2687" s="107">
        <f t="shared" si="1232"/>
        <v>5.6002542668107669E-3</v>
      </c>
      <c r="H2687" s="108">
        <f t="shared" si="1248"/>
        <v>46713</v>
      </c>
      <c r="I2687" s="108">
        <f t="shared" si="1233"/>
        <v>46713</v>
      </c>
      <c r="J2687" s="109">
        <f t="shared" si="1244"/>
        <v>21</v>
      </c>
      <c r="K2687" s="109">
        <f t="shared" si="1254"/>
        <v>19</v>
      </c>
      <c r="L2687" s="8">
        <f t="shared" si="1245"/>
        <v>1.0050655399999999</v>
      </c>
      <c r="M2687" s="110">
        <f t="shared" si="1234"/>
        <v>1.0056002500000001</v>
      </c>
      <c r="N2687" s="110">
        <f t="shared" si="1235"/>
        <v>2.0509835617059098</v>
      </c>
      <c r="O2687" s="103">
        <f t="shared" si="1236"/>
        <v>2.0613728999999998</v>
      </c>
      <c r="P2687" s="103">
        <f t="shared" si="1237"/>
        <v>219.36988436999999</v>
      </c>
      <c r="Q2687" s="11">
        <f t="shared" si="1251"/>
        <v>0</v>
      </c>
      <c r="R2687" s="30">
        <f t="shared" si="1246"/>
        <v>0</v>
      </c>
      <c r="S2687" s="103">
        <f t="shared" si="1238"/>
        <v>0</v>
      </c>
      <c r="T2687" s="113">
        <f t="shared" si="1247"/>
        <v>8.5000000000000006E-2</v>
      </c>
      <c r="U2687" s="111">
        <f t="shared" si="1239"/>
        <v>19</v>
      </c>
      <c r="V2687" s="111">
        <v>252</v>
      </c>
      <c r="W2687" s="110">
        <f t="shared" si="1240"/>
        <v>1.0061698269999999</v>
      </c>
      <c r="X2687" s="103">
        <f t="shared" si="1241"/>
        <v>1.35347423</v>
      </c>
      <c r="Y2687" s="103">
        <f t="shared" si="1242"/>
        <v>0</v>
      </c>
      <c r="Z2687" s="114" t="str">
        <f t="shared" si="1249"/>
        <v>A+J=</v>
      </c>
      <c r="AA2687" s="108">
        <f t="shared" si="1250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43"/>
        <v>46710</v>
      </c>
      <c r="B2688" s="103">
        <f t="shared" si="1230"/>
        <v>220.85354958000002</v>
      </c>
      <c r="C2688" s="204">
        <f t="shared" si="1229"/>
        <v>106.41931131266921</v>
      </c>
      <c r="D2688" s="104">
        <f t="shared" si="1231"/>
        <v>7205.03</v>
      </c>
      <c r="E2688" s="105">
        <f t="shared" si="1252"/>
        <v>7245.38</v>
      </c>
      <c r="F2688" s="106">
        <f t="shared" si="1253"/>
        <v>46650</v>
      </c>
      <c r="G2688" s="107">
        <f t="shared" si="1232"/>
        <v>5.6002542668107669E-3</v>
      </c>
      <c r="H2688" s="108">
        <f t="shared" si="1248"/>
        <v>46713</v>
      </c>
      <c r="I2688" s="108">
        <f t="shared" si="1233"/>
        <v>46713</v>
      </c>
      <c r="J2688" s="109">
        <f t="shared" si="1244"/>
        <v>21</v>
      </c>
      <c r="K2688" s="109">
        <f t="shared" si="1254"/>
        <v>20</v>
      </c>
      <c r="L2688" s="8">
        <f t="shared" si="1245"/>
        <v>1.00533286</v>
      </c>
      <c r="M2688" s="110">
        <f t="shared" si="1234"/>
        <v>1.0056002500000001</v>
      </c>
      <c r="N2688" s="110">
        <f t="shared" si="1235"/>
        <v>2.0509835617059098</v>
      </c>
      <c r="O2688" s="103">
        <f t="shared" si="1236"/>
        <v>2.0619211599999998</v>
      </c>
      <c r="P2688" s="103">
        <f t="shared" si="1237"/>
        <v>219.42822982000001</v>
      </c>
      <c r="Q2688" s="11">
        <f t="shared" si="1251"/>
        <v>0</v>
      </c>
      <c r="R2688" s="30">
        <f t="shared" si="1246"/>
        <v>0</v>
      </c>
      <c r="S2688" s="103">
        <f t="shared" si="1238"/>
        <v>0</v>
      </c>
      <c r="T2688" s="113">
        <f t="shared" si="1247"/>
        <v>8.5000000000000006E-2</v>
      </c>
      <c r="U2688" s="111">
        <f t="shared" si="1239"/>
        <v>20</v>
      </c>
      <c r="V2688" s="111">
        <v>252</v>
      </c>
      <c r="W2688" s="110">
        <f t="shared" si="1240"/>
        <v>1.006495608</v>
      </c>
      <c r="X2688" s="103">
        <f t="shared" si="1241"/>
        <v>1.42531976</v>
      </c>
      <c r="Y2688" s="103">
        <f t="shared" si="1242"/>
        <v>0</v>
      </c>
      <c r="Z2688" s="114" t="str">
        <f t="shared" si="1249"/>
        <v>A+J=</v>
      </c>
      <c r="AA2688" s="108">
        <f t="shared" si="1250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43"/>
        <v>46711</v>
      </c>
      <c r="B2689" s="103">
        <f t="shared" si="1230"/>
        <v>220.98381855000002</v>
      </c>
      <c r="C2689" s="204">
        <f t="shared" si="1229"/>
        <v>106.41931131266921</v>
      </c>
      <c r="D2689" s="104">
        <f t="shared" si="1231"/>
        <v>7205.03</v>
      </c>
      <c r="E2689" s="105">
        <f t="shared" si="1252"/>
        <v>7245.38</v>
      </c>
      <c r="F2689" s="106">
        <f t="shared" si="1253"/>
        <v>46650</v>
      </c>
      <c r="G2689" s="107">
        <f t="shared" si="1232"/>
        <v>5.6002542668107669E-3</v>
      </c>
      <c r="H2689" s="108">
        <f t="shared" si="1248"/>
        <v>46741</v>
      </c>
      <c r="I2689" s="108">
        <f t="shared" si="1233"/>
        <v>46713</v>
      </c>
      <c r="J2689" s="109">
        <f t="shared" si="1244"/>
        <v>21</v>
      </c>
      <c r="K2689" s="109">
        <f t="shared" si="1254"/>
        <v>21</v>
      </c>
      <c r="L2689" s="8">
        <f t="shared" si="1245"/>
        <v>1.0056002500000001</v>
      </c>
      <c r="M2689" s="110">
        <f t="shared" si="1234"/>
        <v>1.0056002500000001</v>
      </c>
      <c r="N2689" s="110">
        <f t="shared" si="1235"/>
        <v>2.0509835617059098</v>
      </c>
      <c r="O2689" s="103">
        <f t="shared" si="1236"/>
        <v>2.0624695800000001</v>
      </c>
      <c r="P2689" s="103">
        <f t="shared" si="1237"/>
        <v>219.48659230000001</v>
      </c>
      <c r="Q2689" s="11">
        <f t="shared" si="1251"/>
        <v>0</v>
      </c>
      <c r="R2689" s="30">
        <f t="shared" si="1246"/>
        <v>0</v>
      </c>
      <c r="S2689" s="103">
        <f t="shared" si="1238"/>
        <v>0</v>
      </c>
      <c r="T2689" s="113">
        <f t="shared" si="1247"/>
        <v>8.5000000000000006E-2</v>
      </c>
      <c r="U2689" s="111">
        <f t="shared" si="1239"/>
        <v>21</v>
      </c>
      <c r="V2689" s="111">
        <v>252</v>
      </c>
      <c r="W2689" s="110">
        <f t="shared" si="1240"/>
        <v>1.0068214929999999</v>
      </c>
      <c r="X2689" s="103">
        <f t="shared" si="1241"/>
        <v>1.49722625</v>
      </c>
      <c r="Y2689" s="103">
        <f t="shared" si="1242"/>
        <v>0</v>
      </c>
      <c r="Z2689" s="114" t="str">
        <f t="shared" si="1249"/>
        <v>A+J=</v>
      </c>
      <c r="AA2689" s="108">
        <f t="shared" si="1250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43"/>
        <v>46712</v>
      </c>
      <c r="B2690" s="103">
        <f t="shared" si="1230"/>
        <v>220.98381855000002</v>
      </c>
      <c r="C2690" s="204">
        <f t="shared" si="1229"/>
        <v>106.41931131266921</v>
      </c>
      <c r="D2690" s="104">
        <f t="shared" si="1231"/>
        <v>7205.03</v>
      </c>
      <c r="E2690" s="105">
        <f t="shared" si="1252"/>
        <v>7245.38</v>
      </c>
      <c r="F2690" s="106">
        <f t="shared" si="1253"/>
        <v>46650</v>
      </c>
      <c r="G2690" s="107">
        <f t="shared" si="1232"/>
        <v>5.6002542668107669E-3</v>
      </c>
      <c r="H2690" s="108">
        <f t="shared" si="1248"/>
        <v>46741</v>
      </c>
      <c r="I2690" s="108">
        <f t="shared" si="1233"/>
        <v>46713</v>
      </c>
      <c r="J2690" s="109">
        <f t="shared" si="1244"/>
        <v>21</v>
      </c>
      <c r="K2690" s="109">
        <f t="shared" si="1254"/>
        <v>21</v>
      </c>
      <c r="L2690" s="8">
        <f t="shared" si="1245"/>
        <v>1.0056002500000001</v>
      </c>
      <c r="M2690" s="110">
        <f t="shared" si="1234"/>
        <v>1.0056002500000001</v>
      </c>
      <c r="N2690" s="110">
        <f t="shared" si="1235"/>
        <v>2.0509835617059098</v>
      </c>
      <c r="O2690" s="103">
        <f t="shared" si="1236"/>
        <v>2.0624695800000001</v>
      </c>
      <c r="P2690" s="103">
        <f t="shared" si="1237"/>
        <v>219.48659230000001</v>
      </c>
      <c r="Q2690" s="11">
        <f t="shared" si="1251"/>
        <v>0</v>
      </c>
      <c r="R2690" s="30">
        <f t="shared" si="1246"/>
        <v>0</v>
      </c>
      <c r="S2690" s="103">
        <f t="shared" si="1238"/>
        <v>0</v>
      </c>
      <c r="T2690" s="113">
        <f t="shared" si="1247"/>
        <v>8.5000000000000006E-2</v>
      </c>
      <c r="U2690" s="111">
        <f t="shared" si="1239"/>
        <v>21</v>
      </c>
      <c r="V2690" s="111">
        <v>252</v>
      </c>
      <c r="W2690" s="110">
        <f t="shared" si="1240"/>
        <v>1.0068214929999999</v>
      </c>
      <c r="X2690" s="103">
        <f t="shared" si="1241"/>
        <v>1.49722625</v>
      </c>
      <c r="Y2690" s="103">
        <f t="shared" si="1242"/>
        <v>0</v>
      </c>
      <c r="Z2690" s="114" t="str">
        <f t="shared" si="1249"/>
        <v>A+J=</v>
      </c>
      <c r="AA2690" s="108">
        <f t="shared" si="1250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43"/>
        <v>46713</v>
      </c>
      <c r="B2691" s="103">
        <f t="shared" si="1230"/>
        <v>220.98381855000002</v>
      </c>
      <c r="C2691" s="204">
        <f t="shared" si="1229"/>
        <v>106.41931131266921</v>
      </c>
      <c r="D2691" s="104">
        <f t="shared" si="1231"/>
        <v>7205.03</v>
      </c>
      <c r="E2691" s="105">
        <f t="shared" si="1252"/>
        <v>7245.38</v>
      </c>
      <c r="F2691" s="106">
        <f t="shared" si="1253"/>
        <v>46650</v>
      </c>
      <c r="G2691" s="107">
        <f t="shared" si="1232"/>
        <v>5.6002542668107669E-3</v>
      </c>
      <c r="H2691" s="108">
        <f t="shared" si="1248"/>
        <v>46741</v>
      </c>
      <c r="I2691" s="108">
        <f t="shared" si="1233"/>
        <v>46713</v>
      </c>
      <c r="J2691" s="109">
        <f t="shared" si="1244"/>
        <v>21</v>
      </c>
      <c r="K2691" s="109">
        <f t="shared" si="1254"/>
        <v>21</v>
      </c>
      <c r="L2691" s="8">
        <f t="shared" si="1245"/>
        <v>1.0056002500000001</v>
      </c>
      <c r="M2691" s="110">
        <f t="shared" si="1234"/>
        <v>1.0056002500000001</v>
      </c>
      <c r="N2691" s="110">
        <f t="shared" si="1235"/>
        <v>2.0509835617059098</v>
      </c>
      <c r="O2691" s="103">
        <f t="shared" si="1236"/>
        <v>2.0624695800000001</v>
      </c>
      <c r="P2691" s="103">
        <f t="shared" si="1237"/>
        <v>219.48659230000001</v>
      </c>
      <c r="Q2691" s="11">
        <f t="shared" si="1251"/>
        <v>88</v>
      </c>
      <c r="R2691" s="30">
        <f t="shared" si="1246"/>
        <v>4.3868999999999998E-2</v>
      </c>
      <c r="S2691" s="103">
        <f t="shared" si="1238"/>
        <v>9.6286573099999995</v>
      </c>
      <c r="T2691" s="113">
        <f t="shared" si="1247"/>
        <v>8.5000000000000006E-2</v>
      </c>
      <c r="U2691" s="111">
        <f t="shared" si="1239"/>
        <v>21</v>
      </c>
      <c r="V2691" s="111">
        <v>252</v>
      </c>
      <c r="W2691" s="110">
        <f t="shared" si="1240"/>
        <v>1.0068214929999999</v>
      </c>
      <c r="X2691" s="103">
        <f t="shared" si="1241"/>
        <v>1.49722625</v>
      </c>
      <c r="Y2691" s="103">
        <f t="shared" si="1242"/>
        <v>11.12588356</v>
      </c>
      <c r="Z2691" s="114" t="str">
        <f t="shared" si="1249"/>
        <v>A+J=</v>
      </c>
      <c r="AA2691" s="108">
        <f t="shared" si="1250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43"/>
        <v>46714</v>
      </c>
      <c r="B2692" s="103">
        <f t="shared" si="1230"/>
        <v>209.98450860999998</v>
      </c>
      <c r="C2692" s="204">
        <f t="shared" si="1229"/>
        <v>101.75080254853025</v>
      </c>
      <c r="D2692" s="104">
        <f t="shared" si="1231"/>
        <v>7205.03</v>
      </c>
      <c r="E2692" s="105">
        <f t="shared" si="1252"/>
        <v>7245.38</v>
      </c>
      <c r="F2692" s="106">
        <f t="shared" si="1253"/>
        <v>46682</v>
      </c>
      <c r="G2692" s="107">
        <f t="shared" si="1232"/>
        <v>5.6002542668107669E-3</v>
      </c>
      <c r="H2692" s="108">
        <f t="shared" si="1248"/>
        <v>46741</v>
      </c>
      <c r="I2692" s="108">
        <f t="shared" si="1233"/>
        <v>46741</v>
      </c>
      <c r="J2692" s="109">
        <f t="shared" si="1244"/>
        <v>20</v>
      </c>
      <c r="K2692" s="109">
        <f t="shared" si="1254"/>
        <v>1</v>
      </c>
      <c r="L2692" s="8">
        <f t="shared" si="1245"/>
        <v>1.0002792700000001</v>
      </c>
      <c r="M2692" s="110">
        <f t="shared" si="1234"/>
        <v>1.0056002500000001</v>
      </c>
      <c r="N2692" s="110">
        <f t="shared" si="1235"/>
        <v>2.0624695823973536</v>
      </c>
      <c r="O2692" s="103">
        <f t="shared" si="1236"/>
        <v>2.0630455599999999</v>
      </c>
      <c r="P2692" s="103">
        <f t="shared" si="1237"/>
        <v>209.91654141999999</v>
      </c>
      <c r="Q2692" s="11">
        <f t="shared" si="1251"/>
        <v>0</v>
      </c>
      <c r="R2692" s="30">
        <f t="shared" si="1246"/>
        <v>0</v>
      </c>
      <c r="S2692" s="103">
        <f t="shared" si="1238"/>
        <v>0</v>
      </c>
      <c r="T2692" s="113">
        <f t="shared" si="1247"/>
        <v>8.5000000000000006E-2</v>
      </c>
      <c r="U2692" s="111">
        <f t="shared" si="1239"/>
        <v>1</v>
      </c>
      <c r="V2692" s="111">
        <v>252</v>
      </c>
      <c r="W2692" s="110">
        <f t="shared" si="1240"/>
        <v>1.0003237819999999</v>
      </c>
      <c r="X2692" s="103">
        <f t="shared" si="1241"/>
        <v>6.7967189999999997E-2</v>
      </c>
      <c r="Y2692" s="103">
        <f t="shared" si="1242"/>
        <v>0</v>
      </c>
      <c r="Z2692" s="114" t="str">
        <f t="shared" si="1249"/>
        <v>A+J=</v>
      </c>
      <c r="AA2692" s="108">
        <f t="shared" si="1250"/>
        <v>46741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43"/>
        <v>46715</v>
      </c>
      <c r="B2693" s="103">
        <f t="shared" si="1230"/>
        <v>210.11115772000002</v>
      </c>
      <c r="C2693" s="204">
        <f t="shared" si="1229"/>
        <v>101.75080254853025</v>
      </c>
      <c r="D2693" s="104">
        <f t="shared" si="1231"/>
        <v>7205.03</v>
      </c>
      <c r="E2693" s="105">
        <f t="shared" si="1252"/>
        <v>7245.38</v>
      </c>
      <c r="F2693" s="106">
        <f t="shared" si="1253"/>
        <v>46682</v>
      </c>
      <c r="G2693" s="107">
        <f t="shared" si="1232"/>
        <v>5.6002542668107669E-3</v>
      </c>
      <c r="H2693" s="108">
        <f t="shared" si="1248"/>
        <v>46741</v>
      </c>
      <c r="I2693" s="108">
        <f t="shared" si="1233"/>
        <v>46741</v>
      </c>
      <c r="J2693" s="109">
        <f t="shared" si="1244"/>
        <v>20</v>
      </c>
      <c r="K2693" s="109">
        <f t="shared" si="1254"/>
        <v>2</v>
      </c>
      <c r="L2693" s="8">
        <f t="shared" si="1245"/>
        <v>1.0005586099999999</v>
      </c>
      <c r="M2693" s="110">
        <f t="shared" si="1234"/>
        <v>1.0056002500000001</v>
      </c>
      <c r="N2693" s="110">
        <f t="shared" si="1235"/>
        <v>2.0624695823973536</v>
      </c>
      <c r="O2693" s="103">
        <f t="shared" si="1236"/>
        <v>2.0636216900000002</v>
      </c>
      <c r="P2693" s="103">
        <f t="shared" si="1237"/>
        <v>209.97516311000001</v>
      </c>
      <c r="Q2693" s="11">
        <f t="shared" si="1251"/>
        <v>0</v>
      </c>
      <c r="R2693" s="30">
        <f t="shared" si="1246"/>
        <v>0</v>
      </c>
      <c r="S2693" s="103">
        <f t="shared" si="1238"/>
        <v>0</v>
      </c>
      <c r="T2693" s="113">
        <f t="shared" si="1247"/>
        <v>8.5000000000000006E-2</v>
      </c>
      <c r="U2693" s="111">
        <f t="shared" si="1239"/>
        <v>2</v>
      </c>
      <c r="V2693" s="111">
        <v>252</v>
      </c>
      <c r="W2693" s="110">
        <f t="shared" si="1240"/>
        <v>1.00064767</v>
      </c>
      <c r="X2693" s="103">
        <f t="shared" si="1241"/>
        <v>0.13599460999999999</v>
      </c>
      <c r="Y2693" s="103">
        <f t="shared" si="1242"/>
        <v>0</v>
      </c>
      <c r="Z2693" s="114" t="str">
        <f t="shared" si="1249"/>
        <v>A+J=</v>
      </c>
      <c r="AA2693" s="108">
        <f t="shared" si="1250"/>
        <v>46741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43"/>
        <v>46716</v>
      </c>
      <c r="B2694" s="103">
        <f t="shared" si="1230"/>
        <v>210.23788599</v>
      </c>
      <c r="C2694" s="204">
        <f t="shared" ref="C2694:C2757" si="1255">(C2693-(S2693/O2693))</f>
        <v>101.75080254853025</v>
      </c>
      <c r="D2694" s="104">
        <f t="shared" si="1231"/>
        <v>7205.03</v>
      </c>
      <c r="E2694" s="105">
        <f t="shared" si="1252"/>
        <v>7245.38</v>
      </c>
      <c r="F2694" s="106">
        <f t="shared" si="1253"/>
        <v>46682</v>
      </c>
      <c r="G2694" s="107">
        <f t="shared" si="1232"/>
        <v>5.6002542668107669E-3</v>
      </c>
      <c r="H2694" s="108">
        <f t="shared" si="1248"/>
        <v>46741</v>
      </c>
      <c r="I2694" s="108">
        <f t="shared" si="1233"/>
        <v>46741</v>
      </c>
      <c r="J2694" s="109">
        <f t="shared" si="1244"/>
        <v>20</v>
      </c>
      <c r="K2694" s="109">
        <f t="shared" si="1254"/>
        <v>3</v>
      </c>
      <c r="L2694" s="8">
        <f t="shared" si="1245"/>
        <v>1.0008380400000001</v>
      </c>
      <c r="M2694" s="110">
        <f t="shared" si="1234"/>
        <v>1.0056002500000001</v>
      </c>
      <c r="N2694" s="110">
        <f t="shared" si="1235"/>
        <v>2.0624695823973536</v>
      </c>
      <c r="O2694" s="103">
        <f t="shared" si="1236"/>
        <v>2.0641980100000001</v>
      </c>
      <c r="P2694" s="103">
        <f t="shared" si="1237"/>
        <v>210.03380412999999</v>
      </c>
      <c r="Q2694" s="11">
        <f t="shared" si="1251"/>
        <v>0</v>
      </c>
      <c r="R2694" s="30">
        <f t="shared" si="1246"/>
        <v>0</v>
      </c>
      <c r="S2694" s="103">
        <f t="shared" si="1238"/>
        <v>0</v>
      </c>
      <c r="T2694" s="113">
        <f t="shared" si="1247"/>
        <v>8.5000000000000006E-2</v>
      </c>
      <c r="U2694" s="111">
        <f t="shared" si="1239"/>
        <v>3</v>
      </c>
      <c r="V2694" s="111">
        <v>252</v>
      </c>
      <c r="W2694" s="110">
        <f t="shared" si="1240"/>
        <v>1.000971662</v>
      </c>
      <c r="X2694" s="103">
        <f t="shared" si="1241"/>
        <v>0.20408186</v>
      </c>
      <c r="Y2694" s="103">
        <f t="shared" si="1242"/>
        <v>0</v>
      </c>
      <c r="Z2694" s="114" t="str">
        <f t="shared" si="1249"/>
        <v>A+J=</v>
      </c>
      <c r="AA2694" s="108">
        <f t="shared" si="1250"/>
        <v>46741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43"/>
        <v>46717</v>
      </c>
      <c r="B2695" s="103">
        <f t="shared" ref="B2695:B2758" si="1256">(P2695+X2695)</f>
        <v>210.36469061999998</v>
      </c>
      <c r="C2695" s="204">
        <f t="shared" si="1255"/>
        <v>101.75080254853025</v>
      </c>
      <c r="D2695" s="104">
        <f t="shared" ref="D2695:D2758" si="1257">IF(E2695=E2694,D2694,E2694)</f>
        <v>7205.03</v>
      </c>
      <c r="E2695" s="105">
        <f t="shared" si="1252"/>
        <v>7245.38</v>
      </c>
      <c r="F2695" s="106">
        <f t="shared" si="1253"/>
        <v>46682</v>
      </c>
      <c r="G2695" s="107">
        <f t="shared" ref="G2695:G2758" si="1258">(E2695/D2695)-1</f>
        <v>5.6002542668107669E-3</v>
      </c>
      <c r="H2695" s="108">
        <f t="shared" si="1248"/>
        <v>46741</v>
      </c>
      <c r="I2695" s="108">
        <f t="shared" ref="I2695:I2758" si="1259">IF(A2695&gt;I2694,H2695,I2694)</f>
        <v>46741</v>
      </c>
      <c r="J2695" s="109">
        <f t="shared" si="1244"/>
        <v>20</v>
      </c>
      <c r="K2695" s="109">
        <f t="shared" si="1254"/>
        <v>4</v>
      </c>
      <c r="L2695" s="8">
        <f t="shared" si="1245"/>
        <v>1.00111755</v>
      </c>
      <c r="M2695" s="110">
        <f t="shared" ref="M2695:M2758" si="1260">IF(I2695&gt;I2694,L2694,M2694)</f>
        <v>1.0056002500000001</v>
      </c>
      <c r="N2695" s="110">
        <f t="shared" ref="N2695:N2758" si="1261">IF(I2695&gt;I2694,N2694*M2695,N2694)</f>
        <v>2.0624695823973536</v>
      </c>
      <c r="O2695" s="103">
        <f t="shared" ref="O2695:O2758" si="1262">TRUNC(TRUNC((L2695*N2695),15),8)</f>
        <v>2.06477449</v>
      </c>
      <c r="P2695" s="103">
        <f t="shared" ref="P2695:P2758" si="1263">TRUNC(C2695*O2695,8)</f>
        <v>210.09246142999999</v>
      </c>
      <c r="Q2695" s="11">
        <f t="shared" si="1251"/>
        <v>0</v>
      </c>
      <c r="R2695" s="30">
        <f t="shared" si="1246"/>
        <v>0</v>
      </c>
      <c r="S2695" s="103">
        <f t="shared" ref="S2695:S2758" si="1264">IF(R2695&gt;0,TRUNC(R2695*P2695,8),0)</f>
        <v>0</v>
      </c>
      <c r="T2695" s="113">
        <f t="shared" si="1247"/>
        <v>8.5000000000000006E-2</v>
      </c>
      <c r="U2695" s="111">
        <f t="shared" ref="U2695:U2758" si="1265">IF(Q2694&gt;0,1,IF(K2695=K2694,U2694,U2694+1))</f>
        <v>4</v>
      </c>
      <c r="V2695" s="111">
        <v>252</v>
      </c>
      <c r="W2695" s="110">
        <f t="shared" ref="W2695:W2758" si="1266">ROUND((1+T2695)^TRUNC((U2695/V2695),9),9)</f>
        <v>1.001295759</v>
      </c>
      <c r="X2695" s="103">
        <f t="shared" ref="X2695:X2758" si="1267">TRUNC((P2695*(W2695-1)),8)</f>
        <v>0.27222919000000001</v>
      </c>
      <c r="Y2695" s="103">
        <f t="shared" ref="Y2695:Y2758" si="1268">IF(Q2695&gt;0,S2695+X2695,0)</f>
        <v>0</v>
      </c>
      <c r="Z2695" s="114" t="str">
        <f t="shared" si="1249"/>
        <v>A+J=</v>
      </c>
      <c r="AA2695" s="108">
        <f t="shared" si="1250"/>
        <v>46741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43"/>
        <v>46718</v>
      </c>
      <c r="B2696" s="103">
        <f t="shared" si="1256"/>
        <v>210.49157064000002</v>
      </c>
      <c r="C2696" s="204">
        <f t="shared" si="1255"/>
        <v>101.75080254853025</v>
      </c>
      <c r="D2696" s="104">
        <f t="shared" si="1257"/>
        <v>7205.03</v>
      </c>
      <c r="E2696" s="105">
        <f t="shared" si="1252"/>
        <v>7245.38</v>
      </c>
      <c r="F2696" s="106">
        <f t="shared" si="1253"/>
        <v>46682</v>
      </c>
      <c r="G2696" s="107">
        <f t="shared" si="1258"/>
        <v>5.6002542668107669E-3</v>
      </c>
      <c r="H2696" s="108">
        <f t="shared" si="1248"/>
        <v>46741</v>
      </c>
      <c r="I2696" s="108">
        <f t="shared" si="1259"/>
        <v>46741</v>
      </c>
      <c r="J2696" s="109">
        <f t="shared" si="1244"/>
        <v>20</v>
      </c>
      <c r="K2696" s="109">
        <f t="shared" si="1254"/>
        <v>5</v>
      </c>
      <c r="L2696" s="8">
        <f t="shared" si="1245"/>
        <v>1.00139713</v>
      </c>
      <c r="M2696" s="110">
        <f t="shared" si="1260"/>
        <v>1.0056002500000001</v>
      </c>
      <c r="N2696" s="110">
        <f t="shared" si="1261"/>
        <v>2.0624695823973536</v>
      </c>
      <c r="O2696" s="103">
        <f t="shared" si="1262"/>
        <v>2.0653511199999999</v>
      </c>
      <c r="P2696" s="103">
        <f t="shared" si="1263"/>
        <v>210.15113400000001</v>
      </c>
      <c r="Q2696" s="11">
        <f t="shared" si="1251"/>
        <v>0</v>
      </c>
      <c r="R2696" s="30">
        <f t="shared" si="1246"/>
        <v>0</v>
      </c>
      <c r="S2696" s="103">
        <f t="shared" si="1264"/>
        <v>0</v>
      </c>
      <c r="T2696" s="113">
        <f t="shared" si="1247"/>
        <v>8.5000000000000006E-2</v>
      </c>
      <c r="U2696" s="111">
        <f t="shared" si="1265"/>
        <v>5</v>
      </c>
      <c r="V2696" s="111">
        <v>252</v>
      </c>
      <c r="W2696" s="110">
        <f t="shared" si="1266"/>
        <v>1.0016199610000001</v>
      </c>
      <c r="X2696" s="103">
        <f t="shared" si="1267"/>
        <v>0.34043664000000001</v>
      </c>
      <c r="Y2696" s="103">
        <f t="shared" si="1268"/>
        <v>0</v>
      </c>
      <c r="Z2696" s="114" t="str">
        <f t="shared" si="1249"/>
        <v>A+J=</v>
      </c>
      <c r="AA2696" s="108">
        <f t="shared" si="1250"/>
        <v>46741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43"/>
        <v>46719</v>
      </c>
      <c r="B2697" s="103">
        <f t="shared" si="1256"/>
        <v>210.49157064000002</v>
      </c>
      <c r="C2697" s="204">
        <f t="shared" si="1255"/>
        <v>101.75080254853025</v>
      </c>
      <c r="D2697" s="104">
        <f t="shared" si="1257"/>
        <v>7205.03</v>
      </c>
      <c r="E2697" s="105">
        <f t="shared" si="1252"/>
        <v>7245.38</v>
      </c>
      <c r="F2697" s="106">
        <f t="shared" si="1253"/>
        <v>46682</v>
      </c>
      <c r="G2697" s="107">
        <f t="shared" si="1258"/>
        <v>5.6002542668107669E-3</v>
      </c>
      <c r="H2697" s="108">
        <f t="shared" si="1248"/>
        <v>46741</v>
      </c>
      <c r="I2697" s="108">
        <f t="shared" si="1259"/>
        <v>46741</v>
      </c>
      <c r="J2697" s="109">
        <f t="shared" si="1244"/>
        <v>20</v>
      </c>
      <c r="K2697" s="109">
        <f t="shared" si="1254"/>
        <v>5</v>
      </c>
      <c r="L2697" s="8">
        <f t="shared" si="1245"/>
        <v>1.00139713</v>
      </c>
      <c r="M2697" s="110">
        <f t="shared" si="1260"/>
        <v>1.0056002500000001</v>
      </c>
      <c r="N2697" s="110">
        <f t="shared" si="1261"/>
        <v>2.0624695823973536</v>
      </c>
      <c r="O2697" s="103">
        <f t="shared" si="1262"/>
        <v>2.0653511199999999</v>
      </c>
      <c r="P2697" s="103">
        <f t="shared" si="1263"/>
        <v>210.15113400000001</v>
      </c>
      <c r="Q2697" s="11">
        <f t="shared" si="1251"/>
        <v>0</v>
      </c>
      <c r="R2697" s="30">
        <f t="shared" si="1246"/>
        <v>0</v>
      </c>
      <c r="S2697" s="103">
        <f t="shared" si="1264"/>
        <v>0</v>
      </c>
      <c r="T2697" s="113">
        <f t="shared" si="1247"/>
        <v>8.5000000000000006E-2</v>
      </c>
      <c r="U2697" s="111">
        <f t="shared" si="1265"/>
        <v>5</v>
      </c>
      <c r="V2697" s="111">
        <v>252</v>
      </c>
      <c r="W2697" s="110">
        <f t="shared" si="1266"/>
        <v>1.0016199610000001</v>
      </c>
      <c r="X2697" s="103">
        <f t="shared" si="1267"/>
        <v>0.34043664000000001</v>
      </c>
      <c r="Y2697" s="103">
        <f t="shared" si="1268"/>
        <v>0</v>
      </c>
      <c r="Z2697" s="114" t="str">
        <f t="shared" si="1249"/>
        <v>A+J=</v>
      </c>
      <c r="AA2697" s="108">
        <f t="shared" si="1250"/>
        <v>46741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43"/>
        <v>46720</v>
      </c>
      <c r="B2698" s="103">
        <f t="shared" si="1256"/>
        <v>210.49157064000002</v>
      </c>
      <c r="C2698" s="204">
        <f t="shared" si="1255"/>
        <v>101.75080254853025</v>
      </c>
      <c r="D2698" s="104">
        <f t="shared" si="1257"/>
        <v>7205.03</v>
      </c>
      <c r="E2698" s="105">
        <f t="shared" si="1252"/>
        <v>7245.38</v>
      </c>
      <c r="F2698" s="106">
        <f t="shared" si="1253"/>
        <v>46682</v>
      </c>
      <c r="G2698" s="107">
        <f t="shared" si="1258"/>
        <v>5.6002542668107669E-3</v>
      </c>
      <c r="H2698" s="108">
        <f t="shared" si="1248"/>
        <v>46741</v>
      </c>
      <c r="I2698" s="108">
        <f t="shared" si="1259"/>
        <v>46741</v>
      </c>
      <c r="J2698" s="109">
        <f t="shared" si="1244"/>
        <v>20</v>
      </c>
      <c r="K2698" s="109">
        <f t="shared" si="1254"/>
        <v>5</v>
      </c>
      <c r="L2698" s="8">
        <f t="shared" si="1245"/>
        <v>1.00139713</v>
      </c>
      <c r="M2698" s="110">
        <f t="shared" si="1260"/>
        <v>1.0056002500000001</v>
      </c>
      <c r="N2698" s="110">
        <f t="shared" si="1261"/>
        <v>2.0624695823973536</v>
      </c>
      <c r="O2698" s="103">
        <f t="shared" si="1262"/>
        <v>2.0653511199999999</v>
      </c>
      <c r="P2698" s="103">
        <f t="shared" si="1263"/>
        <v>210.15113400000001</v>
      </c>
      <c r="Q2698" s="11">
        <f t="shared" si="1251"/>
        <v>0</v>
      </c>
      <c r="R2698" s="30">
        <f t="shared" si="1246"/>
        <v>0</v>
      </c>
      <c r="S2698" s="103">
        <f t="shared" si="1264"/>
        <v>0</v>
      </c>
      <c r="T2698" s="113">
        <f t="shared" si="1247"/>
        <v>8.5000000000000006E-2</v>
      </c>
      <c r="U2698" s="111">
        <f t="shared" si="1265"/>
        <v>5</v>
      </c>
      <c r="V2698" s="111">
        <v>252</v>
      </c>
      <c r="W2698" s="110">
        <f t="shared" si="1266"/>
        <v>1.0016199610000001</v>
      </c>
      <c r="X2698" s="103">
        <f t="shared" si="1267"/>
        <v>0.34043664000000001</v>
      </c>
      <c r="Y2698" s="103">
        <f t="shared" si="1268"/>
        <v>0</v>
      </c>
      <c r="Z2698" s="114" t="str">
        <f t="shared" si="1249"/>
        <v>A+J=</v>
      </c>
      <c r="AA2698" s="108">
        <f t="shared" si="1250"/>
        <v>46741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69">(A2698+1)</f>
        <v>46721</v>
      </c>
      <c r="B2699" s="103">
        <f t="shared" si="1256"/>
        <v>210.61852707</v>
      </c>
      <c r="C2699" s="204">
        <f t="shared" si="1255"/>
        <v>101.75080254853025</v>
      </c>
      <c r="D2699" s="104">
        <f t="shared" si="1257"/>
        <v>7205.03</v>
      </c>
      <c r="E2699" s="105">
        <f t="shared" si="1252"/>
        <v>7245.38</v>
      </c>
      <c r="F2699" s="106">
        <f t="shared" si="1253"/>
        <v>46682</v>
      </c>
      <c r="G2699" s="107">
        <f t="shared" si="1258"/>
        <v>5.6002542668107669E-3</v>
      </c>
      <c r="H2699" s="108">
        <f t="shared" si="1248"/>
        <v>46741</v>
      </c>
      <c r="I2699" s="108">
        <f t="shared" si="1259"/>
        <v>46741</v>
      </c>
      <c r="J2699" s="109">
        <f t="shared" ref="J2699:J2762" si="1270">IF(I2699=I2698,J2698,NETWORKDAYS(I2698,I2699,$AD$171:$AD$502)-1)</f>
        <v>20</v>
      </c>
      <c r="K2699" s="109">
        <f t="shared" si="1254"/>
        <v>6</v>
      </c>
      <c r="L2699" s="8">
        <f t="shared" ref="L2699:L2762" si="1271">IF(E2699&lt;D2699,1,TRUNC((E2699/D2699)^TRUNC((K2699/J2699),9),8))</f>
        <v>1.0016767900000001</v>
      </c>
      <c r="M2699" s="110">
        <f t="shared" si="1260"/>
        <v>1.0056002500000001</v>
      </c>
      <c r="N2699" s="110">
        <f t="shared" si="1261"/>
        <v>2.0624695823973536</v>
      </c>
      <c r="O2699" s="103">
        <f t="shared" si="1262"/>
        <v>2.0659279100000001</v>
      </c>
      <c r="P2699" s="103">
        <f t="shared" si="1263"/>
        <v>210.20982283999999</v>
      </c>
      <c r="Q2699" s="11">
        <f t="shared" si="1251"/>
        <v>0</v>
      </c>
      <c r="R2699" s="30">
        <f t="shared" ref="R2699:R2762" si="1272">IF(Q2699&gt;0,VLOOKUP($A2699,$AD$10:$AI$165,6),0)</f>
        <v>0</v>
      </c>
      <c r="S2699" s="103">
        <f t="shared" si="1264"/>
        <v>0</v>
      </c>
      <c r="T2699" s="113">
        <f t="shared" ref="T2699:T2762" si="1273">(T2698)</f>
        <v>8.5000000000000006E-2</v>
      </c>
      <c r="U2699" s="111">
        <f t="shared" si="1265"/>
        <v>6</v>
      </c>
      <c r="V2699" s="111">
        <v>252</v>
      </c>
      <c r="W2699" s="110">
        <f t="shared" si="1266"/>
        <v>1.0019442679999999</v>
      </c>
      <c r="X2699" s="103">
        <f t="shared" si="1267"/>
        <v>0.40870423</v>
      </c>
      <c r="Y2699" s="103">
        <f t="shared" si="1268"/>
        <v>0</v>
      </c>
      <c r="Z2699" s="114" t="str">
        <f t="shared" si="1249"/>
        <v>A+J=</v>
      </c>
      <c r="AA2699" s="108">
        <f t="shared" si="1250"/>
        <v>46741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69"/>
        <v>46722</v>
      </c>
      <c r="B2700" s="103">
        <f t="shared" si="1256"/>
        <v>210.74555997000002</v>
      </c>
      <c r="C2700" s="204">
        <f t="shared" si="1255"/>
        <v>101.75080254853025</v>
      </c>
      <c r="D2700" s="104">
        <f t="shared" si="1257"/>
        <v>7205.03</v>
      </c>
      <c r="E2700" s="105">
        <f t="shared" si="1252"/>
        <v>7245.38</v>
      </c>
      <c r="F2700" s="106">
        <f t="shared" si="1253"/>
        <v>46682</v>
      </c>
      <c r="G2700" s="107">
        <f t="shared" si="1258"/>
        <v>5.6002542668107669E-3</v>
      </c>
      <c r="H2700" s="108">
        <f t="shared" ref="H2700:H2763" si="1274">IF(DAY(A2700)=H$9,VLOOKUP(A2700,AH$118:AN$450,4),H2699)</f>
        <v>46741</v>
      </c>
      <c r="I2700" s="108">
        <f t="shared" si="1259"/>
        <v>46741</v>
      </c>
      <c r="J2700" s="109">
        <f t="shared" si="1270"/>
        <v>20</v>
      </c>
      <c r="K2700" s="109">
        <f t="shared" si="1254"/>
        <v>7</v>
      </c>
      <c r="L2700" s="8">
        <f t="shared" si="1271"/>
        <v>1.00195653</v>
      </c>
      <c r="M2700" s="110">
        <f t="shared" si="1260"/>
        <v>1.0056002500000001</v>
      </c>
      <c r="N2700" s="110">
        <f t="shared" si="1261"/>
        <v>2.0624695823973536</v>
      </c>
      <c r="O2700" s="103">
        <f t="shared" si="1262"/>
        <v>2.0665048600000002</v>
      </c>
      <c r="P2700" s="103">
        <f t="shared" si="1263"/>
        <v>210.26852797000001</v>
      </c>
      <c r="Q2700" s="11">
        <f t="shared" si="1251"/>
        <v>0</v>
      </c>
      <c r="R2700" s="30">
        <f t="shared" si="1272"/>
        <v>0</v>
      </c>
      <c r="S2700" s="103">
        <f t="shared" si="1264"/>
        <v>0</v>
      </c>
      <c r="T2700" s="113">
        <f t="shared" si="1273"/>
        <v>8.5000000000000006E-2</v>
      </c>
      <c r="U2700" s="111">
        <f t="shared" si="1265"/>
        <v>7</v>
      </c>
      <c r="V2700" s="111">
        <v>252</v>
      </c>
      <c r="W2700" s="110">
        <f t="shared" si="1266"/>
        <v>1.00226868</v>
      </c>
      <c r="X2700" s="103">
        <f t="shared" si="1267"/>
        <v>0.47703200000000001</v>
      </c>
      <c r="Y2700" s="103">
        <f t="shared" si="1268"/>
        <v>0</v>
      </c>
      <c r="Z2700" s="114" t="str">
        <f t="shared" ref="Z2700:Z2763" si="1275">IF($Q2699&gt;0,VLOOKUP($A2699,$AD$10:$AM$165,9),Z2699)</f>
        <v>A+J=</v>
      </c>
      <c r="AA2700" s="108">
        <f t="shared" ref="AA2700:AA2763" si="1276">IF($Q2699&gt;0,VLOOKUP($A2699,$AD$10:$AM$165,10),AA2699)</f>
        <v>46741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69"/>
        <v>46723</v>
      </c>
      <c r="B2701" s="103">
        <f t="shared" si="1256"/>
        <v>210.87266833999999</v>
      </c>
      <c r="C2701" s="204">
        <f t="shared" si="1255"/>
        <v>101.75080254853025</v>
      </c>
      <c r="D2701" s="104">
        <f t="shared" si="1257"/>
        <v>7205.03</v>
      </c>
      <c r="E2701" s="105">
        <f t="shared" si="1252"/>
        <v>7245.38</v>
      </c>
      <c r="F2701" s="106">
        <f t="shared" si="1253"/>
        <v>46682</v>
      </c>
      <c r="G2701" s="107">
        <f t="shared" si="1258"/>
        <v>5.6002542668107669E-3</v>
      </c>
      <c r="H2701" s="108">
        <f t="shared" si="1274"/>
        <v>46741</v>
      </c>
      <c r="I2701" s="108">
        <f t="shared" si="1259"/>
        <v>46741</v>
      </c>
      <c r="J2701" s="109">
        <f t="shared" si="1270"/>
        <v>20</v>
      </c>
      <c r="K2701" s="109">
        <f t="shared" si="1254"/>
        <v>8</v>
      </c>
      <c r="L2701" s="8">
        <f t="shared" si="1271"/>
        <v>1.0022363400000001</v>
      </c>
      <c r="M2701" s="110">
        <f t="shared" si="1260"/>
        <v>1.0056002500000001</v>
      </c>
      <c r="N2701" s="110">
        <f t="shared" si="1261"/>
        <v>2.0624695823973536</v>
      </c>
      <c r="O2701" s="103">
        <f t="shared" si="1262"/>
        <v>2.0670819599999999</v>
      </c>
      <c r="P2701" s="103">
        <f t="shared" si="1263"/>
        <v>210.32724836</v>
      </c>
      <c r="Q2701" s="11">
        <f t="shared" ref="Q2701:Q2764" si="1277">IF(VLOOKUP(A2701,AD$10:AK$165,8)=VLOOKUP(A2700,AD$10:AK$165,8),0,VLOOKUP(A2701,AD$10:AK$165,8))</f>
        <v>0</v>
      </c>
      <c r="R2701" s="30">
        <f t="shared" si="1272"/>
        <v>0</v>
      </c>
      <c r="S2701" s="103">
        <f t="shared" si="1264"/>
        <v>0</v>
      </c>
      <c r="T2701" s="113">
        <f t="shared" si="1273"/>
        <v>8.5000000000000006E-2</v>
      </c>
      <c r="U2701" s="111">
        <f t="shared" si="1265"/>
        <v>8</v>
      </c>
      <c r="V2701" s="111">
        <v>252</v>
      </c>
      <c r="W2701" s="110">
        <f t="shared" si="1266"/>
        <v>1.0025931969999999</v>
      </c>
      <c r="X2701" s="103">
        <f t="shared" si="1267"/>
        <v>0.54541998000000003</v>
      </c>
      <c r="Y2701" s="103">
        <f t="shared" si="1268"/>
        <v>0</v>
      </c>
      <c r="Z2701" s="114" t="str">
        <f t="shared" si="1275"/>
        <v>A+J=</v>
      </c>
      <c r="AA2701" s="108">
        <f t="shared" si="1276"/>
        <v>46741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69"/>
        <v>46724</v>
      </c>
      <c r="B2702" s="103">
        <f t="shared" si="1256"/>
        <v>210.99985631000001</v>
      </c>
      <c r="C2702" s="204">
        <f t="shared" si="1255"/>
        <v>101.75080254853025</v>
      </c>
      <c r="D2702" s="104">
        <f t="shared" si="1257"/>
        <v>7205.03</v>
      </c>
      <c r="E2702" s="105">
        <f t="shared" si="1252"/>
        <v>7245.38</v>
      </c>
      <c r="F2702" s="106">
        <f t="shared" si="1253"/>
        <v>46682</v>
      </c>
      <c r="G2702" s="107">
        <f t="shared" si="1258"/>
        <v>5.6002542668107669E-3</v>
      </c>
      <c r="H2702" s="108">
        <f t="shared" si="1274"/>
        <v>46741</v>
      </c>
      <c r="I2702" s="108">
        <f t="shared" si="1259"/>
        <v>46741</v>
      </c>
      <c r="J2702" s="109">
        <f t="shared" si="1270"/>
        <v>20</v>
      </c>
      <c r="K2702" s="109">
        <f t="shared" si="1254"/>
        <v>9</v>
      </c>
      <c r="L2702" s="8">
        <f t="shared" si="1271"/>
        <v>1.0025162400000001</v>
      </c>
      <c r="M2702" s="110">
        <f t="shared" si="1260"/>
        <v>1.0056002500000001</v>
      </c>
      <c r="N2702" s="110">
        <f t="shared" si="1261"/>
        <v>2.0624695823973536</v>
      </c>
      <c r="O2702" s="103">
        <f t="shared" si="1262"/>
        <v>2.0676592500000002</v>
      </c>
      <c r="P2702" s="103">
        <f t="shared" si="1263"/>
        <v>210.38598808</v>
      </c>
      <c r="Q2702" s="11">
        <f t="shared" si="1277"/>
        <v>0</v>
      </c>
      <c r="R2702" s="30">
        <f t="shared" si="1272"/>
        <v>0</v>
      </c>
      <c r="S2702" s="103">
        <f t="shared" si="1264"/>
        <v>0</v>
      </c>
      <c r="T2702" s="113">
        <f t="shared" si="1273"/>
        <v>8.5000000000000006E-2</v>
      </c>
      <c r="U2702" s="111">
        <f t="shared" si="1265"/>
        <v>9</v>
      </c>
      <c r="V2702" s="111">
        <v>252</v>
      </c>
      <c r="W2702" s="110">
        <f t="shared" si="1266"/>
        <v>1.0029178190000001</v>
      </c>
      <c r="X2702" s="103">
        <f t="shared" si="1267"/>
        <v>0.61386823000000001</v>
      </c>
      <c r="Y2702" s="103">
        <f t="shared" si="1268"/>
        <v>0</v>
      </c>
      <c r="Z2702" s="114" t="str">
        <f t="shared" si="1275"/>
        <v>A+J=</v>
      </c>
      <c r="AA2702" s="108">
        <f t="shared" si="1276"/>
        <v>46741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69"/>
        <v>46725</v>
      </c>
      <c r="B2703" s="103">
        <f t="shared" si="1256"/>
        <v>211.12711901</v>
      </c>
      <c r="C2703" s="204">
        <f t="shared" si="1255"/>
        <v>101.75080254853025</v>
      </c>
      <c r="D2703" s="104">
        <f t="shared" si="1257"/>
        <v>7205.03</v>
      </c>
      <c r="E2703" s="105">
        <f t="shared" si="1252"/>
        <v>7245.38</v>
      </c>
      <c r="F2703" s="106">
        <f t="shared" si="1253"/>
        <v>46682</v>
      </c>
      <c r="G2703" s="107">
        <f t="shared" si="1258"/>
        <v>5.6002542668107669E-3</v>
      </c>
      <c r="H2703" s="108">
        <f t="shared" si="1274"/>
        <v>46741</v>
      </c>
      <c r="I2703" s="108">
        <f t="shared" si="1259"/>
        <v>46741</v>
      </c>
      <c r="J2703" s="109">
        <f t="shared" si="1270"/>
        <v>20</v>
      </c>
      <c r="K2703" s="109">
        <f t="shared" si="1254"/>
        <v>10</v>
      </c>
      <c r="L2703" s="8">
        <f t="shared" si="1271"/>
        <v>1.0027962100000001</v>
      </c>
      <c r="M2703" s="110">
        <f t="shared" si="1260"/>
        <v>1.0056002500000001</v>
      </c>
      <c r="N2703" s="110">
        <f t="shared" si="1261"/>
        <v>2.0624695823973536</v>
      </c>
      <c r="O2703" s="103">
        <f t="shared" si="1262"/>
        <v>2.06823668</v>
      </c>
      <c r="P2703" s="103">
        <f t="shared" si="1263"/>
        <v>210.44474205</v>
      </c>
      <c r="Q2703" s="11">
        <f t="shared" si="1277"/>
        <v>0</v>
      </c>
      <c r="R2703" s="30">
        <f t="shared" si="1272"/>
        <v>0</v>
      </c>
      <c r="S2703" s="103">
        <f t="shared" si="1264"/>
        <v>0</v>
      </c>
      <c r="T2703" s="113">
        <f t="shared" si="1273"/>
        <v>8.5000000000000006E-2</v>
      </c>
      <c r="U2703" s="111">
        <f t="shared" si="1265"/>
        <v>10</v>
      </c>
      <c r="V2703" s="111">
        <v>252</v>
      </c>
      <c r="W2703" s="110">
        <f t="shared" si="1266"/>
        <v>1.0032425469999999</v>
      </c>
      <c r="X2703" s="103">
        <f t="shared" si="1267"/>
        <v>0.68237696000000003</v>
      </c>
      <c r="Y2703" s="103">
        <f t="shared" si="1268"/>
        <v>0</v>
      </c>
      <c r="Z2703" s="114" t="str">
        <f t="shared" si="1275"/>
        <v>A+J=</v>
      </c>
      <c r="AA2703" s="108">
        <f t="shared" si="1276"/>
        <v>46741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69"/>
        <v>46726</v>
      </c>
      <c r="B2704" s="103">
        <f t="shared" si="1256"/>
        <v>211.12711901</v>
      </c>
      <c r="C2704" s="204">
        <f t="shared" si="1255"/>
        <v>101.75080254853025</v>
      </c>
      <c r="D2704" s="104">
        <f t="shared" si="1257"/>
        <v>7205.03</v>
      </c>
      <c r="E2704" s="105">
        <f t="shared" si="1252"/>
        <v>7245.38</v>
      </c>
      <c r="F2704" s="106">
        <f t="shared" si="1253"/>
        <v>46682</v>
      </c>
      <c r="G2704" s="107">
        <f t="shared" si="1258"/>
        <v>5.6002542668107669E-3</v>
      </c>
      <c r="H2704" s="108">
        <f t="shared" si="1274"/>
        <v>46741</v>
      </c>
      <c r="I2704" s="108">
        <f t="shared" si="1259"/>
        <v>46741</v>
      </c>
      <c r="J2704" s="109">
        <f t="shared" si="1270"/>
        <v>20</v>
      </c>
      <c r="K2704" s="109">
        <f t="shared" si="1254"/>
        <v>10</v>
      </c>
      <c r="L2704" s="8">
        <f t="shared" si="1271"/>
        <v>1.0027962100000001</v>
      </c>
      <c r="M2704" s="110">
        <f t="shared" si="1260"/>
        <v>1.0056002500000001</v>
      </c>
      <c r="N2704" s="110">
        <f t="shared" si="1261"/>
        <v>2.0624695823973536</v>
      </c>
      <c r="O2704" s="103">
        <f t="shared" si="1262"/>
        <v>2.06823668</v>
      </c>
      <c r="P2704" s="103">
        <f t="shared" si="1263"/>
        <v>210.44474205</v>
      </c>
      <c r="Q2704" s="11">
        <f t="shared" si="1277"/>
        <v>0</v>
      </c>
      <c r="R2704" s="30">
        <f t="shared" si="1272"/>
        <v>0</v>
      </c>
      <c r="S2704" s="103">
        <f t="shared" si="1264"/>
        <v>0</v>
      </c>
      <c r="T2704" s="113">
        <f t="shared" si="1273"/>
        <v>8.5000000000000006E-2</v>
      </c>
      <c r="U2704" s="111">
        <f t="shared" si="1265"/>
        <v>10</v>
      </c>
      <c r="V2704" s="111">
        <v>252</v>
      </c>
      <c r="W2704" s="110">
        <f t="shared" si="1266"/>
        <v>1.0032425469999999</v>
      </c>
      <c r="X2704" s="103">
        <f t="shared" si="1267"/>
        <v>0.68237696000000003</v>
      </c>
      <c r="Y2704" s="103">
        <f t="shared" si="1268"/>
        <v>0</v>
      </c>
      <c r="Z2704" s="114" t="str">
        <f t="shared" si="1275"/>
        <v>A+J=</v>
      </c>
      <c r="AA2704" s="108">
        <f t="shared" si="1276"/>
        <v>46741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69"/>
        <v>46727</v>
      </c>
      <c r="B2705" s="103">
        <f t="shared" si="1256"/>
        <v>211.12711901</v>
      </c>
      <c r="C2705" s="204">
        <f t="shared" si="1255"/>
        <v>101.75080254853025</v>
      </c>
      <c r="D2705" s="104">
        <f t="shared" si="1257"/>
        <v>7205.03</v>
      </c>
      <c r="E2705" s="105">
        <f t="shared" si="1252"/>
        <v>7245.38</v>
      </c>
      <c r="F2705" s="106">
        <f t="shared" si="1253"/>
        <v>46682</v>
      </c>
      <c r="G2705" s="107">
        <f t="shared" si="1258"/>
        <v>5.6002542668107669E-3</v>
      </c>
      <c r="H2705" s="108">
        <f t="shared" si="1274"/>
        <v>46741</v>
      </c>
      <c r="I2705" s="108">
        <f t="shared" si="1259"/>
        <v>46741</v>
      </c>
      <c r="J2705" s="109">
        <f t="shared" si="1270"/>
        <v>20</v>
      </c>
      <c r="K2705" s="109">
        <f t="shared" si="1254"/>
        <v>10</v>
      </c>
      <c r="L2705" s="8">
        <f t="shared" si="1271"/>
        <v>1.0027962100000001</v>
      </c>
      <c r="M2705" s="110">
        <f t="shared" si="1260"/>
        <v>1.0056002500000001</v>
      </c>
      <c r="N2705" s="110">
        <f t="shared" si="1261"/>
        <v>2.0624695823973536</v>
      </c>
      <c r="O2705" s="103">
        <f t="shared" si="1262"/>
        <v>2.06823668</v>
      </c>
      <c r="P2705" s="103">
        <f t="shared" si="1263"/>
        <v>210.44474205</v>
      </c>
      <c r="Q2705" s="11">
        <f t="shared" si="1277"/>
        <v>0</v>
      </c>
      <c r="R2705" s="30">
        <f t="shared" si="1272"/>
        <v>0</v>
      </c>
      <c r="S2705" s="103">
        <f t="shared" si="1264"/>
        <v>0</v>
      </c>
      <c r="T2705" s="113">
        <f t="shared" si="1273"/>
        <v>8.5000000000000006E-2</v>
      </c>
      <c r="U2705" s="111">
        <f t="shared" si="1265"/>
        <v>10</v>
      </c>
      <c r="V2705" s="111">
        <v>252</v>
      </c>
      <c r="W2705" s="110">
        <f t="shared" si="1266"/>
        <v>1.0032425469999999</v>
      </c>
      <c r="X2705" s="103">
        <f t="shared" si="1267"/>
        <v>0.68237696000000003</v>
      </c>
      <c r="Y2705" s="103">
        <f t="shared" si="1268"/>
        <v>0</v>
      </c>
      <c r="Z2705" s="114" t="str">
        <f t="shared" si="1275"/>
        <v>A+J=</v>
      </c>
      <c r="AA2705" s="108">
        <f t="shared" si="1276"/>
        <v>46741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69"/>
        <v>46728</v>
      </c>
      <c r="B2706" s="103">
        <f t="shared" si="1256"/>
        <v>211.25445809000001</v>
      </c>
      <c r="C2706" s="204">
        <f t="shared" si="1255"/>
        <v>101.75080254853025</v>
      </c>
      <c r="D2706" s="104">
        <f t="shared" si="1257"/>
        <v>7205.03</v>
      </c>
      <c r="E2706" s="105">
        <f t="shared" si="1252"/>
        <v>7245.38</v>
      </c>
      <c r="F2706" s="106">
        <f t="shared" si="1253"/>
        <v>46682</v>
      </c>
      <c r="G2706" s="107">
        <f t="shared" si="1258"/>
        <v>5.6002542668107669E-3</v>
      </c>
      <c r="H2706" s="108">
        <f t="shared" si="1274"/>
        <v>46741</v>
      </c>
      <c r="I2706" s="108">
        <f t="shared" si="1259"/>
        <v>46741</v>
      </c>
      <c r="J2706" s="109">
        <f t="shared" si="1270"/>
        <v>20</v>
      </c>
      <c r="K2706" s="109">
        <f t="shared" si="1254"/>
        <v>11</v>
      </c>
      <c r="L2706" s="8">
        <f t="shared" si="1271"/>
        <v>1.0030762600000001</v>
      </c>
      <c r="M2706" s="110">
        <f t="shared" si="1260"/>
        <v>1.0056002500000001</v>
      </c>
      <c r="N2706" s="110">
        <f t="shared" si="1261"/>
        <v>2.0624695823973536</v>
      </c>
      <c r="O2706" s="103">
        <f t="shared" si="1262"/>
        <v>2.0688142699999998</v>
      </c>
      <c r="P2706" s="103">
        <f t="shared" si="1263"/>
        <v>210.50351229</v>
      </c>
      <c r="Q2706" s="11">
        <f t="shared" si="1277"/>
        <v>0</v>
      </c>
      <c r="R2706" s="30">
        <f t="shared" si="1272"/>
        <v>0</v>
      </c>
      <c r="S2706" s="103">
        <f t="shared" si="1264"/>
        <v>0</v>
      </c>
      <c r="T2706" s="113">
        <f t="shared" si="1273"/>
        <v>8.5000000000000006E-2</v>
      </c>
      <c r="U2706" s="111">
        <f t="shared" si="1265"/>
        <v>11</v>
      </c>
      <c r="V2706" s="111">
        <v>252</v>
      </c>
      <c r="W2706" s="110">
        <f t="shared" si="1266"/>
        <v>1.0035673789999999</v>
      </c>
      <c r="X2706" s="103">
        <f t="shared" si="1267"/>
        <v>0.7509458</v>
      </c>
      <c r="Y2706" s="103">
        <f t="shared" si="1268"/>
        <v>0</v>
      </c>
      <c r="Z2706" s="114" t="str">
        <f t="shared" si="1275"/>
        <v>A+J=</v>
      </c>
      <c r="AA2706" s="108">
        <f t="shared" si="1276"/>
        <v>46741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69"/>
        <v>46729</v>
      </c>
      <c r="B2707" s="103">
        <f t="shared" si="1256"/>
        <v>211.38187505000002</v>
      </c>
      <c r="C2707" s="204">
        <f t="shared" si="1255"/>
        <v>101.75080254853025</v>
      </c>
      <c r="D2707" s="104">
        <f t="shared" si="1257"/>
        <v>7205.03</v>
      </c>
      <c r="E2707" s="105">
        <f t="shared" si="1252"/>
        <v>7245.38</v>
      </c>
      <c r="F2707" s="106">
        <f t="shared" si="1253"/>
        <v>46682</v>
      </c>
      <c r="G2707" s="107">
        <f t="shared" si="1258"/>
        <v>5.6002542668107669E-3</v>
      </c>
      <c r="H2707" s="108">
        <f t="shared" si="1274"/>
        <v>46741</v>
      </c>
      <c r="I2707" s="108">
        <f t="shared" si="1259"/>
        <v>46741</v>
      </c>
      <c r="J2707" s="109">
        <f t="shared" si="1270"/>
        <v>20</v>
      </c>
      <c r="K2707" s="109">
        <f t="shared" si="1254"/>
        <v>12</v>
      </c>
      <c r="L2707" s="8">
        <f t="shared" si="1271"/>
        <v>1.00335639</v>
      </c>
      <c r="M2707" s="110">
        <f t="shared" si="1260"/>
        <v>1.0056002500000001</v>
      </c>
      <c r="N2707" s="110">
        <f t="shared" si="1261"/>
        <v>2.0624695823973536</v>
      </c>
      <c r="O2707" s="103">
        <f t="shared" si="1262"/>
        <v>2.0693920299999999</v>
      </c>
      <c r="P2707" s="103">
        <f t="shared" si="1263"/>
        <v>210.56229984000001</v>
      </c>
      <c r="Q2707" s="11">
        <f t="shared" si="1277"/>
        <v>0</v>
      </c>
      <c r="R2707" s="30">
        <f t="shared" si="1272"/>
        <v>0</v>
      </c>
      <c r="S2707" s="103">
        <f t="shared" si="1264"/>
        <v>0</v>
      </c>
      <c r="T2707" s="113">
        <f t="shared" si="1273"/>
        <v>8.5000000000000006E-2</v>
      </c>
      <c r="U2707" s="111">
        <f t="shared" si="1265"/>
        <v>12</v>
      </c>
      <c r="V2707" s="111">
        <v>252</v>
      </c>
      <c r="W2707" s="110">
        <f t="shared" si="1266"/>
        <v>1.003892317</v>
      </c>
      <c r="X2707" s="103">
        <f t="shared" si="1267"/>
        <v>0.81957521</v>
      </c>
      <c r="Y2707" s="103">
        <f t="shared" si="1268"/>
        <v>0</v>
      </c>
      <c r="Z2707" s="114" t="str">
        <f t="shared" si="1275"/>
        <v>A+J=</v>
      </c>
      <c r="AA2707" s="108">
        <f t="shared" si="1276"/>
        <v>46741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69"/>
        <v>46730</v>
      </c>
      <c r="B2708" s="103">
        <f t="shared" si="1256"/>
        <v>211.50936845999999</v>
      </c>
      <c r="C2708" s="204">
        <f t="shared" si="1255"/>
        <v>101.75080254853025</v>
      </c>
      <c r="D2708" s="104">
        <f t="shared" si="1257"/>
        <v>7205.03</v>
      </c>
      <c r="E2708" s="105">
        <f t="shared" si="1252"/>
        <v>7245.38</v>
      </c>
      <c r="F2708" s="106">
        <f t="shared" si="1253"/>
        <v>46682</v>
      </c>
      <c r="G2708" s="107">
        <f t="shared" si="1258"/>
        <v>5.6002542668107669E-3</v>
      </c>
      <c r="H2708" s="108">
        <f t="shared" si="1274"/>
        <v>46741</v>
      </c>
      <c r="I2708" s="108">
        <f t="shared" si="1259"/>
        <v>46741</v>
      </c>
      <c r="J2708" s="109">
        <f t="shared" si="1270"/>
        <v>20</v>
      </c>
      <c r="K2708" s="109">
        <f t="shared" si="1254"/>
        <v>13</v>
      </c>
      <c r="L2708" s="8">
        <f t="shared" si="1271"/>
        <v>1.0036366000000001</v>
      </c>
      <c r="M2708" s="110">
        <f t="shared" si="1260"/>
        <v>1.0056002500000001</v>
      </c>
      <c r="N2708" s="110">
        <f t="shared" si="1261"/>
        <v>2.0624695823973536</v>
      </c>
      <c r="O2708" s="103">
        <f t="shared" si="1262"/>
        <v>2.0699699499999999</v>
      </c>
      <c r="P2708" s="103">
        <f t="shared" si="1263"/>
        <v>210.62110365999999</v>
      </c>
      <c r="Q2708" s="11">
        <f t="shared" si="1277"/>
        <v>0</v>
      </c>
      <c r="R2708" s="30">
        <f t="shared" si="1272"/>
        <v>0</v>
      </c>
      <c r="S2708" s="103">
        <f t="shared" si="1264"/>
        <v>0</v>
      </c>
      <c r="T2708" s="113">
        <f t="shared" si="1273"/>
        <v>8.5000000000000006E-2</v>
      </c>
      <c r="U2708" s="111">
        <f t="shared" si="1265"/>
        <v>13</v>
      </c>
      <c r="V2708" s="111">
        <v>252</v>
      </c>
      <c r="W2708" s="110">
        <f t="shared" si="1266"/>
        <v>1.0042173590000001</v>
      </c>
      <c r="X2708" s="103">
        <f t="shared" si="1267"/>
        <v>0.88826479999999997</v>
      </c>
      <c r="Y2708" s="103">
        <f t="shared" si="1268"/>
        <v>0</v>
      </c>
      <c r="Z2708" s="114" t="str">
        <f t="shared" si="1275"/>
        <v>A+J=</v>
      </c>
      <c r="AA2708" s="108">
        <f t="shared" si="1276"/>
        <v>46741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69"/>
        <v>46731</v>
      </c>
      <c r="B2709" s="103">
        <f t="shared" si="1256"/>
        <v>211.63694002</v>
      </c>
      <c r="C2709" s="204">
        <f t="shared" si="1255"/>
        <v>101.75080254853025</v>
      </c>
      <c r="D2709" s="104">
        <f t="shared" si="1257"/>
        <v>7205.03</v>
      </c>
      <c r="E2709" s="105">
        <f t="shared" si="1252"/>
        <v>7245.38</v>
      </c>
      <c r="F2709" s="106">
        <f t="shared" si="1253"/>
        <v>46682</v>
      </c>
      <c r="G2709" s="107">
        <f t="shared" si="1258"/>
        <v>5.6002542668107669E-3</v>
      </c>
      <c r="H2709" s="108">
        <f t="shared" si="1274"/>
        <v>46741</v>
      </c>
      <c r="I2709" s="108">
        <f t="shared" si="1259"/>
        <v>46741</v>
      </c>
      <c r="J2709" s="109">
        <f t="shared" si="1270"/>
        <v>20</v>
      </c>
      <c r="K2709" s="109">
        <f t="shared" si="1254"/>
        <v>14</v>
      </c>
      <c r="L2709" s="8">
        <f t="shared" si="1271"/>
        <v>1.00391689</v>
      </c>
      <c r="M2709" s="110">
        <f t="shared" si="1260"/>
        <v>1.0056002500000001</v>
      </c>
      <c r="N2709" s="110">
        <f t="shared" si="1261"/>
        <v>2.0624695823973536</v>
      </c>
      <c r="O2709" s="103">
        <f t="shared" si="1262"/>
        <v>2.0705480399999998</v>
      </c>
      <c r="P2709" s="103">
        <f t="shared" si="1263"/>
        <v>210.67992477999999</v>
      </c>
      <c r="Q2709" s="11">
        <f t="shared" si="1277"/>
        <v>0</v>
      </c>
      <c r="R2709" s="30">
        <f t="shared" si="1272"/>
        <v>0</v>
      </c>
      <c r="S2709" s="103">
        <f t="shared" si="1264"/>
        <v>0</v>
      </c>
      <c r="T2709" s="113">
        <f t="shared" si="1273"/>
        <v>8.5000000000000006E-2</v>
      </c>
      <c r="U2709" s="111">
        <f t="shared" si="1265"/>
        <v>14</v>
      </c>
      <c r="V2709" s="111">
        <v>252</v>
      </c>
      <c r="W2709" s="110">
        <f t="shared" si="1266"/>
        <v>1.0045425079999999</v>
      </c>
      <c r="X2709" s="103">
        <f t="shared" si="1267"/>
        <v>0.95701524000000004</v>
      </c>
      <c r="Y2709" s="103">
        <f t="shared" si="1268"/>
        <v>0</v>
      </c>
      <c r="Z2709" s="114" t="str">
        <f t="shared" si="1275"/>
        <v>A+J=</v>
      </c>
      <c r="AA2709" s="108">
        <f t="shared" si="1276"/>
        <v>46741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69"/>
        <v>46732</v>
      </c>
      <c r="B2710" s="103">
        <f t="shared" si="1256"/>
        <v>211.76458707999998</v>
      </c>
      <c r="C2710" s="204">
        <f t="shared" si="1255"/>
        <v>101.75080254853025</v>
      </c>
      <c r="D2710" s="104">
        <f t="shared" si="1257"/>
        <v>7205.03</v>
      </c>
      <c r="E2710" s="105">
        <f t="shared" si="1252"/>
        <v>7245.38</v>
      </c>
      <c r="F2710" s="106">
        <f t="shared" si="1253"/>
        <v>46682</v>
      </c>
      <c r="G2710" s="107">
        <f t="shared" si="1258"/>
        <v>5.6002542668107669E-3</v>
      </c>
      <c r="H2710" s="108">
        <f t="shared" si="1274"/>
        <v>46741</v>
      </c>
      <c r="I2710" s="108">
        <f t="shared" si="1259"/>
        <v>46741</v>
      </c>
      <c r="J2710" s="109">
        <f t="shared" si="1270"/>
        <v>20</v>
      </c>
      <c r="K2710" s="109">
        <f t="shared" si="1254"/>
        <v>15</v>
      </c>
      <c r="L2710" s="8">
        <f t="shared" si="1271"/>
        <v>1.00419725</v>
      </c>
      <c r="M2710" s="110">
        <f t="shared" si="1260"/>
        <v>1.0056002500000001</v>
      </c>
      <c r="N2710" s="110">
        <f t="shared" si="1261"/>
        <v>2.0624695823973536</v>
      </c>
      <c r="O2710" s="103">
        <f t="shared" si="1262"/>
        <v>2.0711262800000001</v>
      </c>
      <c r="P2710" s="103">
        <f t="shared" si="1263"/>
        <v>210.73876116</v>
      </c>
      <c r="Q2710" s="11">
        <f t="shared" si="1277"/>
        <v>0</v>
      </c>
      <c r="R2710" s="30">
        <f t="shared" si="1272"/>
        <v>0</v>
      </c>
      <c r="S2710" s="103">
        <f t="shared" si="1264"/>
        <v>0</v>
      </c>
      <c r="T2710" s="113">
        <f t="shared" si="1273"/>
        <v>8.5000000000000006E-2</v>
      </c>
      <c r="U2710" s="111">
        <f t="shared" si="1265"/>
        <v>15</v>
      </c>
      <c r="V2710" s="111">
        <v>252</v>
      </c>
      <c r="W2710" s="110">
        <f t="shared" si="1266"/>
        <v>1.0048677610000001</v>
      </c>
      <c r="X2710" s="103">
        <f t="shared" si="1267"/>
        <v>1.0258259199999999</v>
      </c>
      <c r="Y2710" s="103">
        <f t="shared" si="1268"/>
        <v>0</v>
      </c>
      <c r="Z2710" s="114" t="str">
        <f t="shared" si="1275"/>
        <v>A+J=</v>
      </c>
      <c r="AA2710" s="108">
        <f t="shared" si="1276"/>
        <v>46741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69"/>
        <v>46733</v>
      </c>
      <c r="B2711" s="103">
        <f t="shared" si="1256"/>
        <v>211.76458707999998</v>
      </c>
      <c r="C2711" s="204">
        <f t="shared" si="1255"/>
        <v>101.75080254853025</v>
      </c>
      <c r="D2711" s="104">
        <f t="shared" si="1257"/>
        <v>7205.03</v>
      </c>
      <c r="E2711" s="105">
        <f t="shared" si="1252"/>
        <v>7245.38</v>
      </c>
      <c r="F2711" s="106">
        <f t="shared" si="1253"/>
        <v>46682</v>
      </c>
      <c r="G2711" s="107">
        <f t="shared" si="1258"/>
        <v>5.6002542668107669E-3</v>
      </c>
      <c r="H2711" s="108">
        <f t="shared" si="1274"/>
        <v>46741</v>
      </c>
      <c r="I2711" s="108">
        <f t="shared" si="1259"/>
        <v>46741</v>
      </c>
      <c r="J2711" s="109">
        <f t="shared" si="1270"/>
        <v>20</v>
      </c>
      <c r="K2711" s="109">
        <f t="shared" si="1254"/>
        <v>15</v>
      </c>
      <c r="L2711" s="8">
        <f t="shared" si="1271"/>
        <v>1.00419725</v>
      </c>
      <c r="M2711" s="110">
        <f t="shared" si="1260"/>
        <v>1.0056002500000001</v>
      </c>
      <c r="N2711" s="110">
        <f t="shared" si="1261"/>
        <v>2.0624695823973536</v>
      </c>
      <c r="O2711" s="103">
        <f t="shared" si="1262"/>
        <v>2.0711262800000001</v>
      </c>
      <c r="P2711" s="103">
        <f t="shared" si="1263"/>
        <v>210.73876116</v>
      </c>
      <c r="Q2711" s="11">
        <f t="shared" si="1277"/>
        <v>0</v>
      </c>
      <c r="R2711" s="30">
        <f t="shared" si="1272"/>
        <v>0</v>
      </c>
      <c r="S2711" s="103">
        <f t="shared" si="1264"/>
        <v>0</v>
      </c>
      <c r="T2711" s="113">
        <f t="shared" si="1273"/>
        <v>8.5000000000000006E-2</v>
      </c>
      <c r="U2711" s="111">
        <f t="shared" si="1265"/>
        <v>15</v>
      </c>
      <c r="V2711" s="111">
        <v>252</v>
      </c>
      <c r="W2711" s="110">
        <f t="shared" si="1266"/>
        <v>1.0048677610000001</v>
      </c>
      <c r="X2711" s="103">
        <f t="shared" si="1267"/>
        <v>1.0258259199999999</v>
      </c>
      <c r="Y2711" s="103">
        <f t="shared" si="1268"/>
        <v>0</v>
      </c>
      <c r="Z2711" s="114" t="str">
        <f t="shared" si="1275"/>
        <v>A+J=</v>
      </c>
      <c r="AA2711" s="108">
        <f t="shared" si="1276"/>
        <v>46741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69"/>
        <v>46734</v>
      </c>
      <c r="B2712" s="103">
        <f t="shared" si="1256"/>
        <v>211.76458707999998</v>
      </c>
      <c r="C2712" s="204">
        <f t="shared" si="1255"/>
        <v>101.75080254853025</v>
      </c>
      <c r="D2712" s="104">
        <f t="shared" si="1257"/>
        <v>7205.03</v>
      </c>
      <c r="E2712" s="105">
        <f t="shared" si="1252"/>
        <v>7245.38</v>
      </c>
      <c r="F2712" s="106">
        <f t="shared" si="1253"/>
        <v>46682</v>
      </c>
      <c r="G2712" s="107">
        <f t="shared" si="1258"/>
        <v>5.6002542668107669E-3</v>
      </c>
      <c r="H2712" s="108">
        <f t="shared" si="1274"/>
        <v>46741</v>
      </c>
      <c r="I2712" s="108">
        <f t="shared" si="1259"/>
        <v>46741</v>
      </c>
      <c r="J2712" s="109">
        <f t="shared" si="1270"/>
        <v>20</v>
      </c>
      <c r="K2712" s="109">
        <f t="shared" si="1254"/>
        <v>15</v>
      </c>
      <c r="L2712" s="8">
        <f t="shared" si="1271"/>
        <v>1.00419725</v>
      </c>
      <c r="M2712" s="110">
        <f t="shared" si="1260"/>
        <v>1.0056002500000001</v>
      </c>
      <c r="N2712" s="110">
        <f t="shared" si="1261"/>
        <v>2.0624695823973536</v>
      </c>
      <c r="O2712" s="103">
        <f t="shared" si="1262"/>
        <v>2.0711262800000001</v>
      </c>
      <c r="P2712" s="103">
        <f t="shared" si="1263"/>
        <v>210.73876116</v>
      </c>
      <c r="Q2712" s="11">
        <f t="shared" si="1277"/>
        <v>0</v>
      </c>
      <c r="R2712" s="30">
        <f t="shared" si="1272"/>
        <v>0</v>
      </c>
      <c r="S2712" s="103">
        <f t="shared" si="1264"/>
        <v>0</v>
      </c>
      <c r="T2712" s="113">
        <f t="shared" si="1273"/>
        <v>8.5000000000000006E-2</v>
      </c>
      <c r="U2712" s="111">
        <f t="shared" si="1265"/>
        <v>15</v>
      </c>
      <c r="V2712" s="111">
        <v>252</v>
      </c>
      <c r="W2712" s="110">
        <f t="shared" si="1266"/>
        <v>1.0048677610000001</v>
      </c>
      <c r="X2712" s="103">
        <f t="shared" si="1267"/>
        <v>1.0258259199999999</v>
      </c>
      <c r="Y2712" s="103">
        <f t="shared" si="1268"/>
        <v>0</v>
      </c>
      <c r="Z2712" s="114" t="str">
        <f t="shared" si="1275"/>
        <v>A+J=</v>
      </c>
      <c r="AA2712" s="108">
        <f t="shared" si="1276"/>
        <v>46741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69"/>
        <v>46735</v>
      </c>
      <c r="B2713" s="103">
        <f t="shared" si="1256"/>
        <v>211.89231092</v>
      </c>
      <c r="C2713" s="204">
        <f t="shared" si="1255"/>
        <v>101.75080254853025</v>
      </c>
      <c r="D2713" s="104">
        <f t="shared" si="1257"/>
        <v>7205.03</v>
      </c>
      <c r="E2713" s="105">
        <f t="shared" si="1252"/>
        <v>7245.38</v>
      </c>
      <c r="F2713" s="106">
        <f t="shared" si="1253"/>
        <v>46682</v>
      </c>
      <c r="G2713" s="107">
        <f t="shared" si="1258"/>
        <v>5.6002542668107669E-3</v>
      </c>
      <c r="H2713" s="108">
        <f t="shared" si="1274"/>
        <v>46741</v>
      </c>
      <c r="I2713" s="108">
        <f t="shared" si="1259"/>
        <v>46741</v>
      </c>
      <c r="J2713" s="109">
        <f t="shared" si="1270"/>
        <v>20</v>
      </c>
      <c r="K2713" s="109">
        <f t="shared" si="1254"/>
        <v>16</v>
      </c>
      <c r="L2713" s="8">
        <f t="shared" si="1271"/>
        <v>1.0044776900000001</v>
      </c>
      <c r="M2713" s="110">
        <f t="shared" si="1260"/>
        <v>1.0056002500000001</v>
      </c>
      <c r="N2713" s="110">
        <f t="shared" si="1261"/>
        <v>2.0624695823973536</v>
      </c>
      <c r="O2713" s="103">
        <f t="shared" si="1262"/>
        <v>2.0717046799999999</v>
      </c>
      <c r="P2713" s="103">
        <f t="shared" si="1263"/>
        <v>210.79761382999999</v>
      </c>
      <c r="Q2713" s="11">
        <f t="shared" si="1277"/>
        <v>0</v>
      </c>
      <c r="R2713" s="30">
        <f t="shared" si="1272"/>
        <v>0</v>
      </c>
      <c r="S2713" s="103">
        <f t="shared" si="1264"/>
        <v>0</v>
      </c>
      <c r="T2713" s="113">
        <f t="shared" si="1273"/>
        <v>8.5000000000000006E-2</v>
      </c>
      <c r="U2713" s="111">
        <f t="shared" si="1265"/>
        <v>16</v>
      </c>
      <c r="V2713" s="111">
        <v>252</v>
      </c>
      <c r="W2713" s="110">
        <f t="shared" si="1266"/>
        <v>1.0051931190000001</v>
      </c>
      <c r="X2713" s="103">
        <f t="shared" si="1267"/>
        <v>1.0946970899999999</v>
      </c>
      <c r="Y2713" s="103">
        <f t="shared" si="1268"/>
        <v>0</v>
      </c>
      <c r="Z2713" s="114" t="str">
        <f t="shared" si="1275"/>
        <v>A+J=</v>
      </c>
      <c r="AA2713" s="108">
        <f t="shared" si="1276"/>
        <v>46741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69"/>
        <v>46736</v>
      </c>
      <c r="B2714" s="103">
        <f t="shared" si="1256"/>
        <v>212.02011382000001</v>
      </c>
      <c r="C2714" s="204">
        <f t="shared" si="1255"/>
        <v>101.75080254853025</v>
      </c>
      <c r="D2714" s="104">
        <f t="shared" si="1257"/>
        <v>7205.03</v>
      </c>
      <c r="E2714" s="105">
        <f t="shared" si="1252"/>
        <v>7245.38</v>
      </c>
      <c r="F2714" s="106">
        <f t="shared" si="1253"/>
        <v>46682</v>
      </c>
      <c r="G2714" s="107">
        <f t="shared" si="1258"/>
        <v>5.6002542668107669E-3</v>
      </c>
      <c r="H2714" s="108">
        <f t="shared" si="1274"/>
        <v>46741</v>
      </c>
      <c r="I2714" s="108">
        <f t="shared" si="1259"/>
        <v>46741</v>
      </c>
      <c r="J2714" s="109">
        <f t="shared" si="1270"/>
        <v>20</v>
      </c>
      <c r="K2714" s="109">
        <f t="shared" si="1254"/>
        <v>17</v>
      </c>
      <c r="L2714" s="8">
        <f t="shared" si="1271"/>
        <v>1.00475822</v>
      </c>
      <c r="M2714" s="110">
        <f t="shared" si="1260"/>
        <v>1.0056002500000001</v>
      </c>
      <c r="N2714" s="110">
        <f t="shared" si="1261"/>
        <v>2.0624695823973536</v>
      </c>
      <c r="O2714" s="103">
        <f t="shared" si="1262"/>
        <v>2.0722832599999998</v>
      </c>
      <c r="P2714" s="103">
        <f t="shared" si="1263"/>
        <v>210.85648481000001</v>
      </c>
      <c r="Q2714" s="11">
        <f t="shared" si="1277"/>
        <v>0</v>
      </c>
      <c r="R2714" s="30">
        <f t="shared" si="1272"/>
        <v>0</v>
      </c>
      <c r="S2714" s="103">
        <f t="shared" si="1264"/>
        <v>0</v>
      </c>
      <c r="T2714" s="113">
        <f t="shared" si="1273"/>
        <v>8.5000000000000006E-2</v>
      </c>
      <c r="U2714" s="111">
        <f t="shared" si="1265"/>
        <v>17</v>
      </c>
      <c r="V2714" s="111">
        <v>252</v>
      </c>
      <c r="W2714" s="110">
        <f t="shared" si="1266"/>
        <v>1.005518583</v>
      </c>
      <c r="X2714" s="103">
        <f t="shared" si="1267"/>
        <v>1.16362901</v>
      </c>
      <c r="Y2714" s="103">
        <f t="shared" si="1268"/>
        <v>0</v>
      </c>
      <c r="Z2714" s="114" t="str">
        <f t="shared" si="1275"/>
        <v>A+J=</v>
      </c>
      <c r="AA2714" s="108">
        <f t="shared" si="1276"/>
        <v>46741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69"/>
        <v>46737</v>
      </c>
      <c r="B2715" s="103">
        <f t="shared" si="1256"/>
        <v>212.14799274000001</v>
      </c>
      <c r="C2715" s="204">
        <f t="shared" si="1255"/>
        <v>101.75080254853025</v>
      </c>
      <c r="D2715" s="104">
        <f t="shared" si="1257"/>
        <v>7205.03</v>
      </c>
      <c r="E2715" s="105">
        <f t="shared" si="1252"/>
        <v>7245.38</v>
      </c>
      <c r="F2715" s="106">
        <f t="shared" si="1253"/>
        <v>46682</v>
      </c>
      <c r="G2715" s="107">
        <f t="shared" si="1258"/>
        <v>5.6002542668107669E-3</v>
      </c>
      <c r="H2715" s="108">
        <f t="shared" si="1274"/>
        <v>46741</v>
      </c>
      <c r="I2715" s="108">
        <f t="shared" si="1259"/>
        <v>46741</v>
      </c>
      <c r="J2715" s="109">
        <f t="shared" si="1270"/>
        <v>20</v>
      </c>
      <c r="K2715" s="109">
        <f t="shared" si="1254"/>
        <v>18</v>
      </c>
      <c r="L2715" s="8">
        <f t="shared" si="1271"/>
        <v>1.00503882</v>
      </c>
      <c r="M2715" s="110">
        <f t="shared" si="1260"/>
        <v>1.0056002500000001</v>
      </c>
      <c r="N2715" s="110">
        <f t="shared" si="1261"/>
        <v>2.0624695823973536</v>
      </c>
      <c r="O2715" s="103">
        <f t="shared" si="1262"/>
        <v>2.0728619899999998</v>
      </c>
      <c r="P2715" s="103">
        <f t="shared" si="1263"/>
        <v>210.91537105</v>
      </c>
      <c r="Q2715" s="11">
        <f t="shared" si="1277"/>
        <v>0</v>
      </c>
      <c r="R2715" s="30">
        <f t="shared" si="1272"/>
        <v>0</v>
      </c>
      <c r="S2715" s="103">
        <f t="shared" si="1264"/>
        <v>0</v>
      </c>
      <c r="T2715" s="113">
        <f t="shared" si="1273"/>
        <v>8.5000000000000006E-2</v>
      </c>
      <c r="U2715" s="111">
        <f t="shared" si="1265"/>
        <v>18</v>
      </c>
      <c r="V2715" s="111">
        <v>252</v>
      </c>
      <c r="W2715" s="110">
        <f t="shared" si="1266"/>
        <v>1.005844153</v>
      </c>
      <c r="X2715" s="103">
        <f t="shared" si="1267"/>
        <v>1.23262169</v>
      </c>
      <c r="Y2715" s="103">
        <f t="shared" si="1268"/>
        <v>0</v>
      </c>
      <c r="Z2715" s="114" t="str">
        <f t="shared" si="1275"/>
        <v>A+J=</v>
      </c>
      <c r="AA2715" s="108">
        <f t="shared" si="1276"/>
        <v>46741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69"/>
        <v>46738</v>
      </c>
      <c r="B2716" s="103">
        <f t="shared" si="1256"/>
        <v>212.27594628999998</v>
      </c>
      <c r="C2716" s="204">
        <f t="shared" si="1255"/>
        <v>101.75080254853025</v>
      </c>
      <c r="D2716" s="104">
        <f t="shared" si="1257"/>
        <v>7205.03</v>
      </c>
      <c r="E2716" s="105">
        <f t="shared" si="1252"/>
        <v>7245.38</v>
      </c>
      <c r="F2716" s="106">
        <f t="shared" si="1253"/>
        <v>46682</v>
      </c>
      <c r="G2716" s="107">
        <f t="shared" si="1258"/>
        <v>5.6002542668107669E-3</v>
      </c>
      <c r="H2716" s="108">
        <f t="shared" si="1274"/>
        <v>46741</v>
      </c>
      <c r="I2716" s="108">
        <f t="shared" si="1259"/>
        <v>46741</v>
      </c>
      <c r="J2716" s="109">
        <f t="shared" si="1270"/>
        <v>20</v>
      </c>
      <c r="K2716" s="109">
        <f t="shared" si="1254"/>
        <v>19</v>
      </c>
      <c r="L2716" s="8">
        <f t="shared" si="1271"/>
        <v>1.00531949</v>
      </c>
      <c r="M2716" s="110">
        <f t="shared" si="1260"/>
        <v>1.0056002500000001</v>
      </c>
      <c r="N2716" s="110">
        <f t="shared" si="1261"/>
        <v>2.0624695823973536</v>
      </c>
      <c r="O2716" s="103">
        <f t="shared" si="1262"/>
        <v>2.0734408599999998</v>
      </c>
      <c r="P2716" s="103">
        <f t="shared" si="1263"/>
        <v>210.97427153999999</v>
      </c>
      <c r="Q2716" s="11">
        <f t="shared" si="1277"/>
        <v>0</v>
      </c>
      <c r="R2716" s="30">
        <f t="shared" si="1272"/>
        <v>0</v>
      </c>
      <c r="S2716" s="103">
        <f t="shared" si="1264"/>
        <v>0</v>
      </c>
      <c r="T2716" s="113">
        <f t="shared" si="1273"/>
        <v>8.5000000000000006E-2</v>
      </c>
      <c r="U2716" s="111">
        <f t="shared" si="1265"/>
        <v>19</v>
      </c>
      <c r="V2716" s="111">
        <v>252</v>
      </c>
      <c r="W2716" s="110">
        <f t="shared" si="1266"/>
        <v>1.0061698269999999</v>
      </c>
      <c r="X2716" s="103">
        <f t="shared" si="1267"/>
        <v>1.3016747500000001</v>
      </c>
      <c r="Y2716" s="103">
        <f t="shared" si="1268"/>
        <v>0</v>
      </c>
      <c r="Z2716" s="114" t="str">
        <f t="shared" si="1275"/>
        <v>A+J=</v>
      </c>
      <c r="AA2716" s="108">
        <f t="shared" si="1276"/>
        <v>46741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69"/>
        <v>46739</v>
      </c>
      <c r="B2717" s="103">
        <f t="shared" si="1256"/>
        <v>212.40398023999998</v>
      </c>
      <c r="C2717" s="204">
        <f t="shared" si="1255"/>
        <v>101.75080254853025</v>
      </c>
      <c r="D2717" s="104">
        <f t="shared" si="1257"/>
        <v>7205.03</v>
      </c>
      <c r="E2717" s="105">
        <f t="shared" si="1252"/>
        <v>7245.38</v>
      </c>
      <c r="F2717" s="106">
        <f t="shared" si="1253"/>
        <v>46682</v>
      </c>
      <c r="G2717" s="107">
        <f t="shared" si="1258"/>
        <v>5.6002542668107669E-3</v>
      </c>
      <c r="H2717" s="108">
        <f t="shared" si="1274"/>
        <v>46741</v>
      </c>
      <c r="I2717" s="108">
        <f t="shared" si="1259"/>
        <v>46741</v>
      </c>
      <c r="J2717" s="109">
        <f t="shared" si="1270"/>
        <v>20</v>
      </c>
      <c r="K2717" s="109">
        <f t="shared" si="1254"/>
        <v>20</v>
      </c>
      <c r="L2717" s="8">
        <f t="shared" si="1271"/>
        <v>1.0056002500000001</v>
      </c>
      <c r="M2717" s="110">
        <f t="shared" si="1260"/>
        <v>1.0056002500000001</v>
      </c>
      <c r="N2717" s="110">
        <f t="shared" si="1261"/>
        <v>2.0624695823973536</v>
      </c>
      <c r="O2717" s="103">
        <f t="shared" si="1262"/>
        <v>2.07401992</v>
      </c>
      <c r="P2717" s="103">
        <f t="shared" si="1263"/>
        <v>211.03319135999999</v>
      </c>
      <c r="Q2717" s="11">
        <f t="shared" si="1277"/>
        <v>0</v>
      </c>
      <c r="R2717" s="30">
        <f t="shared" si="1272"/>
        <v>0</v>
      </c>
      <c r="S2717" s="103">
        <f t="shared" si="1264"/>
        <v>0</v>
      </c>
      <c r="T2717" s="113">
        <f t="shared" si="1273"/>
        <v>8.5000000000000006E-2</v>
      </c>
      <c r="U2717" s="111">
        <f t="shared" si="1265"/>
        <v>20</v>
      </c>
      <c r="V2717" s="111">
        <v>252</v>
      </c>
      <c r="W2717" s="110">
        <f t="shared" si="1266"/>
        <v>1.006495608</v>
      </c>
      <c r="X2717" s="103">
        <f t="shared" si="1267"/>
        <v>1.3707888800000001</v>
      </c>
      <c r="Y2717" s="103">
        <f t="shared" si="1268"/>
        <v>0</v>
      </c>
      <c r="Z2717" s="114" t="str">
        <f t="shared" si="1275"/>
        <v>A+J=</v>
      </c>
      <c r="AA2717" s="108">
        <f t="shared" si="1276"/>
        <v>46741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69"/>
        <v>46740</v>
      </c>
      <c r="B2718" s="103">
        <f t="shared" si="1256"/>
        <v>212.40398023999998</v>
      </c>
      <c r="C2718" s="204">
        <f t="shared" si="1255"/>
        <v>101.75080254853025</v>
      </c>
      <c r="D2718" s="104">
        <f t="shared" si="1257"/>
        <v>7205.03</v>
      </c>
      <c r="E2718" s="105">
        <f t="shared" si="1252"/>
        <v>7245.38</v>
      </c>
      <c r="F2718" s="106">
        <f t="shared" si="1253"/>
        <v>46682</v>
      </c>
      <c r="G2718" s="107">
        <f t="shared" si="1258"/>
        <v>5.6002542668107669E-3</v>
      </c>
      <c r="H2718" s="108">
        <f t="shared" si="1274"/>
        <v>46741</v>
      </c>
      <c r="I2718" s="108">
        <f t="shared" si="1259"/>
        <v>46741</v>
      </c>
      <c r="J2718" s="109">
        <f t="shared" si="1270"/>
        <v>20</v>
      </c>
      <c r="K2718" s="109">
        <f t="shared" si="1254"/>
        <v>20</v>
      </c>
      <c r="L2718" s="8">
        <f t="shared" si="1271"/>
        <v>1.0056002500000001</v>
      </c>
      <c r="M2718" s="110">
        <f t="shared" si="1260"/>
        <v>1.0056002500000001</v>
      </c>
      <c r="N2718" s="110">
        <f t="shared" si="1261"/>
        <v>2.0624695823973536</v>
      </c>
      <c r="O2718" s="103">
        <f t="shared" si="1262"/>
        <v>2.07401992</v>
      </c>
      <c r="P2718" s="103">
        <f t="shared" si="1263"/>
        <v>211.03319135999999</v>
      </c>
      <c r="Q2718" s="11">
        <f t="shared" si="1277"/>
        <v>0</v>
      </c>
      <c r="R2718" s="30">
        <f t="shared" si="1272"/>
        <v>0</v>
      </c>
      <c r="S2718" s="103">
        <f t="shared" si="1264"/>
        <v>0</v>
      </c>
      <c r="T2718" s="113">
        <f t="shared" si="1273"/>
        <v>8.5000000000000006E-2</v>
      </c>
      <c r="U2718" s="111">
        <f t="shared" si="1265"/>
        <v>20</v>
      </c>
      <c r="V2718" s="111">
        <v>252</v>
      </c>
      <c r="W2718" s="110">
        <f t="shared" si="1266"/>
        <v>1.006495608</v>
      </c>
      <c r="X2718" s="103">
        <f t="shared" si="1267"/>
        <v>1.3707888800000001</v>
      </c>
      <c r="Y2718" s="103">
        <f t="shared" si="1268"/>
        <v>0</v>
      </c>
      <c r="Z2718" s="114" t="str">
        <f t="shared" si="1275"/>
        <v>A+J=</v>
      </c>
      <c r="AA2718" s="108">
        <f t="shared" si="1276"/>
        <v>46741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69"/>
        <v>46741</v>
      </c>
      <c r="B2719" s="103">
        <f t="shared" si="1256"/>
        <v>212.40398023999998</v>
      </c>
      <c r="C2719" s="204">
        <f t="shared" si="1255"/>
        <v>101.75080254853025</v>
      </c>
      <c r="D2719" s="104">
        <f t="shared" si="1257"/>
        <v>7205.03</v>
      </c>
      <c r="E2719" s="105">
        <f t="shared" si="1252"/>
        <v>7245.38</v>
      </c>
      <c r="F2719" s="106">
        <f t="shared" si="1253"/>
        <v>46682</v>
      </c>
      <c r="G2719" s="107">
        <f t="shared" si="1258"/>
        <v>5.6002542668107669E-3</v>
      </c>
      <c r="H2719" s="108">
        <f t="shared" si="1274"/>
        <v>46772</v>
      </c>
      <c r="I2719" s="108">
        <f t="shared" si="1259"/>
        <v>46741</v>
      </c>
      <c r="J2719" s="109">
        <f t="shared" si="1270"/>
        <v>20</v>
      </c>
      <c r="K2719" s="109">
        <f t="shared" si="1254"/>
        <v>20</v>
      </c>
      <c r="L2719" s="8">
        <f t="shared" si="1271"/>
        <v>1.0056002500000001</v>
      </c>
      <c r="M2719" s="110">
        <f t="shared" si="1260"/>
        <v>1.0056002500000001</v>
      </c>
      <c r="N2719" s="110">
        <f t="shared" si="1261"/>
        <v>2.0624695823973536</v>
      </c>
      <c r="O2719" s="103">
        <f t="shared" si="1262"/>
        <v>2.07401992</v>
      </c>
      <c r="P2719" s="103">
        <f t="shared" si="1263"/>
        <v>211.03319135999999</v>
      </c>
      <c r="Q2719" s="11">
        <f t="shared" si="1277"/>
        <v>89</v>
      </c>
      <c r="R2719" s="30">
        <f t="shared" si="1272"/>
        <v>4.5797999999999998E-2</v>
      </c>
      <c r="S2719" s="103">
        <f t="shared" si="1264"/>
        <v>9.6648980899999994</v>
      </c>
      <c r="T2719" s="113">
        <f t="shared" si="1273"/>
        <v>8.5000000000000006E-2</v>
      </c>
      <c r="U2719" s="111">
        <f t="shared" si="1265"/>
        <v>20</v>
      </c>
      <c r="V2719" s="111">
        <v>252</v>
      </c>
      <c r="W2719" s="110">
        <f t="shared" si="1266"/>
        <v>1.006495608</v>
      </c>
      <c r="X2719" s="103">
        <f t="shared" si="1267"/>
        <v>1.3707888800000001</v>
      </c>
      <c r="Y2719" s="103">
        <f t="shared" si="1268"/>
        <v>11.03568697</v>
      </c>
      <c r="Z2719" s="114" t="str">
        <f t="shared" si="1275"/>
        <v>A+J=</v>
      </c>
      <c r="AA2719" s="108">
        <f t="shared" si="1276"/>
        <v>46741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69"/>
        <v>46742</v>
      </c>
      <c r="B2720" s="103">
        <f t="shared" si="1256"/>
        <v>201.48240734999999</v>
      </c>
      <c r="C2720" s="204">
        <f t="shared" si="1255"/>
        <v>97.09081929726041</v>
      </c>
      <c r="D2720" s="104">
        <f t="shared" si="1257"/>
        <v>7205.03</v>
      </c>
      <c r="E2720" s="105">
        <f t="shared" si="1252"/>
        <v>7245.38</v>
      </c>
      <c r="F2720" s="106">
        <f t="shared" si="1253"/>
        <v>46711</v>
      </c>
      <c r="G2720" s="107">
        <f t="shared" si="1258"/>
        <v>5.6002542668107669E-3</v>
      </c>
      <c r="H2720" s="108">
        <f t="shared" si="1274"/>
        <v>46772</v>
      </c>
      <c r="I2720" s="108">
        <f t="shared" si="1259"/>
        <v>46772</v>
      </c>
      <c r="J2720" s="109">
        <f t="shared" si="1270"/>
        <v>23</v>
      </c>
      <c r="K2720" s="109">
        <f t="shared" si="1254"/>
        <v>1</v>
      </c>
      <c r="L2720" s="8">
        <f t="shared" si="1271"/>
        <v>1.0002428299999999</v>
      </c>
      <c r="M2720" s="110">
        <f t="shared" si="1260"/>
        <v>1.0056002500000001</v>
      </c>
      <c r="N2720" s="110">
        <f t="shared" si="1261"/>
        <v>2.0740199276761744</v>
      </c>
      <c r="O2720" s="103">
        <f t="shared" si="1262"/>
        <v>2.0745235599999998</v>
      </c>
      <c r="P2720" s="103">
        <f t="shared" si="1263"/>
        <v>201.41719208999999</v>
      </c>
      <c r="Q2720" s="11">
        <f t="shared" si="1277"/>
        <v>0</v>
      </c>
      <c r="R2720" s="30">
        <f t="shared" si="1272"/>
        <v>0</v>
      </c>
      <c r="S2720" s="103">
        <f t="shared" si="1264"/>
        <v>0</v>
      </c>
      <c r="T2720" s="113">
        <f t="shared" si="1273"/>
        <v>8.5000000000000006E-2</v>
      </c>
      <c r="U2720" s="111">
        <f t="shared" si="1265"/>
        <v>1</v>
      </c>
      <c r="V2720" s="111">
        <v>252</v>
      </c>
      <c r="W2720" s="110">
        <f t="shared" si="1266"/>
        <v>1.0003237819999999</v>
      </c>
      <c r="X2720" s="103">
        <f t="shared" si="1267"/>
        <v>6.5215259999999997E-2</v>
      </c>
      <c r="Y2720" s="103">
        <f t="shared" si="1268"/>
        <v>0</v>
      </c>
      <c r="Z2720" s="114" t="str">
        <f t="shared" si="1275"/>
        <v>A+J=</v>
      </c>
      <c r="AA2720" s="108">
        <f t="shared" si="1276"/>
        <v>46772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69"/>
        <v>46743</v>
      </c>
      <c r="B2721" s="103">
        <f t="shared" si="1256"/>
        <v>201.59658805000001</v>
      </c>
      <c r="C2721" s="204">
        <f t="shared" si="1255"/>
        <v>97.09081929726041</v>
      </c>
      <c r="D2721" s="104">
        <f t="shared" si="1257"/>
        <v>7205.03</v>
      </c>
      <c r="E2721" s="105">
        <f t="shared" si="1252"/>
        <v>7245.38</v>
      </c>
      <c r="F2721" s="106">
        <f t="shared" si="1253"/>
        <v>46711</v>
      </c>
      <c r="G2721" s="107">
        <f t="shared" si="1258"/>
        <v>5.6002542668107669E-3</v>
      </c>
      <c r="H2721" s="108">
        <f t="shared" si="1274"/>
        <v>46772</v>
      </c>
      <c r="I2721" s="108">
        <f t="shared" si="1259"/>
        <v>46772</v>
      </c>
      <c r="J2721" s="109">
        <f t="shared" si="1270"/>
        <v>23</v>
      </c>
      <c r="K2721" s="109">
        <f t="shared" si="1254"/>
        <v>2</v>
      </c>
      <c r="L2721" s="8">
        <f t="shared" si="1271"/>
        <v>1.0004857300000001</v>
      </c>
      <c r="M2721" s="110">
        <f t="shared" si="1260"/>
        <v>1.0056002500000001</v>
      </c>
      <c r="N2721" s="110">
        <f t="shared" si="1261"/>
        <v>2.0740199276761744</v>
      </c>
      <c r="O2721" s="103">
        <f t="shared" si="1262"/>
        <v>2.0750273400000001</v>
      </c>
      <c r="P2721" s="103">
        <f t="shared" si="1263"/>
        <v>201.4661045</v>
      </c>
      <c r="Q2721" s="11">
        <f t="shared" si="1277"/>
        <v>0</v>
      </c>
      <c r="R2721" s="30">
        <f t="shared" si="1272"/>
        <v>0</v>
      </c>
      <c r="S2721" s="103">
        <f t="shared" si="1264"/>
        <v>0</v>
      </c>
      <c r="T2721" s="113">
        <f t="shared" si="1273"/>
        <v>8.5000000000000006E-2</v>
      </c>
      <c r="U2721" s="111">
        <f t="shared" si="1265"/>
        <v>2</v>
      </c>
      <c r="V2721" s="111">
        <v>252</v>
      </c>
      <c r="W2721" s="110">
        <f t="shared" si="1266"/>
        <v>1.00064767</v>
      </c>
      <c r="X2721" s="103">
        <f t="shared" si="1267"/>
        <v>0.13048355</v>
      </c>
      <c r="Y2721" s="103">
        <f t="shared" si="1268"/>
        <v>0</v>
      </c>
      <c r="Z2721" s="114" t="str">
        <f t="shared" si="1275"/>
        <v>A+J=</v>
      </c>
      <c r="AA2721" s="108">
        <f t="shared" si="1276"/>
        <v>46772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69"/>
        <v>46744</v>
      </c>
      <c r="B2722" s="103">
        <f t="shared" si="1256"/>
        <v>201.71083304999999</v>
      </c>
      <c r="C2722" s="204">
        <f t="shared" si="1255"/>
        <v>97.09081929726041</v>
      </c>
      <c r="D2722" s="104">
        <f t="shared" si="1257"/>
        <v>7205.03</v>
      </c>
      <c r="E2722" s="105">
        <f t="shared" si="1252"/>
        <v>7245.38</v>
      </c>
      <c r="F2722" s="106">
        <f t="shared" si="1253"/>
        <v>46711</v>
      </c>
      <c r="G2722" s="107">
        <f t="shared" si="1258"/>
        <v>5.6002542668107669E-3</v>
      </c>
      <c r="H2722" s="108">
        <f t="shared" si="1274"/>
        <v>46772</v>
      </c>
      <c r="I2722" s="108">
        <f t="shared" si="1259"/>
        <v>46772</v>
      </c>
      <c r="J2722" s="109">
        <f t="shared" si="1270"/>
        <v>23</v>
      </c>
      <c r="K2722" s="109">
        <f t="shared" si="1254"/>
        <v>3</v>
      </c>
      <c r="L2722" s="8">
        <f t="shared" si="1271"/>
        <v>1.0007286900000001</v>
      </c>
      <c r="M2722" s="110">
        <f t="shared" si="1260"/>
        <v>1.0056002500000001</v>
      </c>
      <c r="N2722" s="110">
        <f t="shared" si="1261"/>
        <v>2.0740199276761744</v>
      </c>
      <c r="O2722" s="103">
        <f t="shared" si="1262"/>
        <v>2.0755312400000001</v>
      </c>
      <c r="P2722" s="103">
        <f t="shared" si="1263"/>
        <v>201.51502855999999</v>
      </c>
      <c r="Q2722" s="11">
        <f t="shared" si="1277"/>
        <v>0</v>
      </c>
      <c r="R2722" s="30">
        <f t="shared" si="1272"/>
        <v>0</v>
      </c>
      <c r="S2722" s="103">
        <f t="shared" si="1264"/>
        <v>0</v>
      </c>
      <c r="T2722" s="113">
        <f t="shared" si="1273"/>
        <v>8.5000000000000006E-2</v>
      </c>
      <c r="U2722" s="111">
        <f t="shared" si="1265"/>
        <v>3</v>
      </c>
      <c r="V2722" s="111">
        <v>252</v>
      </c>
      <c r="W2722" s="110">
        <f t="shared" si="1266"/>
        <v>1.000971662</v>
      </c>
      <c r="X2722" s="103">
        <f t="shared" si="1267"/>
        <v>0.19580449</v>
      </c>
      <c r="Y2722" s="103">
        <f t="shared" si="1268"/>
        <v>0</v>
      </c>
      <c r="Z2722" s="114" t="str">
        <f t="shared" si="1275"/>
        <v>A+J=</v>
      </c>
      <c r="AA2722" s="108">
        <f t="shared" si="1276"/>
        <v>46772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69"/>
        <v>46745</v>
      </c>
      <c r="B2723" s="103">
        <f t="shared" si="1256"/>
        <v>201.82514356999999</v>
      </c>
      <c r="C2723" s="204">
        <f t="shared" si="1255"/>
        <v>97.09081929726041</v>
      </c>
      <c r="D2723" s="104">
        <f t="shared" si="1257"/>
        <v>7205.03</v>
      </c>
      <c r="E2723" s="105">
        <f t="shared" si="1252"/>
        <v>7245.38</v>
      </c>
      <c r="F2723" s="106">
        <f t="shared" si="1253"/>
        <v>46711</v>
      </c>
      <c r="G2723" s="107">
        <f t="shared" si="1258"/>
        <v>5.6002542668107669E-3</v>
      </c>
      <c r="H2723" s="108">
        <f t="shared" si="1274"/>
        <v>46772</v>
      </c>
      <c r="I2723" s="108">
        <f t="shared" si="1259"/>
        <v>46772</v>
      </c>
      <c r="J2723" s="109">
        <f t="shared" si="1270"/>
        <v>23</v>
      </c>
      <c r="K2723" s="109">
        <f t="shared" si="1254"/>
        <v>4</v>
      </c>
      <c r="L2723" s="8">
        <f t="shared" si="1271"/>
        <v>1.00097171</v>
      </c>
      <c r="M2723" s="110">
        <f t="shared" si="1260"/>
        <v>1.0056002500000001</v>
      </c>
      <c r="N2723" s="110">
        <f t="shared" si="1261"/>
        <v>2.0740199276761744</v>
      </c>
      <c r="O2723" s="103">
        <f t="shared" si="1262"/>
        <v>2.0760352700000002</v>
      </c>
      <c r="P2723" s="103">
        <f t="shared" si="1263"/>
        <v>201.56396525</v>
      </c>
      <c r="Q2723" s="11">
        <f t="shared" si="1277"/>
        <v>0</v>
      </c>
      <c r="R2723" s="30">
        <f t="shared" si="1272"/>
        <v>0</v>
      </c>
      <c r="S2723" s="103">
        <f t="shared" si="1264"/>
        <v>0</v>
      </c>
      <c r="T2723" s="113">
        <f t="shared" si="1273"/>
        <v>8.5000000000000006E-2</v>
      </c>
      <c r="U2723" s="111">
        <f t="shared" si="1265"/>
        <v>4</v>
      </c>
      <c r="V2723" s="111">
        <v>252</v>
      </c>
      <c r="W2723" s="110">
        <f t="shared" si="1266"/>
        <v>1.001295759</v>
      </c>
      <c r="X2723" s="103">
        <f t="shared" si="1267"/>
        <v>0.26117832000000002</v>
      </c>
      <c r="Y2723" s="103">
        <f t="shared" si="1268"/>
        <v>0</v>
      </c>
      <c r="Z2723" s="114" t="str">
        <f t="shared" si="1275"/>
        <v>A+J=</v>
      </c>
      <c r="AA2723" s="108">
        <f t="shared" si="1276"/>
        <v>46772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69"/>
        <v>46746</v>
      </c>
      <c r="B2724" s="103">
        <f t="shared" si="1256"/>
        <v>201.93951669</v>
      </c>
      <c r="C2724" s="204">
        <f t="shared" si="1255"/>
        <v>97.09081929726041</v>
      </c>
      <c r="D2724" s="104">
        <f t="shared" si="1257"/>
        <v>7205.03</v>
      </c>
      <c r="E2724" s="105">
        <f t="shared" si="1252"/>
        <v>7245.38</v>
      </c>
      <c r="F2724" s="106">
        <f t="shared" si="1253"/>
        <v>46711</v>
      </c>
      <c r="G2724" s="107">
        <f t="shared" si="1258"/>
        <v>5.6002542668107669E-3</v>
      </c>
      <c r="H2724" s="108">
        <f t="shared" si="1274"/>
        <v>46772</v>
      </c>
      <c r="I2724" s="108">
        <f t="shared" si="1259"/>
        <v>46772</v>
      </c>
      <c r="J2724" s="109">
        <f t="shared" si="1270"/>
        <v>23</v>
      </c>
      <c r="K2724" s="109">
        <f t="shared" si="1254"/>
        <v>5</v>
      </c>
      <c r="L2724" s="8">
        <f t="shared" si="1271"/>
        <v>1.00121478</v>
      </c>
      <c r="M2724" s="110">
        <f t="shared" si="1260"/>
        <v>1.0056002500000001</v>
      </c>
      <c r="N2724" s="110">
        <f t="shared" si="1261"/>
        <v>2.0740199276761744</v>
      </c>
      <c r="O2724" s="103">
        <f t="shared" si="1262"/>
        <v>2.0765394000000001</v>
      </c>
      <c r="P2724" s="103">
        <f t="shared" si="1263"/>
        <v>201.61291163999999</v>
      </c>
      <c r="Q2724" s="11">
        <f t="shared" si="1277"/>
        <v>0</v>
      </c>
      <c r="R2724" s="30">
        <f t="shared" si="1272"/>
        <v>0</v>
      </c>
      <c r="S2724" s="103">
        <f t="shared" si="1264"/>
        <v>0</v>
      </c>
      <c r="T2724" s="113">
        <f t="shared" si="1273"/>
        <v>8.5000000000000006E-2</v>
      </c>
      <c r="U2724" s="111">
        <f t="shared" si="1265"/>
        <v>5</v>
      </c>
      <c r="V2724" s="111">
        <v>252</v>
      </c>
      <c r="W2724" s="110">
        <f t="shared" si="1266"/>
        <v>1.0016199610000001</v>
      </c>
      <c r="X2724" s="103">
        <f t="shared" si="1267"/>
        <v>0.32660505000000001</v>
      </c>
      <c r="Y2724" s="103">
        <f t="shared" si="1268"/>
        <v>0</v>
      </c>
      <c r="Z2724" s="114" t="str">
        <f t="shared" si="1275"/>
        <v>A+J=</v>
      </c>
      <c r="AA2724" s="108">
        <f t="shared" si="1276"/>
        <v>46772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69"/>
        <v>46747</v>
      </c>
      <c r="B2725" s="103">
        <f t="shared" si="1256"/>
        <v>201.93951669</v>
      </c>
      <c r="C2725" s="204">
        <f t="shared" si="1255"/>
        <v>97.09081929726041</v>
      </c>
      <c r="D2725" s="104">
        <f t="shared" si="1257"/>
        <v>7205.03</v>
      </c>
      <c r="E2725" s="105">
        <f t="shared" si="1252"/>
        <v>7245.38</v>
      </c>
      <c r="F2725" s="106">
        <f t="shared" si="1253"/>
        <v>46711</v>
      </c>
      <c r="G2725" s="107">
        <f t="shared" si="1258"/>
        <v>5.6002542668107669E-3</v>
      </c>
      <c r="H2725" s="108">
        <f t="shared" si="1274"/>
        <v>46772</v>
      </c>
      <c r="I2725" s="108">
        <f t="shared" si="1259"/>
        <v>46772</v>
      </c>
      <c r="J2725" s="109">
        <f t="shared" si="1270"/>
        <v>23</v>
      </c>
      <c r="K2725" s="109">
        <f t="shared" si="1254"/>
        <v>5</v>
      </c>
      <c r="L2725" s="8">
        <f t="shared" si="1271"/>
        <v>1.00121478</v>
      </c>
      <c r="M2725" s="110">
        <f t="shared" si="1260"/>
        <v>1.0056002500000001</v>
      </c>
      <c r="N2725" s="110">
        <f t="shared" si="1261"/>
        <v>2.0740199276761744</v>
      </c>
      <c r="O2725" s="103">
        <f t="shared" si="1262"/>
        <v>2.0765394000000001</v>
      </c>
      <c r="P2725" s="103">
        <f t="shared" si="1263"/>
        <v>201.61291163999999</v>
      </c>
      <c r="Q2725" s="11">
        <f t="shared" si="1277"/>
        <v>0</v>
      </c>
      <c r="R2725" s="30">
        <f t="shared" si="1272"/>
        <v>0</v>
      </c>
      <c r="S2725" s="103">
        <f t="shared" si="1264"/>
        <v>0</v>
      </c>
      <c r="T2725" s="113">
        <f t="shared" si="1273"/>
        <v>8.5000000000000006E-2</v>
      </c>
      <c r="U2725" s="111">
        <f t="shared" si="1265"/>
        <v>5</v>
      </c>
      <c r="V2725" s="111">
        <v>252</v>
      </c>
      <c r="W2725" s="110">
        <f t="shared" si="1266"/>
        <v>1.0016199610000001</v>
      </c>
      <c r="X2725" s="103">
        <f t="shared" si="1267"/>
        <v>0.32660505000000001</v>
      </c>
      <c r="Y2725" s="103">
        <f t="shared" si="1268"/>
        <v>0</v>
      </c>
      <c r="Z2725" s="114" t="str">
        <f t="shared" si="1275"/>
        <v>A+J=</v>
      </c>
      <c r="AA2725" s="108">
        <f t="shared" si="1276"/>
        <v>46772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69"/>
        <v>46748</v>
      </c>
      <c r="B2726" s="103">
        <f t="shared" si="1256"/>
        <v>201.93951669</v>
      </c>
      <c r="C2726" s="204">
        <f t="shared" si="1255"/>
        <v>97.09081929726041</v>
      </c>
      <c r="D2726" s="104">
        <f t="shared" si="1257"/>
        <v>7205.03</v>
      </c>
      <c r="E2726" s="105">
        <f t="shared" si="1252"/>
        <v>7245.38</v>
      </c>
      <c r="F2726" s="106">
        <f t="shared" si="1253"/>
        <v>46711</v>
      </c>
      <c r="G2726" s="107">
        <f t="shared" si="1258"/>
        <v>5.6002542668107669E-3</v>
      </c>
      <c r="H2726" s="108">
        <f t="shared" si="1274"/>
        <v>46772</v>
      </c>
      <c r="I2726" s="108">
        <f t="shared" si="1259"/>
        <v>46772</v>
      </c>
      <c r="J2726" s="109">
        <f t="shared" si="1270"/>
        <v>23</v>
      </c>
      <c r="K2726" s="109">
        <f t="shared" si="1254"/>
        <v>5</v>
      </c>
      <c r="L2726" s="8">
        <f t="shared" si="1271"/>
        <v>1.00121478</v>
      </c>
      <c r="M2726" s="110">
        <f t="shared" si="1260"/>
        <v>1.0056002500000001</v>
      </c>
      <c r="N2726" s="110">
        <f t="shared" si="1261"/>
        <v>2.0740199276761744</v>
      </c>
      <c r="O2726" s="103">
        <f t="shared" si="1262"/>
        <v>2.0765394000000001</v>
      </c>
      <c r="P2726" s="103">
        <f t="shared" si="1263"/>
        <v>201.61291163999999</v>
      </c>
      <c r="Q2726" s="11">
        <f t="shared" si="1277"/>
        <v>0</v>
      </c>
      <c r="R2726" s="30">
        <f t="shared" si="1272"/>
        <v>0</v>
      </c>
      <c r="S2726" s="103">
        <f t="shared" si="1264"/>
        <v>0</v>
      </c>
      <c r="T2726" s="113">
        <f t="shared" si="1273"/>
        <v>8.5000000000000006E-2</v>
      </c>
      <c r="U2726" s="111">
        <f t="shared" si="1265"/>
        <v>5</v>
      </c>
      <c r="V2726" s="111">
        <v>252</v>
      </c>
      <c r="W2726" s="110">
        <f t="shared" si="1266"/>
        <v>1.0016199610000001</v>
      </c>
      <c r="X2726" s="103">
        <f t="shared" si="1267"/>
        <v>0.32660505000000001</v>
      </c>
      <c r="Y2726" s="103">
        <f t="shared" si="1268"/>
        <v>0</v>
      </c>
      <c r="Z2726" s="114" t="str">
        <f t="shared" si="1275"/>
        <v>A+J=</v>
      </c>
      <c r="AA2726" s="108">
        <f t="shared" si="1276"/>
        <v>46772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69"/>
        <v>46749</v>
      </c>
      <c r="B2727" s="103">
        <f t="shared" si="1256"/>
        <v>202.05395732000002</v>
      </c>
      <c r="C2727" s="204">
        <f t="shared" si="1255"/>
        <v>97.09081929726041</v>
      </c>
      <c r="D2727" s="104">
        <f t="shared" si="1257"/>
        <v>7205.03</v>
      </c>
      <c r="E2727" s="105">
        <f t="shared" si="1252"/>
        <v>7245.38</v>
      </c>
      <c r="F2727" s="106">
        <f t="shared" si="1253"/>
        <v>46711</v>
      </c>
      <c r="G2727" s="107">
        <f t="shared" si="1258"/>
        <v>5.6002542668107669E-3</v>
      </c>
      <c r="H2727" s="108">
        <f t="shared" si="1274"/>
        <v>46772</v>
      </c>
      <c r="I2727" s="108">
        <f t="shared" si="1259"/>
        <v>46772</v>
      </c>
      <c r="J2727" s="109">
        <f t="shared" si="1270"/>
        <v>23</v>
      </c>
      <c r="K2727" s="109">
        <f t="shared" si="1254"/>
        <v>6</v>
      </c>
      <c r="L2727" s="8">
        <f t="shared" si="1271"/>
        <v>1.00145792</v>
      </c>
      <c r="M2727" s="110">
        <f t="shared" si="1260"/>
        <v>1.0056002500000001</v>
      </c>
      <c r="N2727" s="110">
        <f t="shared" si="1261"/>
        <v>2.0740199276761744</v>
      </c>
      <c r="O2727" s="103">
        <f t="shared" si="1262"/>
        <v>2.0770436800000001</v>
      </c>
      <c r="P2727" s="103">
        <f t="shared" si="1263"/>
        <v>201.66187260000001</v>
      </c>
      <c r="Q2727" s="11">
        <f t="shared" si="1277"/>
        <v>0</v>
      </c>
      <c r="R2727" s="30">
        <f t="shared" si="1272"/>
        <v>0</v>
      </c>
      <c r="S2727" s="103">
        <f t="shared" si="1264"/>
        <v>0</v>
      </c>
      <c r="T2727" s="113">
        <f t="shared" si="1273"/>
        <v>8.5000000000000006E-2</v>
      </c>
      <c r="U2727" s="111">
        <f t="shared" si="1265"/>
        <v>6</v>
      </c>
      <c r="V2727" s="111">
        <v>252</v>
      </c>
      <c r="W2727" s="110">
        <f t="shared" si="1266"/>
        <v>1.0019442679999999</v>
      </c>
      <c r="X2727" s="103">
        <f t="shared" si="1267"/>
        <v>0.39208472</v>
      </c>
      <c r="Y2727" s="103">
        <f t="shared" si="1268"/>
        <v>0</v>
      </c>
      <c r="Z2727" s="114" t="str">
        <f t="shared" si="1275"/>
        <v>A+J=</v>
      </c>
      <c r="AA2727" s="108">
        <f t="shared" si="1276"/>
        <v>46772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69"/>
        <v>46750</v>
      </c>
      <c r="B2728" s="103">
        <f t="shared" si="1256"/>
        <v>202.16846061999999</v>
      </c>
      <c r="C2728" s="204">
        <f t="shared" si="1255"/>
        <v>97.09081929726041</v>
      </c>
      <c r="D2728" s="104">
        <f t="shared" si="1257"/>
        <v>7205.03</v>
      </c>
      <c r="E2728" s="105">
        <f t="shared" ref="E2728:E2791" si="1278">IF($K2728=1,VLOOKUP($A2727,$AO$10:$AS$165,4),E2727)</f>
        <v>7245.38</v>
      </c>
      <c r="F2728" s="106">
        <f t="shared" ref="F2728:F2791" si="1279">IF($K2728=1,VLOOKUP($A2727,$AO$10:$AS$165,5),F2727)</f>
        <v>46711</v>
      </c>
      <c r="G2728" s="107">
        <f t="shared" si="1258"/>
        <v>5.6002542668107669E-3</v>
      </c>
      <c r="H2728" s="108">
        <f t="shared" si="1274"/>
        <v>46772</v>
      </c>
      <c r="I2728" s="108">
        <f t="shared" si="1259"/>
        <v>46772</v>
      </c>
      <c r="J2728" s="109">
        <f t="shared" si="1270"/>
        <v>23</v>
      </c>
      <c r="K2728" s="109">
        <f t="shared" si="1254"/>
        <v>7</v>
      </c>
      <c r="L2728" s="8">
        <f t="shared" si="1271"/>
        <v>1.00170111</v>
      </c>
      <c r="M2728" s="110">
        <f t="shared" si="1260"/>
        <v>1.0056002500000001</v>
      </c>
      <c r="N2728" s="110">
        <f t="shared" si="1261"/>
        <v>2.0740199276761744</v>
      </c>
      <c r="O2728" s="103">
        <f t="shared" si="1262"/>
        <v>2.0775480599999998</v>
      </c>
      <c r="P2728" s="103">
        <f t="shared" si="1263"/>
        <v>201.71084327</v>
      </c>
      <c r="Q2728" s="11">
        <f t="shared" si="1277"/>
        <v>0</v>
      </c>
      <c r="R2728" s="30">
        <f t="shared" si="1272"/>
        <v>0</v>
      </c>
      <c r="S2728" s="103">
        <f t="shared" si="1264"/>
        <v>0</v>
      </c>
      <c r="T2728" s="113">
        <f t="shared" si="1273"/>
        <v>8.5000000000000006E-2</v>
      </c>
      <c r="U2728" s="111">
        <f t="shared" si="1265"/>
        <v>7</v>
      </c>
      <c r="V2728" s="111">
        <v>252</v>
      </c>
      <c r="W2728" s="110">
        <f t="shared" si="1266"/>
        <v>1.00226868</v>
      </c>
      <c r="X2728" s="103">
        <f t="shared" si="1267"/>
        <v>0.45761734999999998</v>
      </c>
      <c r="Y2728" s="103">
        <f t="shared" si="1268"/>
        <v>0</v>
      </c>
      <c r="Z2728" s="114" t="str">
        <f t="shared" si="1275"/>
        <v>A+J=</v>
      </c>
      <c r="AA2728" s="108">
        <f t="shared" si="1276"/>
        <v>46772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69"/>
        <v>46751</v>
      </c>
      <c r="B2729" s="103">
        <f t="shared" si="1256"/>
        <v>202.28302855999999</v>
      </c>
      <c r="C2729" s="204">
        <f t="shared" si="1255"/>
        <v>97.09081929726041</v>
      </c>
      <c r="D2729" s="104">
        <f t="shared" si="1257"/>
        <v>7205.03</v>
      </c>
      <c r="E2729" s="105">
        <f t="shared" si="1278"/>
        <v>7245.38</v>
      </c>
      <c r="F2729" s="106">
        <f t="shared" si="1279"/>
        <v>46711</v>
      </c>
      <c r="G2729" s="107">
        <f t="shared" si="1258"/>
        <v>5.6002542668107669E-3</v>
      </c>
      <c r="H2729" s="108">
        <f t="shared" si="1274"/>
        <v>46772</v>
      </c>
      <c r="I2729" s="108">
        <f t="shared" si="1259"/>
        <v>46772</v>
      </c>
      <c r="J2729" s="109">
        <f t="shared" si="1270"/>
        <v>23</v>
      </c>
      <c r="K2729" s="109">
        <f t="shared" si="1254"/>
        <v>8</v>
      </c>
      <c r="L2729" s="8">
        <f t="shared" si="1271"/>
        <v>1.00194436</v>
      </c>
      <c r="M2729" s="110">
        <f t="shared" si="1260"/>
        <v>1.0056002500000001</v>
      </c>
      <c r="N2729" s="110">
        <f t="shared" si="1261"/>
        <v>2.0740199276761744</v>
      </c>
      <c r="O2729" s="103">
        <f t="shared" si="1262"/>
        <v>2.0780525600000002</v>
      </c>
      <c r="P2729" s="103">
        <f t="shared" si="1263"/>
        <v>201.75982558999999</v>
      </c>
      <c r="Q2729" s="11">
        <f t="shared" si="1277"/>
        <v>0</v>
      </c>
      <c r="R2729" s="30">
        <f t="shared" si="1272"/>
        <v>0</v>
      </c>
      <c r="S2729" s="103">
        <f t="shared" si="1264"/>
        <v>0</v>
      </c>
      <c r="T2729" s="113">
        <f t="shared" si="1273"/>
        <v>8.5000000000000006E-2</v>
      </c>
      <c r="U2729" s="111">
        <f t="shared" si="1265"/>
        <v>8</v>
      </c>
      <c r="V2729" s="111">
        <v>252</v>
      </c>
      <c r="W2729" s="110">
        <f t="shared" si="1266"/>
        <v>1.0025931969999999</v>
      </c>
      <c r="X2729" s="103">
        <f t="shared" si="1267"/>
        <v>0.52320297000000004</v>
      </c>
      <c r="Y2729" s="103">
        <f t="shared" si="1268"/>
        <v>0</v>
      </c>
      <c r="Z2729" s="114" t="str">
        <f t="shared" si="1275"/>
        <v>A+J=</v>
      </c>
      <c r="AA2729" s="108">
        <f t="shared" si="1276"/>
        <v>46772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69"/>
        <v>46752</v>
      </c>
      <c r="B2730" s="103">
        <f t="shared" si="1256"/>
        <v>202.39766213999999</v>
      </c>
      <c r="C2730" s="204">
        <f t="shared" si="1255"/>
        <v>97.09081929726041</v>
      </c>
      <c r="D2730" s="104">
        <f t="shared" si="1257"/>
        <v>7205.03</v>
      </c>
      <c r="E2730" s="105">
        <f t="shared" si="1278"/>
        <v>7245.38</v>
      </c>
      <c r="F2730" s="106">
        <f t="shared" si="1279"/>
        <v>46711</v>
      </c>
      <c r="G2730" s="107">
        <f t="shared" si="1258"/>
        <v>5.6002542668107669E-3</v>
      </c>
      <c r="H2730" s="108">
        <f t="shared" si="1274"/>
        <v>46772</v>
      </c>
      <c r="I2730" s="108">
        <f t="shared" si="1259"/>
        <v>46772</v>
      </c>
      <c r="J2730" s="109">
        <f t="shared" si="1270"/>
        <v>23</v>
      </c>
      <c r="K2730" s="109">
        <f t="shared" si="1254"/>
        <v>9</v>
      </c>
      <c r="L2730" s="8">
        <f t="shared" si="1271"/>
        <v>1.0021876700000001</v>
      </c>
      <c r="M2730" s="110">
        <f t="shared" si="1260"/>
        <v>1.0056002500000001</v>
      </c>
      <c r="N2730" s="110">
        <f t="shared" si="1261"/>
        <v>2.0740199276761744</v>
      </c>
      <c r="O2730" s="103">
        <f t="shared" si="1262"/>
        <v>2.0785571900000002</v>
      </c>
      <c r="P2730" s="103">
        <f t="shared" si="1263"/>
        <v>201.80882052999999</v>
      </c>
      <c r="Q2730" s="11">
        <f t="shared" si="1277"/>
        <v>0</v>
      </c>
      <c r="R2730" s="30">
        <f t="shared" si="1272"/>
        <v>0</v>
      </c>
      <c r="S2730" s="103">
        <f t="shared" si="1264"/>
        <v>0</v>
      </c>
      <c r="T2730" s="113">
        <f t="shared" si="1273"/>
        <v>8.5000000000000006E-2</v>
      </c>
      <c r="U2730" s="111">
        <f t="shared" si="1265"/>
        <v>9</v>
      </c>
      <c r="V2730" s="111">
        <v>252</v>
      </c>
      <c r="W2730" s="110">
        <f t="shared" si="1266"/>
        <v>1.0029178190000001</v>
      </c>
      <c r="X2730" s="103">
        <f t="shared" si="1267"/>
        <v>0.58884161000000002</v>
      </c>
      <c r="Y2730" s="103">
        <f t="shared" si="1268"/>
        <v>0</v>
      </c>
      <c r="Z2730" s="114" t="str">
        <f t="shared" si="1275"/>
        <v>A+J=</v>
      </c>
      <c r="AA2730" s="108">
        <f t="shared" si="1276"/>
        <v>46772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69"/>
        <v>46753</v>
      </c>
      <c r="B2731" s="103">
        <f t="shared" si="1256"/>
        <v>202.51236353000002</v>
      </c>
      <c r="C2731" s="204">
        <f t="shared" si="1255"/>
        <v>97.09081929726041</v>
      </c>
      <c r="D2731" s="104">
        <f t="shared" si="1257"/>
        <v>7205.03</v>
      </c>
      <c r="E2731" s="105">
        <f t="shared" si="1278"/>
        <v>7245.38</v>
      </c>
      <c r="F2731" s="106">
        <f t="shared" si="1279"/>
        <v>46711</v>
      </c>
      <c r="G2731" s="107">
        <f t="shared" si="1258"/>
        <v>5.6002542668107669E-3</v>
      </c>
      <c r="H2731" s="108">
        <f t="shared" si="1274"/>
        <v>46772</v>
      </c>
      <c r="I2731" s="108">
        <f t="shared" si="1259"/>
        <v>46772</v>
      </c>
      <c r="J2731" s="109">
        <f t="shared" si="1270"/>
        <v>23</v>
      </c>
      <c r="K2731" s="109">
        <f t="shared" si="1254"/>
        <v>10</v>
      </c>
      <c r="L2731" s="8">
        <f t="shared" si="1271"/>
        <v>1.00243105</v>
      </c>
      <c r="M2731" s="110">
        <f t="shared" si="1260"/>
        <v>1.0056002500000001</v>
      </c>
      <c r="N2731" s="110">
        <f t="shared" si="1261"/>
        <v>2.0740199276761744</v>
      </c>
      <c r="O2731" s="103">
        <f t="shared" si="1262"/>
        <v>2.0790619700000001</v>
      </c>
      <c r="P2731" s="103">
        <f t="shared" si="1263"/>
        <v>201.85783003</v>
      </c>
      <c r="Q2731" s="11">
        <f t="shared" si="1277"/>
        <v>0</v>
      </c>
      <c r="R2731" s="30">
        <f t="shared" si="1272"/>
        <v>0</v>
      </c>
      <c r="S2731" s="103">
        <f t="shared" si="1264"/>
        <v>0</v>
      </c>
      <c r="T2731" s="113">
        <f t="shared" si="1273"/>
        <v>8.5000000000000006E-2</v>
      </c>
      <c r="U2731" s="111">
        <f t="shared" si="1265"/>
        <v>10</v>
      </c>
      <c r="V2731" s="111">
        <v>252</v>
      </c>
      <c r="W2731" s="110">
        <f t="shared" si="1266"/>
        <v>1.0032425469999999</v>
      </c>
      <c r="X2731" s="103">
        <f t="shared" si="1267"/>
        <v>0.65453349999999999</v>
      </c>
      <c r="Y2731" s="103">
        <f t="shared" si="1268"/>
        <v>0</v>
      </c>
      <c r="Z2731" s="114" t="str">
        <f t="shared" si="1275"/>
        <v>A+J=</v>
      </c>
      <c r="AA2731" s="108">
        <f t="shared" si="1276"/>
        <v>46772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69"/>
        <v>46754</v>
      </c>
      <c r="B2732" s="103">
        <f t="shared" si="1256"/>
        <v>202.51236353000002</v>
      </c>
      <c r="C2732" s="204">
        <f t="shared" si="1255"/>
        <v>97.09081929726041</v>
      </c>
      <c r="D2732" s="104">
        <f t="shared" si="1257"/>
        <v>7205.03</v>
      </c>
      <c r="E2732" s="105">
        <f t="shared" si="1278"/>
        <v>7245.38</v>
      </c>
      <c r="F2732" s="106">
        <f t="shared" si="1279"/>
        <v>46711</v>
      </c>
      <c r="G2732" s="107">
        <f t="shared" si="1258"/>
        <v>5.6002542668107669E-3</v>
      </c>
      <c r="H2732" s="108">
        <f t="shared" si="1274"/>
        <v>46772</v>
      </c>
      <c r="I2732" s="108">
        <f t="shared" si="1259"/>
        <v>46772</v>
      </c>
      <c r="J2732" s="109">
        <f t="shared" si="1270"/>
        <v>23</v>
      </c>
      <c r="K2732" s="109">
        <f t="shared" ref="K2732:K2795" si="1280">(J2732-(NETWORKDAYS(A2732,I2732,AD$171:AD$502)-1))</f>
        <v>10</v>
      </c>
      <c r="L2732" s="8">
        <f t="shared" si="1271"/>
        <v>1.00243105</v>
      </c>
      <c r="M2732" s="110">
        <f t="shared" si="1260"/>
        <v>1.0056002500000001</v>
      </c>
      <c r="N2732" s="110">
        <f t="shared" si="1261"/>
        <v>2.0740199276761744</v>
      </c>
      <c r="O2732" s="103">
        <f t="shared" si="1262"/>
        <v>2.0790619700000001</v>
      </c>
      <c r="P2732" s="103">
        <f t="shared" si="1263"/>
        <v>201.85783003</v>
      </c>
      <c r="Q2732" s="11">
        <f t="shared" si="1277"/>
        <v>0</v>
      </c>
      <c r="R2732" s="30">
        <f t="shared" si="1272"/>
        <v>0</v>
      </c>
      <c r="S2732" s="103">
        <f t="shared" si="1264"/>
        <v>0</v>
      </c>
      <c r="T2732" s="113">
        <f t="shared" si="1273"/>
        <v>8.5000000000000006E-2</v>
      </c>
      <c r="U2732" s="111">
        <f t="shared" si="1265"/>
        <v>10</v>
      </c>
      <c r="V2732" s="111">
        <v>252</v>
      </c>
      <c r="W2732" s="110">
        <f t="shared" si="1266"/>
        <v>1.0032425469999999</v>
      </c>
      <c r="X2732" s="103">
        <f t="shared" si="1267"/>
        <v>0.65453349999999999</v>
      </c>
      <c r="Y2732" s="103">
        <f t="shared" si="1268"/>
        <v>0</v>
      </c>
      <c r="Z2732" s="114" t="str">
        <f t="shared" si="1275"/>
        <v>A+J=</v>
      </c>
      <c r="AA2732" s="108">
        <f t="shared" si="1276"/>
        <v>46772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69"/>
        <v>46755</v>
      </c>
      <c r="B2733" s="103">
        <f t="shared" si="1256"/>
        <v>202.51236353000002</v>
      </c>
      <c r="C2733" s="204">
        <f t="shared" si="1255"/>
        <v>97.09081929726041</v>
      </c>
      <c r="D2733" s="104">
        <f t="shared" si="1257"/>
        <v>7205.03</v>
      </c>
      <c r="E2733" s="105">
        <f t="shared" si="1278"/>
        <v>7245.38</v>
      </c>
      <c r="F2733" s="106">
        <f t="shared" si="1279"/>
        <v>46711</v>
      </c>
      <c r="G2733" s="107">
        <f t="shared" si="1258"/>
        <v>5.6002542668107669E-3</v>
      </c>
      <c r="H2733" s="108">
        <f t="shared" si="1274"/>
        <v>46772</v>
      </c>
      <c r="I2733" s="108">
        <f t="shared" si="1259"/>
        <v>46772</v>
      </c>
      <c r="J2733" s="109">
        <f t="shared" si="1270"/>
        <v>23</v>
      </c>
      <c r="K2733" s="109">
        <f t="shared" si="1280"/>
        <v>10</v>
      </c>
      <c r="L2733" s="8">
        <f t="shared" si="1271"/>
        <v>1.00243105</v>
      </c>
      <c r="M2733" s="110">
        <f t="shared" si="1260"/>
        <v>1.0056002500000001</v>
      </c>
      <c r="N2733" s="110">
        <f t="shared" si="1261"/>
        <v>2.0740199276761744</v>
      </c>
      <c r="O2733" s="103">
        <f t="shared" si="1262"/>
        <v>2.0790619700000001</v>
      </c>
      <c r="P2733" s="103">
        <f t="shared" si="1263"/>
        <v>201.85783003</v>
      </c>
      <c r="Q2733" s="11">
        <f t="shared" si="1277"/>
        <v>0</v>
      </c>
      <c r="R2733" s="30">
        <f t="shared" si="1272"/>
        <v>0</v>
      </c>
      <c r="S2733" s="103">
        <f t="shared" si="1264"/>
        <v>0</v>
      </c>
      <c r="T2733" s="113">
        <f t="shared" si="1273"/>
        <v>8.5000000000000006E-2</v>
      </c>
      <c r="U2733" s="111">
        <f t="shared" si="1265"/>
        <v>10</v>
      </c>
      <c r="V2733" s="111">
        <v>252</v>
      </c>
      <c r="W2733" s="110">
        <f t="shared" si="1266"/>
        <v>1.0032425469999999</v>
      </c>
      <c r="X2733" s="103">
        <f t="shared" si="1267"/>
        <v>0.65453349999999999</v>
      </c>
      <c r="Y2733" s="103">
        <f t="shared" si="1268"/>
        <v>0</v>
      </c>
      <c r="Z2733" s="114" t="str">
        <f t="shared" si="1275"/>
        <v>A+J=</v>
      </c>
      <c r="AA2733" s="108">
        <f t="shared" si="1276"/>
        <v>46772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69"/>
        <v>46756</v>
      </c>
      <c r="B2734" s="103">
        <f t="shared" si="1256"/>
        <v>202.62712749000002</v>
      </c>
      <c r="C2734" s="204">
        <f t="shared" si="1255"/>
        <v>97.09081929726041</v>
      </c>
      <c r="D2734" s="104">
        <f t="shared" si="1257"/>
        <v>7205.03</v>
      </c>
      <c r="E2734" s="105">
        <f t="shared" si="1278"/>
        <v>7245.38</v>
      </c>
      <c r="F2734" s="106">
        <f t="shared" si="1279"/>
        <v>46711</v>
      </c>
      <c r="G2734" s="107">
        <f t="shared" si="1258"/>
        <v>5.6002542668107669E-3</v>
      </c>
      <c r="H2734" s="108">
        <f t="shared" si="1274"/>
        <v>46772</v>
      </c>
      <c r="I2734" s="108">
        <f t="shared" si="1259"/>
        <v>46772</v>
      </c>
      <c r="J2734" s="109">
        <f t="shared" si="1270"/>
        <v>23</v>
      </c>
      <c r="K2734" s="109">
        <f t="shared" si="1280"/>
        <v>11</v>
      </c>
      <c r="L2734" s="8">
        <f t="shared" si="1271"/>
        <v>1.00267448</v>
      </c>
      <c r="M2734" s="110">
        <f t="shared" si="1260"/>
        <v>1.0056002500000001</v>
      </c>
      <c r="N2734" s="110">
        <f t="shared" si="1261"/>
        <v>2.0740199276761744</v>
      </c>
      <c r="O2734" s="103">
        <f t="shared" si="1262"/>
        <v>2.07956685</v>
      </c>
      <c r="P2734" s="103">
        <f t="shared" si="1263"/>
        <v>201.90684924000001</v>
      </c>
      <c r="Q2734" s="11">
        <f t="shared" si="1277"/>
        <v>0</v>
      </c>
      <c r="R2734" s="30">
        <f t="shared" si="1272"/>
        <v>0</v>
      </c>
      <c r="S2734" s="103">
        <f t="shared" si="1264"/>
        <v>0</v>
      </c>
      <c r="T2734" s="113">
        <f t="shared" si="1273"/>
        <v>8.5000000000000006E-2</v>
      </c>
      <c r="U2734" s="111">
        <f t="shared" si="1265"/>
        <v>11</v>
      </c>
      <c r="V2734" s="111">
        <v>252</v>
      </c>
      <c r="W2734" s="110">
        <f t="shared" si="1266"/>
        <v>1.0035673789999999</v>
      </c>
      <c r="X2734" s="103">
        <f t="shared" si="1267"/>
        <v>0.72027825000000001</v>
      </c>
      <c r="Y2734" s="103">
        <f t="shared" si="1268"/>
        <v>0</v>
      </c>
      <c r="Z2734" s="114" t="str">
        <f t="shared" si="1275"/>
        <v>A+J=</v>
      </c>
      <c r="AA2734" s="108">
        <f t="shared" si="1276"/>
        <v>46772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69"/>
        <v>46757</v>
      </c>
      <c r="B2735" s="103">
        <f t="shared" si="1256"/>
        <v>202.74195446000002</v>
      </c>
      <c r="C2735" s="204">
        <f t="shared" si="1255"/>
        <v>97.09081929726041</v>
      </c>
      <c r="D2735" s="104">
        <f t="shared" si="1257"/>
        <v>7205.03</v>
      </c>
      <c r="E2735" s="105">
        <f t="shared" si="1278"/>
        <v>7245.38</v>
      </c>
      <c r="F2735" s="106">
        <f t="shared" si="1279"/>
        <v>46711</v>
      </c>
      <c r="G2735" s="107">
        <f t="shared" si="1258"/>
        <v>5.6002542668107669E-3</v>
      </c>
      <c r="H2735" s="108">
        <f t="shared" si="1274"/>
        <v>46772</v>
      </c>
      <c r="I2735" s="108">
        <f t="shared" si="1259"/>
        <v>46772</v>
      </c>
      <c r="J2735" s="109">
        <f t="shared" si="1270"/>
        <v>23</v>
      </c>
      <c r="K2735" s="109">
        <f t="shared" si="1280"/>
        <v>12</v>
      </c>
      <c r="L2735" s="8">
        <f t="shared" si="1271"/>
        <v>1.00291796</v>
      </c>
      <c r="M2735" s="110">
        <f t="shared" si="1260"/>
        <v>1.0056002500000001</v>
      </c>
      <c r="N2735" s="110">
        <f t="shared" si="1261"/>
        <v>2.0740199276761744</v>
      </c>
      <c r="O2735" s="103">
        <f t="shared" si="1262"/>
        <v>2.0800718300000001</v>
      </c>
      <c r="P2735" s="103">
        <f t="shared" si="1263"/>
        <v>201.95587817000001</v>
      </c>
      <c r="Q2735" s="11">
        <f t="shared" si="1277"/>
        <v>0</v>
      </c>
      <c r="R2735" s="30">
        <f t="shared" si="1272"/>
        <v>0</v>
      </c>
      <c r="S2735" s="103">
        <f t="shared" si="1264"/>
        <v>0</v>
      </c>
      <c r="T2735" s="113">
        <f t="shared" si="1273"/>
        <v>8.5000000000000006E-2</v>
      </c>
      <c r="U2735" s="111">
        <f t="shared" si="1265"/>
        <v>12</v>
      </c>
      <c r="V2735" s="111">
        <v>252</v>
      </c>
      <c r="W2735" s="110">
        <f t="shared" si="1266"/>
        <v>1.003892317</v>
      </c>
      <c r="X2735" s="103">
        <f t="shared" si="1267"/>
        <v>0.78607629000000001</v>
      </c>
      <c r="Y2735" s="103">
        <f t="shared" si="1268"/>
        <v>0</v>
      </c>
      <c r="Z2735" s="114" t="str">
        <f t="shared" si="1275"/>
        <v>A+J=</v>
      </c>
      <c r="AA2735" s="108">
        <f t="shared" si="1276"/>
        <v>46772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69"/>
        <v>46758</v>
      </c>
      <c r="B2736" s="103">
        <f t="shared" si="1256"/>
        <v>202.85684892</v>
      </c>
      <c r="C2736" s="204">
        <f t="shared" si="1255"/>
        <v>97.09081929726041</v>
      </c>
      <c r="D2736" s="104">
        <f t="shared" si="1257"/>
        <v>7205.03</v>
      </c>
      <c r="E2736" s="105">
        <f t="shared" si="1278"/>
        <v>7245.38</v>
      </c>
      <c r="F2736" s="106">
        <f t="shared" si="1279"/>
        <v>46711</v>
      </c>
      <c r="G2736" s="107">
        <f t="shared" si="1258"/>
        <v>5.6002542668107669E-3</v>
      </c>
      <c r="H2736" s="108">
        <f t="shared" si="1274"/>
        <v>46772</v>
      </c>
      <c r="I2736" s="108">
        <f t="shared" si="1259"/>
        <v>46772</v>
      </c>
      <c r="J2736" s="109">
        <f t="shared" si="1270"/>
        <v>23</v>
      </c>
      <c r="K2736" s="109">
        <f t="shared" si="1280"/>
        <v>13</v>
      </c>
      <c r="L2736" s="8">
        <f t="shared" si="1271"/>
        <v>1.00316151</v>
      </c>
      <c r="M2736" s="110">
        <f t="shared" si="1260"/>
        <v>1.0056002500000001</v>
      </c>
      <c r="N2736" s="110">
        <f t="shared" si="1261"/>
        <v>2.0740199276761744</v>
      </c>
      <c r="O2736" s="103">
        <f t="shared" si="1262"/>
        <v>2.0805769600000001</v>
      </c>
      <c r="P2736" s="103">
        <f t="shared" si="1263"/>
        <v>202.00492165</v>
      </c>
      <c r="Q2736" s="11">
        <f t="shared" si="1277"/>
        <v>0</v>
      </c>
      <c r="R2736" s="30">
        <f t="shared" si="1272"/>
        <v>0</v>
      </c>
      <c r="S2736" s="103">
        <f t="shared" si="1264"/>
        <v>0</v>
      </c>
      <c r="T2736" s="113">
        <f t="shared" si="1273"/>
        <v>8.5000000000000006E-2</v>
      </c>
      <c r="U2736" s="111">
        <f t="shared" si="1265"/>
        <v>13</v>
      </c>
      <c r="V2736" s="111">
        <v>252</v>
      </c>
      <c r="W2736" s="110">
        <f t="shared" si="1266"/>
        <v>1.0042173590000001</v>
      </c>
      <c r="X2736" s="103">
        <f t="shared" si="1267"/>
        <v>0.85192727000000001</v>
      </c>
      <c r="Y2736" s="103">
        <f t="shared" si="1268"/>
        <v>0</v>
      </c>
      <c r="Z2736" s="114" t="str">
        <f t="shared" si="1275"/>
        <v>A+J=</v>
      </c>
      <c r="AA2736" s="108">
        <f t="shared" si="1276"/>
        <v>46772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69"/>
        <v>46759</v>
      </c>
      <c r="B2737" s="103">
        <f t="shared" si="1256"/>
        <v>202.97180858999999</v>
      </c>
      <c r="C2737" s="204">
        <f t="shared" si="1255"/>
        <v>97.09081929726041</v>
      </c>
      <c r="D2737" s="104">
        <f t="shared" si="1257"/>
        <v>7205.03</v>
      </c>
      <c r="E2737" s="105">
        <f t="shared" si="1278"/>
        <v>7245.38</v>
      </c>
      <c r="F2737" s="106">
        <f t="shared" si="1279"/>
        <v>46711</v>
      </c>
      <c r="G2737" s="107">
        <f t="shared" si="1258"/>
        <v>5.6002542668107669E-3</v>
      </c>
      <c r="H2737" s="108">
        <f t="shared" si="1274"/>
        <v>46772</v>
      </c>
      <c r="I2737" s="108">
        <f t="shared" si="1259"/>
        <v>46772</v>
      </c>
      <c r="J2737" s="109">
        <f t="shared" si="1270"/>
        <v>23</v>
      </c>
      <c r="K2737" s="109">
        <f t="shared" si="1280"/>
        <v>14</v>
      </c>
      <c r="L2737" s="8">
        <f t="shared" si="1271"/>
        <v>1.00340512</v>
      </c>
      <c r="M2737" s="110">
        <f t="shared" si="1260"/>
        <v>1.0056002500000001</v>
      </c>
      <c r="N2737" s="110">
        <f t="shared" si="1261"/>
        <v>2.0740199276761744</v>
      </c>
      <c r="O2737" s="103">
        <f t="shared" si="1262"/>
        <v>2.0810822099999999</v>
      </c>
      <c r="P2737" s="103">
        <f t="shared" si="1263"/>
        <v>202.05397679000001</v>
      </c>
      <c r="Q2737" s="11">
        <f t="shared" si="1277"/>
        <v>0</v>
      </c>
      <c r="R2737" s="30">
        <f t="shared" si="1272"/>
        <v>0</v>
      </c>
      <c r="S2737" s="103">
        <f t="shared" si="1264"/>
        <v>0</v>
      </c>
      <c r="T2737" s="113">
        <f t="shared" si="1273"/>
        <v>8.5000000000000006E-2</v>
      </c>
      <c r="U2737" s="111">
        <f t="shared" si="1265"/>
        <v>14</v>
      </c>
      <c r="V2737" s="111">
        <v>252</v>
      </c>
      <c r="W2737" s="110">
        <f t="shared" si="1266"/>
        <v>1.0045425079999999</v>
      </c>
      <c r="X2737" s="103">
        <f t="shared" si="1267"/>
        <v>0.91783179999999998</v>
      </c>
      <c r="Y2737" s="103">
        <f t="shared" si="1268"/>
        <v>0</v>
      </c>
      <c r="Z2737" s="114" t="str">
        <f t="shared" si="1275"/>
        <v>A+J=</v>
      </c>
      <c r="AA2737" s="108">
        <f t="shared" si="1276"/>
        <v>46772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69"/>
        <v>46760</v>
      </c>
      <c r="B2738" s="103">
        <f t="shared" si="1256"/>
        <v>203.08683385999998</v>
      </c>
      <c r="C2738" s="204">
        <f t="shared" si="1255"/>
        <v>97.09081929726041</v>
      </c>
      <c r="D2738" s="104">
        <f t="shared" si="1257"/>
        <v>7205.03</v>
      </c>
      <c r="E2738" s="105">
        <f t="shared" si="1278"/>
        <v>7245.38</v>
      </c>
      <c r="F2738" s="106">
        <f t="shared" si="1279"/>
        <v>46711</v>
      </c>
      <c r="G2738" s="107">
        <f t="shared" si="1258"/>
        <v>5.6002542668107669E-3</v>
      </c>
      <c r="H2738" s="108">
        <f t="shared" si="1274"/>
        <v>46772</v>
      </c>
      <c r="I2738" s="108">
        <f t="shared" si="1259"/>
        <v>46772</v>
      </c>
      <c r="J2738" s="109">
        <f t="shared" si="1270"/>
        <v>23</v>
      </c>
      <c r="K2738" s="109">
        <f t="shared" si="1280"/>
        <v>15</v>
      </c>
      <c r="L2738" s="8">
        <f t="shared" si="1271"/>
        <v>1.00364879</v>
      </c>
      <c r="M2738" s="110">
        <f t="shared" si="1260"/>
        <v>1.0056002500000001</v>
      </c>
      <c r="N2738" s="110">
        <f t="shared" si="1261"/>
        <v>2.0740199276761744</v>
      </c>
      <c r="O2738" s="103">
        <f t="shared" si="1262"/>
        <v>2.0815875899999998</v>
      </c>
      <c r="P2738" s="103">
        <f t="shared" si="1263"/>
        <v>202.10304454999999</v>
      </c>
      <c r="Q2738" s="11">
        <f t="shared" si="1277"/>
        <v>0</v>
      </c>
      <c r="R2738" s="30">
        <f t="shared" si="1272"/>
        <v>0</v>
      </c>
      <c r="S2738" s="103">
        <f t="shared" si="1264"/>
        <v>0</v>
      </c>
      <c r="T2738" s="113">
        <f t="shared" si="1273"/>
        <v>8.5000000000000006E-2</v>
      </c>
      <c r="U2738" s="111">
        <f t="shared" si="1265"/>
        <v>15</v>
      </c>
      <c r="V2738" s="111">
        <v>252</v>
      </c>
      <c r="W2738" s="110">
        <f t="shared" si="1266"/>
        <v>1.0048677610000001</v>
      </c>
      <c r="X2738" s="103">
        <f t="shared" si="1267"/>
        <v>0.98378931000000003</v>
      </c>
      <c r="Y2738" s="103">
        <f t="shared" si="1268"/>
        <v>0</v>
      </c>
      <c r="Z2738" s="114" t="str">
        <f t="shared" si="1275"/>
        <v>A+J=</v>
      </c>
      <c r="AA2738" s="108">
        <f t="shared" si="1276"/>
        <v>46772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69"/>
        <v>46761</v>
      </c>
      <c r="B2739" s="103">
        <f t="shared" si="1256"/>
        <v>203.08683385999998</v>
      </c>
      <c r="C2739" s="204">
        <f t="shared" si="1255"/>
        <v>97.09081929726041</v>
      </c>
      <c r="D2739" s="104">
        <f t="shared" si="1257"/>
        <v>7205.03</v>
      </c>
      <c r="E2739" s="105">
        <f t="shared" si="1278"/>
        <v>7245.38</v>
      </c>
      <c r="F2739" s="106">
        <f t="shared" si="1279"/>
        <v>46711</v>
      </c>
      <c r="G2739" s="107">
        <f t="shared" si="1258"/>
        <v>5.6002542668107669E-3</v>
      </c>
      <c r="H2739" s="108">
        <f t="shared" si="1274"/>
        <v>46772</v>
      </c>
      <c r="I2739" s="108">
        <f t="shared" si="1259"/>
        <v>46772</v>
      </c>
      <c r="J2739" s="109">
        <f t="shared" si="1270"/>
        <v>23</v>
      </c>
      <c r="K2739" s="109">
        <f t="shared" si="1280"/>
        <v>15</v>
      </c>
      <c r="L2739" s="8">
        <f t="shared" si="1271"/>
        <v>1.00364879</v>
      </c>
      <c r="M2739" s="110">
        <f t="shared" si="1260"/>
        <v>1.0056002500000001</v>
      </c>
      <c r="N2739" s="110">
        <f t="shared" si="1261"/>
        <v>2.0740199276761744</v>
      </c>
      <c r="O2739" s="103">
        <f t="shared" si="1262"/>
        <v>2.0815875899999998</v>
      </c>
      <c r="P2739" s="103">
        <f t="shared" si="1263"/>
        <v>202.10304454999999</v>
      </c>
      <c r="Q2739" s="11">
        <f t="shared" si="1277"/>
        <v>0</v>
      </c>
      <c r="R2739" s="30">
        <f t="shared" si="1272"/>
        <v>0</v>
      </c>
      <c r="S2739" s="103">
        <f t="shared" si="1264"/>
        <v>0</v>
      </c>
      <c r="T2739" s="113">
        <f t="shared" si="1273"/>
        <v>8.5000000000000006E-2</v>
      </c>
      <c r="U2739" s="111">
        <f t="shared" si="1265"/>
        <v>15</v>
      </c>
      <c r="V2739" s="111">
        <v>252</v>
      </c>
      <c r="W2739" s="110">
        <f t="shared" si="1266"/>
        <v>1.0048677610000001</v>
      </c>
      <c r="X2739" s="103">
        <f t="shared" si="1267"/>
        <v>0.98378931000000003</v>
      </c>
      <c r="Y2739" s="103">
        <f t="shared" si="1268"/>
        <v>0</v>
      </c>
      <c r="Z2739" s="114" t="str">
        <f t="shared" si="1275"/>
        <v>A+J=</v>
      </c>
      <c r="AA2739" s="108">
        <f t="shared" si="1276"/>
        <v>46772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69"/>
        <v>46762</v>
      </c>
      <c r="B2740" s="103">
        <f t="shared" si="1256"/>
        <v>203.08683385999998</v>
      </c>
      <c r="C2740" s="204">
        <f t="shared" si="1255"/>
        <v>97.09081929726041</v>
      </c>
      <c r="D2740" s="104">
        <f t="shared" si="1257"/>
        <v>7205.03</v>
      </c>
      <c r="E2740" s="105">
        <f t="shared" si="1278"/>
        <v>7245.38</v>
      </c>
      <c r="F2740" s="106">
        <f t="shared" si="1279"/>
        <v>46711</v>
      </c>
      <c r="G2740" s="107">
        <f t="shared" si="1258"/>
        <v>5.6002542668107669E-3</v>
      </c>
      <c r="H2740" s="108">
        <f t="shared" si="1274"/>
        <v>46772</v>
      </c>
      <c r="I2740" s="108">
        <f t="shared" si="1259"/>
        <v>46772</v>
      </c>
      <c r="J2740" s="109">
        <f t="shared" si="1270"/>
        <v>23</v>
      </c>
      <c r="K2740" s="109">
        <f t="shared" si="1280"/>
        <v>15</v>
      </c>
      <c r="L2740" s="8">
        <f t="shared" si="1271"/>
        <v>1.00364879</v>
      </c>
      <c r="M2740" s="110">
        <f t="shared" si="1260"/>
        <v>1.0056002500000001</v>
      </c>
      <c r="N2740" s="110">
        <f t="shared" si="1261"/>
        <v>2.0740199276761744</v>
      </c>
      <c r="O2740" s="103">
        <f t="shared" si="1262"/>
        <v>2.0815875899999998</v>
      </c>
      <c r="P2740" s="103">
        <f t="shared" si="1263"/>
        <v>202.10304454999999</v>
      </c>
      <c r="Q2740" s="11">
        <f t="shared" si="1277"/>
        <v>0</v>
      </c>
      <c r="R2740" s="30">
        <f t="shared" si="1272"/>
        <v>0</v>
      </c>
      <c r="S2740" s="103">
        <f t="shared" si="1264"/>
        <v>0</v>
      </c>
      <c r="T2740" s="113">
        <f t="shared" si="1273"/>
        <v>8.5000000000000006E-2</v>
      </c>
      <c r="U2740" s="111">
        <f t="shared" si="1265"/>
        <v>15</v>
      </c>
      <c r="V2740" s="111">
        <v>252</v>
      </c>
      <c r="W2740" s="110">
        <f t="shared" si="1266"/>
        <v>1.0048677610000001</v>
      </c>
      <c r="X2740" s="103">
        <f t="shared" si="1267"/>
        <v>0.98378931000000003</v>
      </c>
      <c r="Y2740" s="103">
        <f t="shared" si="1268"/>
        <v>0</v>
      </c>
      <c r="Z2740" s="114" t="str">
        <f t="shared" si="1275"/>
        <v>A+J=</v>
      </c>
      <c r="AA2740" s="108">
        <f t="shared" si="1276"/>
        <v>46772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69"/>
        <v>46763</v>
      </c>
      <c r="B2741" s="103">
        <f t="shared" si="1256"/>
        <v>203.20192202999999</v>
      </c>
      <c r="C2741" s="204">
        <f t="shared" si="1255"/>
        <v>97.09081929726041</v>
      </c>
      <c r="D2741" s="104">
        <f t="shared" si="1257"/>
        <v>7205.03</v>
      </c>
      <c r="E2741" s="105">
        <f t="shared" si="1278"/>
        <v>7245.38</v>
      </c>
      <c r="F2741" s="106">
        <f t="shared" si="1279"/>
        <v>46711</v>
      </c>
      <c r="G2741" s="107">
        <f t="shared" si="1258"/>
        <v>5.6002542668107669E-3</v>
      </c>
      <c r="H2741" s="108">
        <f t="shared" si="1274"/>
        <v>46772</v>
      </c>
      <c r="I2741" s="108">
        <f t="shared" si="1259"/>
        <v>46772</v>
      </c>
      <c r="J2741" s="109">
        <f t="shared" si="1270"/>
        <v>23</v>
      </c>
      <c r="K2741" s="109">
        <f t="shared" si="1280"/>
        <v>16</v>
      </c>
      <c r="L2741" s="8">
        <f t="shared" si="1271"/>
        <v>1.00389251</v>
      </c>
      <c r="M2741" s="110">
        <f t="shared" si="1260"/>
        <v>1.0056002500000001</v>
      </c>
      <c r="N2741" s="110">
        <f t="shared" si="1261"/>
        <v>2.0740199276761744</v>
      </c>
      <c r="O2741" s="103">
        <f t="shared" si="1262"/>
        <v>2.08209307</v>
      </c>
      <c r="P2741" s="103">
        <f t="shared" si="1263"/>
        <v>202.15212201</v>
      </c>
      <c r="Q2741" s="11">
        <f t="shared" si="1277"/>
        <v>0</v>
      </c>
      <c r="R2741" s="30">
        <f t="shared" si="1272"/>
        <v>0</v>
      </c>
      <c r="S2741" s="103">
        <f t="shared" si="1264"/>
        <v>0</v>
      </c>
      <c r="T2741" s="113">
        <f t="shared" si="1273"/>
        <v>8.5000000000000006E-2</v>
      </c>
      <c r="U2741" s="111">
        <f t="shared" si="1265"/>
        <v>16</v>
      </c>
      <c r="V2741" s="111">
        <v>252</v>
      </c>
      <c r="W2741" s="110">
        <f t="shared" si="1266"/>
        <v>1.0051931190000001</v>
      </c>
      <c r="X2741" s="103">
        <f t="shared" si="1267"/>
        <v>1.0498000199999999</v>
      </c>
      <c r="Y2741" s="103">
        <f t="shared" si="1268"/>
        <v>0</v>
      </c>
      <c r="Z2741" s="114" t="str">
        <f t="shared" si="1275"/>
        <v>A+J=</v>
      </c>
      <c r="AA2741" s="108">
        <f t="shared" si="1276"/>
        <v>46772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69"/>
        <v>46764</v>
      </c>
      <c r="B2742" s="103">
        <f t="shared" si="1256"/>
        <v>203.31707724</v>
      </c>
      <c r="C2742" s="204">
        <f t="shared" si="1255"/>
        <v>97.09081929726041</v>
      </c>
      <c r="D2742" s="104">
        <f t="shared" si="1257"/>
        <v>7205.03</v>
      </c>
      <c r="E2742" s="105">
        <f t="shared" si="1278"/>
        <v>7245.38</v>
      </c>
      <c r="F2742" s="106">
        <f t="shared" si="1279"/>
        <v>46711</v>
      </c>
      <c r="G2742" s="107">
        <f t="shared" si="1258"/>
        <v>5.6002542668107669E-3</v>
      </c>
      <c r="H2742" s="108">
        <f t="shared" si="1274"/>
        <v>46772</v>
      </c>
      <c r="I2742" s="108">
        <f t="shared" si="1259"/>
        <v>46772</v>
      </c>
      <c r="J2742" s="109">
        <f t="shared" si="1270"/>
        <v>23</v>
      </c>
      <c r="K2742" s="109">
        <f t="shared" si="1280"/>
        <v>17</v>
      </c>
      <c r="L2742" s="8">
        <f t="shared" si="1271"/>
        <v>1.0041363000000001</v>
      </c>
      <c r="M2742" s="110">
        <f t="shared" si="1260"/>
        <v>1.0056002500000001</v>
      </c>
      <c r="N2742" s="110">
        <f t="shared" si="1261"/>
        <v>2.0740199276761744</v>
      </c>
      <c r="O2742" s="103">
        <f t="shared" si="1262"/>
        <v>2.0825986900000002</v>
      </c>
      <c r="P2742" s="103">
        <f t="shared" si="1263"/>
        <v>202.20121306999999</v>
      </c>
      <c r="Q2742" s="11">
        <f t="shared" si="1277"/>
        <v>0</v>
      </c>
      <c r="R2742" s="30">
        <f t="shared" si="1272"/>
        <v>0</v>
      </c>
      <c r="S2742" s="103">
        <f t="shared" si="1264"/>
        <v>0</v>
      </c>
      <c r="T2742" s="113">
        <f t="shared" si="1273"/>
        <v>8.5000000000000006E-2</v>
      </c>
      <c r="U2742" s="111">
        <f t="shared" si="1265"/>
        <v>17</v>
      </c>
      <c r="V2742" s="111">
        <v>252</v>
      </c>
      <c r="W2742" s="110">
        <f t="shared" si="1266"/>
        <v>1.005518583</v>
      </c>
      <c r="X2742" s="103">
        <f t="shared" si="1267"/>
        <v>1.11586417</v>
      </c>
      <c r="Y2742" s="103">
        <f t="shared" si="1268"/>
        <v>0</v>
      </c>
      <c r="Z2742" s="114" t="str">
        <f t="shared" si="1275"/>
        <v>A+J=</v>
      </c>
      <c r="AA2742" s="108">
        <f t="shared" si="1276"/>
        <v>46772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69"/>
        <v>46765</v>
      </c>
      <c r="B2743" s="103">
        <f t="shared" si="1256"/>
        <v>203.43229658999999</v>
      </c>
      <c r="C2743" s="204">
        <f t="shared" si="1255"/>
        <v>97.09081929726041</v>
      </c>
      <c r="D2743" s="104">
        <f t="shared" si="1257"/>
        <v>7205.03</v>
      </c>
      <c r="E2743" s="105">
        <f t="shared" si="1278"/>
        <v>7245.38</v>
      </c>
      <c r="F2743" s="106">
        <f t="shared" si="1279"/>
        <v>46711</v>
      </c>
      <c r="G2743" s="107">
        <f t="shared" si="1258"/>
        <v>5.6002542668107669E-3</v>
      </c>
      <c r="H2743" s="108">
        <f t="shared" si="1274"/>
        <v>46772</v>
      </c>
      <c r="I2743" s="108">
        <f t="shared" si="1259"/>
        <v>46772</v>
      </c>
      <c r="J2743" s="109">
        <f t="shared" si="1270"/>
        <v>23</v>
      </c>
      <c r="K2743" s="109">
        <f t="shared" si="1280"/>
        <v>18</v>
      </c>
      <c r="L2743" s="8">
        <f t="shared" si="1271"/>
        <v>1.0043801400000001</v>
      </c>
      <c r="M2743" s="110">
        <f t="shared" si="1260"/>
        <v>1.0056002500000001</v>
      </c>
      <c r="N2743" s="110">
        <f t="shared" si="1261"/>
        <v>2.0740199276761744</v>
      </c>
      <c r="O2743" s="103">
        <f t="shared" si="1262"/>
        <v>2.0831044200000002</v>
      </c>
      <c r="P2743" s="103">
        <f t="shared" si="1263"/>
        <v>202.25031480999999</v>
      </c>
      <c r="Q2743" s="11">
        <f t="shared" si="1277"/>
        <v>0</v>
      </c>
      <c r="R2743" s="30">
        <f t="shared" si="1272"/>
        <v>0</v>
      </c>
      <c r="S2743" s="103">
        <f t="shared" si="1264"/>
        <v>0</v>
      </c>
      <c r="T2743" s="113">
        <f t="shared" si="1273"/>
        <v>8.5000000000000006E-2</v>
      </c>
      <c r="U2743" s="111">
        <f t="shared" si="1265"/>
        <v>18</v>
      </c>
      <c r="V2743" s="111">
        <v>252</v>
      </c>
      <c r="W2743" s="110">
        <f t="shared" si="1266"/>
        <v>1.005844153</v>
      </c>
      <c r="X2743" s="103">
        <f t="shared" si="1267"/>
        <v>1.1819817800000001</v>
      </c>
      <c r="Y2743" s="103">
        <f t="shared" si="1268"/>
        <v>0</v>
      </c>
      <c r="Z2743" s="114" t="str">
        <f t="shared" si="1275"/>
        <v>A+J=</v>
      </c>
      <c r="AA2743" s="108">
        <f t="shared" si="1276"/>
        <v>46772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69"/>
        <v>46766</v>
      </c>
      <c r="B2744" s="103">
        <f t="shared" si="1256"/>
        <v>203.54758068000001</v>
      </c>
      <c r="C2744" s="204">
        <f t="shared" si="1255"/>
        <v>97.09081929726041</v>
      </c>
      <c r="D2744" s="104">
        <f t="shared" si="1257"/>
        <v>7205.03</v>
      </c>
      <c r="E2744" s="105">
        <f t="shared" si="1278"/>
        <v>7245.38</v>
      </c>
      <c r="F2744" s="106">
        <f t="shared" si="1279"/>
        <v>46711</v>
      </c>
      <c r="G2744" s="107">
        <f t="shared" si="1258"/>
        <v>5.6002542668107669E-3</v>
      </c>
      <c r="H2744" s="108">
        <f t="shared" si="1274"/>
        <v>46772</v>
      </c>
      <c r="I2744" s="108">
        <f t="shared" si="1259"/>
        <v>46772</v>
      </c>
      <c r="J2744" s="109">
        <f t="shared" si="1270"/>
        <v>23</v>
      </c>
      <c r="K2744" s="109">
        <f t="shared" si="1280"/>
        <v>19</v>
      </c>
      <c r="L2744" s="8">
        <f t="shared" si="1271"/>
        <v>1.0046240399999999</v>
      </c>
      <c r="M2744" s="110">
        <f t="shared" si="1260"/>
        <v>1.0056002500000001</v>
      </c>
      <c r="N2744" s="110">
        <f t="shared" si="1261"/>
        <v>2.0740199276761744</v>
      </c>
      <c r="O2744" s="103">
        <f t="shared" si="1262"/>
        <v>2.0836102699999999</v>
      </c>
      <c r="P2744" s="103">
        <f t="shared" si="1263"/>
        <v>202.29942821</v>
      </c>
      <c r="Q2744" s="11">
        <f t="shared" si="1277"/>
        <v>0</v>
      </c>
      <c r="R2744" s="30">
        <f t="shared" si="1272"/>
        <v>0</v>
      </c>
      <c r="S2744" s="103">
        <f t="shared" si="1264"/>
        <v>0</v>
      </c>
      <c r="T2744" s="113">
        <f t="shared" si="1273"/>
        <v>8.5000000000000006E-2</v>
      </c>
      <c r="U2744" s="111">
        <f t="shared" si="1265"/>
        <v>19</v>
      </c>
      <c r="V2744" s="111">
        <v>252</v>
      </c>
      <c r="W2744" s="110">
        <f t="shared" si="1266"/>
        <v>1.0061698269999999</v>
      </c>
      <c r="X2744" s="103">
        <f t="shared" si="1267"/>
        <v>1.24815247</v>
      </c>
      <c r="Y2744" s="103">
        <f t="shared" si="1268"/>
        <v>0</v>
      </c>
      <c r="Z2744" s="114" t="str">
        <f t="shared" si="1275"/>
        <v>A+J=</v>
      </c>
      <c r="AA2744" s="108">
        <f t="shared" si="1276"/>
        <v>46772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69"/>
        <v>46767</v>
      </c>
      <c r="B2745" s="103">
        <f t="shared" si="1256"/>
        <v>203.66293306</v>
      </c>
      <c r="C2745" s="204">
        <f t="shared" si="1255"/>
        <v>97.09081929726041</v>
      </c>
      <c r="D2745" s="104">
        <f t="shared" si="1257"/>
        <v>7205.03</v>
      </c>
      <c r="E2745" s="105">
        <f t="shared" si="1278"/>
        <v>7245.38</v>
      </c>
      <c r="F2745" s="106">
        <f t="shared" si="1279"/>
        <v>46711</v>
      </c>
      <c r="G2745" s="107">
        <f t="shared" si="1258"/>
        <v>5.6002542668107669E-3</v>
      </c>
      <c r="H2745" s="108">
        <f t="shared" si="1274"/>
        <v>46772</v>
      </c>
      <c r="I2745" s="108">
        <f t="shared" si="1259"/>
        <v>46772</v>
      </c>
      <c r="J2745" s="109">
        <f t="shared" si="1270"/>
        <v>23</v>
      </c>
      <c r="K2745" s="109">
        <f t="shared" si="1280"/>
        <v>20</v>
      </c>
      <c r="L2745" s="8">
        <f t="shared" si="1271"/>
        <v>1.00486801</v>
      </c>
      <c r="M2745" s="110">
        <f t="shared" si="1260"/>
        <v>1.0056002500000001</v>
      </c>
      <c r="N2745" s="110">
        <f t="shared" si="1261"/>
        <v>2.0740199276761744</v>
      </c>
      <c r="O2745" s="103">
        <f t="shared" si="1262"/>
        <v>2.08411627</v>
      </c>
      <c r="P2745" s="103">
        <f t="shared" si="1263"/>
        <v>202.34855615999999</v>
      </c>
      <c r="Q2745" s="11">
        <f t="shared" si="1277"/>
        <v>0</v>
      </c>
      <c r="R2745" s="30">
        <f t="shared" si="1272"/>
        <v>0</v>
      </c>
      <c r="S2745" s="103">
        <f t="shared" si="1264"/>
        <v>0</v>
      </c>
      <c r="T2745" s="113">
        <f t="shared" si="1273"/>
        <v>8.5000000000000006E-2</v>
      </c>
      <c r="U2745" s="111">
        <f t="shared" si="1265"/>
        <v>20</v>
      </c>
      <c r="V2745" s="111">
        <v>252</v>
      </c>
      <c r="W2745" s="110">
        <f t="shared" si="1266"/>
        <v>1.006495608</v>
      </c>
      <c r="X2745" s="103">
        <f t="shared" si="1267"/>
        <v>1.3143769000000001</v>
      </c>
      <c r="Y2745" s="103">
        <f t="shared" si="1268"/>
        <v>0</v>
      </c>
      <c r="Z2745" s="114" t="str">
        <f t="shared" si="1275"/>
        <v>A+J=</v>
      </c>
      <c r="AA2745" s="108">
        <f t="shared" si="1276"/>
        <v>46772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69"/>
        <v>46768</v>
      </c>
      <c r="B2746" s="103">
        <f t="shared" si="1256"/>
        <v>203.66293306</v>
      </c>
      <c r="C2746" s="204">
        <f t="shared" si="1255"/>
        <v>97.09081929726041</v>
      </c>
      <c r="D2746" s="104">
        <f t="shared" si="1257"/>
        <v>7205.03</v>
      </c>
      <c r="E2746" s="105">
        <f t="shared" si="1278"/>
        <v>7245.38</v>
      </c>
      <c r="F2746" s="106">
        <f t="shared" si="1279"/>
        <v>46711</v>
      </c>
      <c r="G2746" s="107">
        <f t="shared" si="1258"/>
        <v>5.6002542668107669E-3</v>
      </c>
      <c r="H2746" s="108">
        <f t="shared" si="1274"/>
        <v>46772</v>
      </c>
      <c r="I2746" s="108">
        <f t="shared" si="1259"/>
        <v>46772</v>
      </c>
      <c r="J2746" s="109">
        <f t="shared" si="1270"/>
        <v>23</v>
      </c>
      <c r="K2746" s="109">
        <f t="shared" si="1280"/>
        <v>20</v>
      </c>
      <c r="L2746" s="8">
        <f t="shared" si="1271"/>
        <v>1.00486801</v>
      </c>
      <c r="M2746" s="110">
        <f t="shared" si="1260"/>
        <v>1.0056002500000001</v>
      </c>
      <c r="N2746" s="110">
        <f t="shared" si="1261"/>
        <v>2.0740199276761744</v>
      </c>
      <c r="O2746" s="103">
        <f t="shared" si="1262"/>
        <v>2.08411627</v>
      </c>
      <c r="P2746" s="103">
        <f t="shared" si="1263"/>
        <v>202.34855615999999</v>
      </c>
      <c r="Q2746" s="11">
        <f t="shared" si="1277"/>
        <v>0</v>
      </c>
      <c r="R2746" s="30">
        <f t="shared" si="1272"/>
        <v>0</v>
      </c>
      <c r="S2746" s="103">
        <f t="shared" si="1264"/>
        <v>0</v>
      </c>
      <c r="T2746" s="113">
        <f t="shared" si="1273"/>
        <v>8.5000000000000006E-2</v>
      </c>
      <c r="U2746" s="111">
        <f t="shared" si="1265"/>
        <v>20</v>
      </c>
      <c r="V2746" s="111">
        <v>252</v>
      </c>
      <c r="W2746" s="110">
        <f t="shared" si="1266"/>
        <v>1.006495608</v>
      </c>
      <c r="X2746" s="103">
        <f t="shared" si="1267"/>
        <v>1.3143769000000001</v>
      </c>
      <c r="Y2746" s="103">
        <f t="shared" si="1268"/>
        <v>0</v>
      </c>
      <c r="Z2746" s="114" t="str">
        <f t="shared" si="1275"/>
        <v>A+J=</v>
      </c>
      <c r="AA2746" s="108">
        <f t="shared" si="1276"/>
        <v>46772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69"/>
        <v>46769</v>
      </c>
      <c r="B2747" s="103">
        <f t="shared" si="1256"/>
        <v>203.66293306</v>
      </c>
      <c r="C2747" s="204">
        <f t="shared" si="1255"/>
        <v>97.09081929726041</v>
      </c>
      <c r="D2747" s="104">
        <f t="shared" si="1257"/>
        <v>7205.03</v>
      </c>
      <c r="E2747" s="105">
        <f t="shared" si="1278"/>
        <v>7245.38</v>
      </c>
      <c r="F2747" s="106">
        <f t="shared" si="1279"/>
        <v>46711</v>
      </c>
      <c r="G2747" s="107">
        <f t="shared" si="1258"/>
        <v>5.6002542668107669E-3</v>
      </c>
      <c r="H2747" s="108">
        <f t="shared" si="1274"/>
        <v>46772</v>
      </c>
      <c r="I2747" s="108">
        <f t="shared" si="1259"/>
        <v>46772</v>
      </c>
      <c r="J2747" s="109">
        <f t="shared" si="1270"/>
        <v>23</v>
      </c>
      <c r="K2747" s="109">
        <f t="shared" si="1280"/>
        <v>20</v>
      </c>
      <c r="L2747" s="8">
        <f t="shared" si="1271"/>
        <v>1.00486801</v>
      </c>
      <c r="M2747" s="110">
        <f t="shared" si="1260"/>
        <v>1.0056002500000001</v>
      </c>
      <c r="N2747" s="110">
        <f t="shared" si="1261"/>
        <v>2.0740199276761744</v>
      </c>
      <c r="O2747" s="103">
        <f t="shared" si="1262"/>
        <v>2.08411627</v>
      </c>
      <c r="P2747" s="103">
        <f t="shared" si="1263"/>
        <v>202.34855615999999</v>
      </c>
      <c r="Q2747" s="11">
        <f t="shared" si="1277"/>
        <v>0</v>
      </c>
      <c r="R2747" s="30">
        <f t="shared" si="1272"/>
        <v>0</v>
      </c>
      <c r="S2747" s="103">
        <f t="shared" si="1264"/>
        <v>0</v>
      </c>
      <c r="T2747" s="113">
        <f t="shared" si="1273"/>
        <v>8.5000000000000006E-2</v>
      </c>
      <c r="U2747" s="111">
        <f t="shared" si="1265"/>
        <v>20</v>
      </c>
      <c r="V2747" s="111">
        <v>252</v>
      </c>
      <c r="W2747" s="110">
        <f t="shared" si="1266"/>
        <v>1.006495608</v>
      </c>
      <c r="X2747" s="103">
        <f t="shared" si="1267"/>
        <v>1.3143769000000001</v>
      </c>
      <c r="Y2747" s="103">
        <f t="shared" si="1268"/>
        <v>0</v>
      </c>
      <c r="Z2747" s="114" t="str">
        <f t="shared" si="1275"/>
        <v>A+J=</v>
      </c>
      <c r="AA2747" s="108">
        <f t="shared" si="1276"/>
        <v>46772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69"/>
        <v>46770</v>
      </c>
      <c r="B2748" s="103">
        <f t="shared" si="1256"/>
        <v>203.77834827000001</v>
      </c>
      <c r="C2748" s="204">
        <f t="shared" si="1255"/>
        <v>97.09081929726041</v>
      </c>
      <c r="D2748" s="104">
        <f t="shared" si="1257"/>
        <v>7205.03</v>
      </c>
      <c r="E2748" s="105">
        <f t="shared" si="1278"/>
        <v>7245.38</v>
      </c>
      <c r="F2748" s="106">
        <f t="shared" si="1279"/>
        <v>46711</v>
      </c>
      <c r="G2748" s="107">
        <f t="shared" si="1258"/>
        <v>5.6002542668107669E-3</v>
      </c>
      <c r="H2748" s="108">
        <f t="shared" si="1274"/>
        <v>46772</v>
      </c>
      <c r="I2748" s="108">
        <f t="shared" si="1259"/>
        <v>46772</v>
      </c>
      <c r="J2748" s="109">
        <f t="shared" si="1270"/>
        <v>23</v>
      </c>
      <c r="K2748" s="109">
        <f t="shared" si="1280"/>
        <v>21</v>
      </c>
      <c r="L2748" s="8">
        <f t="shared" si="1271"/>
        <v>1.00511203</v>
      </c>
      <c r="M2748" s="110">
        <f t="shared" si="1260"/>
        <v>1.0056002500000001</v>
      </c>
      <c r="N2748" s="110">
        <f t="shared" si="1261"/>
        <v>2.0740199276761744</v>
      </c>
      <c r="O2748" s="103">
        <f t="shared" si="1262"/>
        <v>2.0846223699999999</v>
      </c>
      <c r="P2748" s="103">
        <f t="shared" si="1263"/>
        <v>202.39769382</v>
      </c>
      <c r="Q2748" s="11">
        <f t="shared" si="1277"/>
        <v>0</v>
      </c>
      <c r="R2748" s="30">
        <f t="shared" si="1272"/>
        <v>0</v>
      </c>
      <c r="S2748" s="103">
        <f t="shared" si="1264"/>
        <v>0</v>
      </c>
      <c r="T2748" s="113">
        <f t="shared" si="1273"/>
        <v>8.5000000000000006E-2</v>
      </c>
      <c r="U2748" s="111">
        <f t="shared" si="1265"/>
        <v>21</v>
      </c>
      <c r="V2748" s="111">
        <v>252</v>
      </c>
      <c r="W2748" s="110">
        <f t="shared" si="1266"/>
        <v>1.0068214929999999</v>
      </c>
      <c r="X2748" s="103">
        <f t="shared" si="1267"/>
        <v>1.38065445</v>
      </c>
      <c r="Y2748" s="103">
        <f t="shared" si="1268"/>
        <v>0</v>
      </c>
      <c r="Z2748" s="114" t="str">
        <f t="shared" si="1275"/>
        <v>A+J=</v>
      </c>
      <c r="AA2748" s="108">
        <f t="shared" si="1276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69"/>
        <v>46771</v>
      </c>
      <c r="B2749" s="103">
        <f t="shared" si="1256"/>
        <v>203.89382989000001</v>
      </c>
      <c r="C2749" s="204">
        <f t="shared" si="1255"/>
        <v>97.09081929726041</v>
      </c>
      <c r="D2749" s="104">
        <f t="shared" si="1257"/>
        <v>7205.03</v>
      </c>
      <c r="E2749" s="105">
        <f t="shared" si="1278"/>
        <v>7245.38</v>
      </c>
      <c r="F2749" s="106">
        <f t="shared" si="1279"/>
        <v>46711</v>
      </c>
      <c r="G2749" s="107">
        <f t="shared" si="1258"/>
        <v>5.6002542668107669E-3</v>
      </c>
      <c r="H2749" s="108">
        <f t="shared" si="1274"/>
        <v>46772</v>
      </c>
      <c r="I2749" s="108">
        <f t="shared" si="1259"/>
        <v>46772</v>
      </c>
      <c r="J2749" s="109">
        <f t="shared" si="1270"/>
        <v>23</v>
      </c>
      <c r="K2749" s="109">
        <f t="shared" si="1280"/>
        <v>22</v>
      </c>
      <c r="L2749" s="8">
        <f t="shared" si="1271"/>
        <v>1.0053561099999999</v>
      </c>
      <c r="M2749" s="110">
        <f t="shared" si="1260"/>
        <v>1.0056002500000001</v>
      </c>
      <c r="N2749" s="110">
        <f t="shared" si="1261"/>
        <v>2.0740199276761744</v>
      </c>
      <c r="O2749" s="103">
        <f t="shared" si="1262"/>
        <v>2.0851286</v>
      </c>
      <c r="P2749" s="103">
        <f t="shared" si="1263"/>
        <v>202.44684411</v>
      </c>
      <c r="Q2749" s="11">
        <f t="shared" si="1277"/>
        <v>0</v>
      </c>
      <c r="R2749" s="30">
        <f t="shared" si="1272"/>
        <v>0</v>
      </c>
      <c r="S2749" s="103">
        <f t="shared" si="1264"/>
        <v>0</v>
      </c>
      <c r="T2749" s="113">
        <f t="shared" si="1273"/>
        <v>8.5000000000000006E-2</v>
      </c>
      <c r="U2749" s="111">
        <f t="shared" si="1265"/>
        <v>22</v>
      </c>
      <c r="V2749" s="111">
        <v>252</v>
      </c>
      <c r="W2749" s="110">
        <f t="shared" si="1266"/>
        <v>1.007147485</v>
      </c>
      <c r="X2749" s="103">
        <f t="shared" si="1267"/>
        <v>1.4469857800000001</v>
      </c>
      <c r="Y2749" s="103">
        <f t="shared" si="1268"/>
        <v>0</v>
      </c>
      <c r="Z2749" s="114" t="str">
        <f t="shared" si="1275"/>
        <v>A+J=</v>
      </c>
      <c r="AA2749" s="108">
        <f t="shared" si="1276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69"/>
        <v>46772</v>
      </c>
      <c r="B2750" s="103">
        <f t="shared" si="1256"/>
        <v>204.00937635</v>
      </c>
      <c r="C2750" s="204">
        <f t="shared" si="1255"/>
        <v>97.09081929726041</v>
      </c>
      <c r="D2750" s="104">
        <f t="shared" si="1257"/>
        <v>7205.03</v>
      </c>
      <c r="E2750" s="105">
        <f t="shared" si="1278"/>
        <v>7245.38</v>
      </c>
      <c r="F2750" s="106">
        <f t="shared" si="1279"/>
        <v>46711</v>
      </c>
      <c r="G2750" s="107">
        <f t="shared" si="1258"/>
        <v>5.6002542668107669E-3</v>
      </c>
      <c r="H2750" s="108">
        <f t="shared" si="1274"/>
        <v>46804</v>
      </c>
      <c r="I2750" s="108">
        <f t="shared" si="1259"/>
        <v>46772</v>
      </c>
      <c r="J2750" s="109">
        <f t="shared" si="1270"/>
        <v>23</v>
      </c>
      <c r="K2750" s="109">
        <f t="shared" si="1280"/>
        <v>23</v>
      </c>
      <c r="L2750" s="8">
        <f t="shared" si="1271"/>
        <v>1.0056002500000001</v>
      </c>
      <c r="M2750" s="110">
        <f t="shared" si="1260"/>
        <v>1.0056002500000001</v>
      </c>
      <c r="N2750" s="110">
        <f t="shared" si="1261"/>
        <v>2.0740199276761744</v>
      </c>
      <c r="O2750" s="103">
        <f t="shared" si="1262"/>
        <v>2.0856349500000002</v>
      </c>
      <c r="P2750" s="103">
        <f t="shared" si="1263"/>
        <v>202.49600605000001</v>
      </c>
      <c r="Q2750" s="11">
        <f t="shared" si="1277"/>
        <v>90</v>
      </c>
      <c r="R2750" s="30">
        <f t="shared" si="1272"/>
        <v>4.9672000000000001E-2</v>
      </c>
      <c r="S2750" s="103">
        <f t="shared" si="1264"/>
        <v>10.05838161</v>
      </c>
      <c r="T2750" s="113">
        <f t="shared" si="1273"/>
        <v>8.5000000000000006E-2</v>
      </c>
      <c r="U2750" s="111">
        <f t="shared" si="1265"/>
        <v>23</v>
      </c>
      <c r="V2750" s="111">
        <v>252</v>
      </c>
      <c r="W2750" s="110">
        <f t="shared" si="1266"/>
        <v>1.007473581</v>
      </c>
      <c r="X2750" s="103">
        <f t="shared" si="1267"/>
        <v>1.5133703000000001</v>
      </c>
      <c r="Y2750" s="103">
        <f t="shared" si="1268"/>
        <v>11.57175191</v>
      </c>
      <c r="Z2750" s="114" t="str">
        <f t="shared" si="1275"/>
        <v>A+J=</v>
      </c>
      <c r="AA2750" s="108">
        <f t="shared" si="1276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69"/>
        <v>46773</v>
      </c>
      <c r="B2751" s="103">
        <f t="shared" si="1256"/>
        <v>192.54880220999999</v>
      </c>
      <c r="C2751" s="204">
        <f t="shared" si="1255"/>
        <v>92.268124122344972</v>
      </c>
      <c r="D2751" s="104">
        <f t="shared" si="1257"/>
        <v>7205.03</v>
      </c>
      <c r="E2751" s="105">
        <f t="shared" si="1278"/>
        <v>7245.38</v>
      </c>
      <c r="F2751" s="106">
        <f t="shared" si="1279"/>
        <v>46741</v>
      </c>
      <c r="G2751" s="107">
        <f t="shared" si="1258"/>
        <v>5.6002542668107669E-3</v>
      </c>
      <c r="H2751" s="108">
        <f t="shared" si="1274"/>
        <v>46804</v>
      </c>
      <c r="I2751" s="108">
        <f t="shared" si="1259"/>
        <v>46804</v>
      </c>
      <c r="J2751" s="109">
        <f t="shared" si="1270"/>
        <v>22</v>
      </c>
      <c r="K2751" s="109">
        <f t="shared" si="1280"/>
        <v>1</v>
      </c>
      <c r="L2751" s="8">
        <f t="shared" si="1271"/>
        <v>1.0002538700000001</v>
      </c>
      <c r="M2751" s="110">
        <f t="shared" si="1260"/>
        <v>1.0056002500000001</v>
      </c>
      <c r="N2751" s="110">
        <f t="shared" si="1261"/>
        <v>2.0856349577761431</v>
      </c>
      <c r="O2751" s="103">
        <f t="shared" si="1262"/>
        <v>2.0861644300000002</v>
      </c>
      <c r="P2751" s="103">
        <f t="shared" si="1263"/>
        <v>192.48647855999999</v>
      </c>
      <c r="Q2751" s="11">
        <f t="shared" si="1277"/>
        <v>0</v>
      </c>
      <c r="R2751" s="30">
        <f t="shared" si="1272"/>
        <v>0</v>
      </c>
      <c r="S2751" s="103">
        <f t="shared" si="1264"/>
        <v>0</v>
      </c>
      <c r="T2751" s="113">
        <f t="shared" si="1273"/>
        <v>8.5000000000000006E-2</v>
      </c>
      <c r="U2751" s="111">
        <f t="shared" si="1265"/>
        <v>1</v>
      </c>
      <c r="V2751" s="111">
        <v>252</v>
      </c>
      <c r="W2751" s="110">
        <f t="shared" si="1266"/>
        <v>1.0003237819999999</v>
      </c>
      <c r="X2751" s="103">
        <f t="shared" si="1267"/>
        <v>6.2323650000000001E-2</v>
      </c>
      <c r="Y2751" s="103">
        <f t="shared" si="1268"/>
        <v>0</v>
      </c>
      <c r="Z2751" s="114" t="str">
        <f t="shared" si="1275"/>
        <v>A+J=</v>
      </c>
      <c r="AA2751" s="108">
        <f t="shared" si="1276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69"/>
        <v>46774</v>
      </c>
      <c r="B2752" s="103">
        <f t="shared" si="1256"/>
        <v>192.66004773</v>
      </c>
      <c r="C2752" s="204">
        <f t="shared" si="1255"/>
        <v>92.268124122344972</v>
      </c>
      <c r="D2752" s="104">
        <f t="shared" si="1257"/>
        <v>7205.03</v>
      </c>
      <c r="E2752" s="105">
        <f t="shared" si="1278"/>
        <v>7245.38</v>
      </c>
      <c r="F2752" s="106">
        <f t="shared" si="1279"/>
        <v>46741</v>
      </c>
      <c r="G2752" s="107">
        <f t="shared" si="1258"/>
        <v>5.6002542668107669E-3</v>
      </c>
      <c r="H2752" s="108">
        <f t="shared" si="1274"/>
        <v>46804</v>
      </c>
      <c r="I2752" s="108">
        <f t="shared" si="1259"/>
        <v>46804</v>
      </c>
      <c r="J2752" s="109">
        <f t="shared" si="1270"/>
        <v>22</v>
      </c>
      <c r="K2752" s="109">
        <f t="shared" si="1280"/>
        <v>2</v>
      </c>
      <c r="L2752" s="8">
        <f t="shared" si="1271"/>
        <v>1.0005078199999999</v>
      </c>
      <c r="M2752" s="110">
        <f t="shared" si="1260"/>
        <v>1.0056002500000001</v>
      </c>
      <c r="N2752" s="110">
        <f t="shared" si="1261"/>
        <v>2.0856349577761431</v>
      </c>
      <c r="O2752" s="103">
        <f t="shared" si="1262"/>
        <v>2.08669408</v>
      </c>
      <c r="P2752" s="103">
        <f t="shared" si="1263"/>
        <v>192.53534837000001</v>
      </c>
      <c r="Q2752" s="11">
        <f t="shared" si="1277"/>
        <v>0</v>
      </c>
      <c r="R2752" s="30">
        <f t="shared" si="1272"/>
        <v>0</v>
      </c>
      <c r="S2752" s="103">
        <f t="shared" si="1264"/>
        <v>0</v>
      </c>
      <c r="T2752" s="113">
        <f t="shared" si="1273"/>
        <v>8.5000000000000006E-2</v>
      </c>
      <c r="U2752" s="111">
        <f t="shared" si="1265"/>
        <v>2</v>
      </c>
      <c r="V2752" s="111">
        <v>252</v>
      </c>
      <c r="W2752" s="110">
        <f t="shared" si="1266"/>
        <v>1.00064767</v>
      </c>
      <c r="X2752" s="103">
        <f t="shared" si="1267"/>
        <v>0.12469936</v>
      </c>
      <c r="Y2752" s="103">
        <f t="shared" si="1268"/>
        <v>0</v>
      </c>
      <c r="Z2752" s="114" t="str">
        <f t="shared" si="1275"/>
        <v>A+J=</v>
      </c>
      <c r="AA2752" s="108">
        <f t="shared" si="1276"/>
        <v>46804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69"/>
        <v>46775</v>
      </c>
      <c r="B2753" s="103">
        <f t="shared" si="1256"/>
        <v>192.66004773</v>
      </c>
      <c r="C2753" s="204">
        <f t="shared" si="1255"/>
        <v>92.268124122344972</v>
      </c>
      <c r="D2753" s="104">
        <f t="shared" si="1257"/>
        <v>7205.03</v>
      </c>
      <c r="E2753" s="105">
        <f t="shared" si="1278"/>
        <v>7245.38</v>
      </c>
      <c r="F2753" s="106">
        <f t="shared" si="1279"/>
        <v>46741</v>
      </c>
      <c r="G2753" s="107">
        <f t="shared" si="1258"/>
        <v>5.6002542668107669E-3</v>
      </c>
      <c r="H2753" s="108">
        <f t="shared" si="1274"/>
        <v>46804</v>
      </c>
      <c r="I2753" s="108">
        <f t="shared" si="1259"/>
        <v>46804</v>
      </c>
      <c r="J2753" s="109">
        <f t="shared" si="1270"/>
        <v>22</v>
      </c>
      <c r="K2753" s="109">
        <f t="shared" si="1280"/>
        <v>2</v>
      </c>
      <c r="L2753" s="8">
        <f t="shared" si="1271"/>
        <v>1.0005078199999999</v>
      </c>
      <c r="M2753" s="110">
        <f t="shared" si="1260"/>
        <v>1.0056002500000001</v>
      </c>
      <c r="N2753" s="110">
        <f t="shared" si="1261"/>
        <v>2.0856349577761431</v>
      </c>
      <c r="O2753" s="103">
        <f t="shared" si="1262"/>
        <v>2.08669408</v>
      </c>
      <c r="P2753" s="103">
        <f t="shared" si="1263"/>
        <v>192.53534837000001</v>
      </c>
      <c r="Q2753" s="11">
        <f t="shared" si="1277"/>
        <v>0</v>
      </c>
      <c r="R2753" s="30">
        <f t="shared" si="1272"/>
        <v>0</v>
      </c>
      <c r="S2753" s="103">
        <f t="shared" si="1264"/>
        <v>0</v>
      </c>
      <c r="T2753" s="113">
        <f t="shared" si="1273"/>
        <v>8.5000000000000006E-2</v>
      </c>
      <c r="U2753" s="111">
        <f t="shared" si="1265"/>
        <v>2</v>
      </c>
      <c r="V2753" s="111">
        <v>252</v>
      </c>
      <c r="W2753" s="110">
        <f t="shared" si="1266"/>
        <v>1.00064767</v>
      </c>
      <c r="X2753" s="103">
        <f t="shared" si="1267"/>
        <v>0.12469936</v>
      </c>
      <c r="Y2753" s="103">
        <f t="shared" si="1268"/>
        <v>0</v>
      </c>
      <c r="Z2753" s="114" t="str">
        <f t="shared" si="1275"/>
        <v>A+J=</v>
      </c>
      <c r="AA2753" s="108">
        <f t="shared" si="1276"/>
        <v>46804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69"/>
        <v>46776</v>
      </c>
      <c r="B2754" s="103">
        <f t="shared" si="1256"/>
        <v>192.66004773</v>
      </c>
      <c r="C2754" s="204">
        <f t="shared" si="1255"/>
        <v>92.268124122344972</v>
      </c>
      <c r="D2754" s="104">
        <f t="shared" si="1257"/>
        <v>7205.03</v>
      </c>
      <c r="E2754" s="105">
        <f t="shared" si="1278"/>
        <v>7245.38</v>
      </c>
      <c r="F2754" s="106">
        <f t="shared" si="1279"/>
        <v>46741</v>
      </c>
      <c r="G2754" s="107">
        <f t="shared" si="1258"/>
        <v>5.6002542668107669E-3</v>
      </c>
      <c r="H2754" s="108">
        <f t="shared" si="1274"/>
        <v>46804</v>
      </c>
      <c r="I2754" s="108">
        <f t="shared" si="1259"/>
        <v>46804</v>
      </c>
      <c r="J2754" s="109">
        <f t="shared" si="1270"/>
        <v>22</v>
      </c>
      <c r="K2754" s="109">
        <f t="shared" si="1280"/>
        <v>2</v>
      </c>
      <c r="L2754" s="8">
        <f t="shared" si="1271"/>
        <v>1.0005078199999999</v>
      </c>
      <c r="M2754" s="110">
        <f t="shared" si="1260"/>
        <v>1.0056002500000001</v>
      </c>
      <c r="N2754" s="110">
        <f t="shared" si="1261"/>
        <v>2.0856349577761431</v>
      </c>
      <c r="O2754" s="103">
        <f t="shared" si="1262"/>
        <v>2.08669408</v>
      </c>
      <c r="P2754" s="103">
        <f t="shared" si="1263"/>
        <v>192.53534837000001</v>
      </c>
      <c r="Q2754" s="11">
        <f t="shared" si="1277"/>
        <v>0</v>
      </c>
      <c r="R2754" s="30">
        <f t="shared" si="1272"/>
        <v>0</v>
      </c>
      <c r="S2754" s="103">
        <f t="shared" si="1264"/>
        <v>0</v>
      </c>
      <c r="T2754" s="113">
        <f t="shared" si="1273"/>
        <v>8.5000000000000006E-2</v>
      </c>
      <c r="U2754" s="111">
        <f t="shared" si="1265"/>
        <v>2</v>
      </c>
      <c r="V2754" s="111">
        <v>252</v>
      </c>
      <c r="W2754" s="110">
        <f t="shared" si="1266"/>
        <v>1.00064767</v>
      </c>
      <c r="X2754" s="103">
        <f t="shared" si="1267"/>
        <v>0.12469936</v>
      </c>
      <c r="Y2754" s="103">
        <f t="shared" si="1268"/>
        <v>0</v>
      </c>
      <c r="Z2754" s="114" t="str">
        <f t="shared" si="1275"/>
        <v>A+J=</v>
      </c>
      <c r="AA2754" s="108">
        <f t="shared" si="1276"/>
        <v>46804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69"/>
        <v>46777</v>
      </c>
      <c r="B2755" s="103">
        <f t="shared" si="1256"/>
        <v>192.77135602999999</v>
      </c>
      <c r="C2755" s="204">
        <f t="shared" si="1255"/>
        <v>92.268124122344972</v>
      </c>
      <c r="D2755" s="104">
        <f t="shared" si="1257"/>
        <v>7205.03</v>
      </c>
      <c r="E2755" s="105">
        <f t="shared" si="1278"/>
        <v>7245.38</v>
      </c>
      <c r="F2755" s="106">
        <f t="shared" si="1279"/>
        <v>46741</v>
      </c>
      <c r="G2755" s="107">
        <f t="shared" si="1258"/>
        <v>5.6002542668107669E-3</v>
      </c>
      <c r="H2755" s="108">
        <f t="shared" si="1274"/>
        <v>46804</v>
      </c>
      <c r="I2755" s="108">
        <f t="shared" si="1259"/>
        <v>46804</v>
      </c>
      <c r="J2755" s="109">
        <f t="shared" si="1270"/>
        <v>22</v>
      </c>
      <c r="K2755" s="109">
        <f t="shared" si="1280"/>
        <v>3</v>
      </c>
      <c r="L2755" s="8">
        <f t="shared" si="1271"/>
        <v>1.0007618300000001</v>
      </c>
      <c r="M2755" s="110">
        <f t="shared" si="1260"/>
        <v>1.0056002500000001</v>
      </c>
      <c r="N2755" s="110">
        <f t="shared" si="1261"/>
        <v>2.0856349577761431</v>
      </c>
      <c r="O2755" s="103">
        <f t="shared" si="1262"/>
        <v>2.08722385</v>
      </c>
      <c r="P2755" s="103">
        <f t="shared" si="1263"/>
        <v>192.58422926</v>
      </c>
      <c r="Q2755" s="11">
        <f t="shared" si="1277"/>
        <v>0</v>
      </c>
      <c r="R2755" s="30">
        <f t="shared" si="1272"/>
        <v>0</v>
      </c>
      <c r="S2755" s="103">
        <f t="shared" si="1264"/>
        <v>0</v>
      </c>
      <c r="T2755" s="113">
        <f t="shared" si="1273"/>
        <v>8.5000000000000006E-2</v>
      </c>
      <c r="U2755" s="111">
        <f t="shared" si="1265"/>
        <v>3</v>
      </c>
      <c r="V2755" s="111">
        <v>252</v>
      </c>
      <c r="W2755" s="110">
        <f t="shared" si="1266"/>
        <v>1.000971662</v>
      </c>
      <c r="X2755" s="103">
        <f t="shared" si="1267"/>
        <v>0.18712677</v>
      </c>
      <c r="Y2755" s="103">
        <f t="shared" si="1268"/>
        <v>0</v>
      </c>
      <c r="Z2755" s="114" t="str">
        <f t="shared" si="1275"/>
        <v>A+J=</v>
      </c>
      <c r="AA2755" s="108">
        <f t="shared" si="1276"/>
        <v>46804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69"/>
        <v>46778</v>
      </c>
      <c r="B2756" s="103">
        <f t="shared" si="1256"/>
        <v>192.88272824000001</v>
      </c>
      <c r="C2756" s="204">
        <f t="shared" si="1255"/>
        <v>92.268124122344972</v>
      </c>
      <c r="D2756" s="104">
        <f t="shared" si="1257"/>
        <v>7205.03</v>
      </c>
      <c r="E2756" s="105">
        <f t="shared" si="1278"/>
        <v>7245.38</v>
      </c>
      <c r="F2756" s="106">
        <f t="shared" si="1279"/>
        <v>46741</v>
      </c>
      <c r="G2756" s="107">
        <f t="shared" si="1258"/>
        <v>5.6002542668107669E-3</v>
      </c>
      <c r="H2756" s="108">
        <f t="shared" si="1274"/>
        <v>46804</v>
      </c>
      <c r="I2756" s="108">
        <f t="shared" si="1259"/>
        <v>46804</v>
      </c>
      <c r="J2756" s="109">
        <f t="shared" si="1270"/>
        <v>22</v>
      </c>
      <c r="K2756" s="109">
        <f t="shared" si="1280"/>
        <v>4</v>
      </c>
      <c r="L2756" s="8">
        <f t="shared" si="1271"/>
        <v>1.0010159000000001</v>
      </c>
      <c r="M2756" s="110">
        <f t="shared" si="1260"/>
        <v>1.0056002500000001</v>
      </c>
      <c r="N2756" s="110">
        <f t="shared" si="1261"/>
        <v>2.0856349577761431</v>
      </c>
      <c r="O2756" s="103">
        <f t="shared" si="1262"/>
        <v>2.0877537500000001</v>
      </c>
      <c r="P2756" s="103">
        <f t="shared" si="1263"/>
        <v>192.63312214000001</v>
      </c>
      <c r="Q2756" s="11">
        <f t="shared" si="1277"/>
        <v>0</v>
      </c>
      <c r="R2756" s="30">
        <f t="shared" si="1272"/>
        <v>0</v>
      </c>
      <c r="S2756" s="103">
        <f t="shared" si="1264"/>
        <v>0</v>
      </c>
      <c r="T2756" s="113">
        <f t="shared" si="1273"/>
        <v>8.5000000000000006E-2</v>
      </c>
      <c r="U2756" s="111">
        <f t="shared" si="1265"/>
        <v>4</v>
      </c>
      <c r="V2756" s="111">
        <v>252</v>
      </c>
      <c r="W2756" s="110">
        <f t="shared" si="1266"/>
        <v>1.001295759</v>
      </c>
      <c r="X2756" s="103">
        <f t="shared" si="1267"/>
        <v>0.2496061</v>
      </c>
      <c r="Y2756" s="103">
        <f t="shared" si="1268"/>
        <v>0</v>
      </c>
      <c r="Z2756" s="114" t="str">
        <f t="shared" si="1275"/>
        <v>A+J=</v>
      </c>
      <c r="AA2756" s="108">
        <f t="shared" si="1276"/>
        <v>46804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69"/>
        <v>46779</v>
      </c>
      <c r="B2757" s="103">
        <f t="shared" si="1256"/>
        <v>192.99416529999999</v>
      </c>
      <c r="C2757" s="204">
        <f t="shared" si="1255"/>
        <v>92.268124122344972</v>
      </c>
      <c r="D2757" s="104">
        <f t="shared" si="1257"/>
        <v>7205.03</v>
      </c>
      <c r="E2757" s="105">
        <f t="shared" si="1278"/>
        <v>7245.38</v>
      </c>
      <c r="F2757" s="106">
        <f t="shared" si="1279"/>
        <v>46741</v>
      </c>
      <c r="G2757" s="107">
        <f t="shared" si="1258"/>
        <v>5.6002542668107669E-3</v>
      </c>
      <c r="H2757" s="108">
        <f t="shared" si="1274"/>
        <v>46804</v>
      </c>
      <c r="I2757" s="108">
        <f t="shared" si="1259"/>
        <v>46804</v>
      </c>
      <c r="J2757" s="109">
        <f t="shared" si="1270"/>
        <v>22</v>
      </c>
      <c r="K2757" s="109">
        <f t="shared" si="1280"/>
        <v>5</v>
      </c>
      <c r="L2757" s="8">
        <f t="shared" si="1271"/>
        <v>1.0012700400000001</v>
      </c>
      <c r="M2757" s="110">
        <f t="shared" si="1260"/>
        <v>1.0056002500000001</v>
      </c>
      <c r="N2757" s="110">
        <f t="shared" si="1261"/>
        <v>2.0856349577761431</v>
      </c>
      <c r="O2757" s="103">
        <f t="shared" si="1262"/>
        <v>2.0882837900000002</v>
      </c>
      <c r="P2757" s="103">
        <f t="shared" si="1263"/>
        <v>192.68202793</v>
      </c>
      <c r="Q2757" s="11">
        <f t="shared" si="1277"/>
        <v>0</v>
      </c>
      <c r="R2757" s="30">
        <f t="shared" si="1272"/>
        <v>0</v>
      </c>
      <c r="S2757" s="103">
        <f t="shared" si="1264"/>
        <v>0</v>
      </c>
      <c r="T2757" s="113">
        <f t="shared" si="1273"/>
        <v>8.5000000000000006E-2</v>
      </c>
      <c r="U2757" s="111">
        <f t="shared" si="1265"/>
        <v>5</v>
      </c>
      <c r="V2757" s="111">
        <v>252</v>
      </c>
      <c r="W2757" s="110">
        <f t="shared" si="1266"/>
        <v>1.0016199610000001</v>
      </c>
      <c r="X2757" s="103">
        <f t="shared" si="1267"/>
        <v>0.31213737000000003</v>
      </c>
      <c r="Y2757" s="103">
        <f t="shared" si="1268"/>
        <v>0</v>
      </c>
      <c r="Z2757" s="114" t="str">
        <f t="shared" si="1275"/>
        <v>A+J=</v>
      </c>
      <c r="AA2757" s="108">
        <f t="shared" si="1276"/>
        <v>46804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69"/>
        <v>46780</v>
      </c>
      <c r="B2758" s="103">
        <f t="shared" si="1256"/>
        <v>193.10566632999999</v>
      </c>
      <c r="C2758" s="204">
        <f t="shared" ref="C2758:C2821" si="1281">(C2757-(S2757/O2757))</f>
        <v>92.268124122344972</v>
      </c>
      <c r="D2758" s="104">
        <f t="shared" si="1257"/>
        <v>7205.03</v>
      </c>
      <c r="E2758" s="105">
        <f t="shared" si="1278"/>
        <v>7245.38</v>
      </c>
      <c r="F2758" s="106">
        <f t="shared" si="1279"/>
        <v>46741</v>
      </c>
      <c r="G2758" s="107">
        <f t="shared" si="1258"/>
        <v>5.6002542668107669E-3</v>
      </c>
      <c r="H2758" s="108">
        <f t="shared" si="1274"/>
        <v>46804</v>
      </c>
      <c r="I2758" s="108">
        <f t="shared" si="1259"/>
        <v>46804</v>
      </c>
      <c r="J2758" s="109">
        <f t="shared" si="1270"/>
        <v>22</v>
      </c>
      <c r="K2758" s="109">
        <f t="shared" si="1280"/>
        <v>6</v>
      </c>
      <c r="L2758" s="8">
        <f t="shared" si="1271"/>
        <v>1.00152424</v>
      </c>
      <c r="M2758" s="110">
        <f t="shared" si="1260"/>
        <v>1.0056002500000001</v>
      </c>
      <c r="N2758" s="110">
        <f t="shared" si="1261"/>
        <v>2.0856349577761431</v>
      </c>
      <c r="O2758" s="103">
        <f t="shared" si="1262"/>
        <v>2.08881396</v>
      </c>
      <c r="P2758" s="103">
        <f t="shared" si="1263"/>
        <v>192.73094571999999</v>
      </c>
      <c r="Q2758" s="11">
        <f t="shared" si="1277"/>
        <v>0</v>
      </c>
      <c r="R2758" s="30">
        <f t="shared" si="1272"/>
        <v>0</v>
      </c>
      <c r="S2758" s="103">
        <f t="shared" si="1264"/>
        <v>0</v>
      </c>
      <c r="T2758" s="113">
        <f t="shared" si="1273"/>
        <v>8.5000000000000006E-2</v>
      </c>
      <c r="U2758" s="111">
        <f t="shared" si="1265"/>
        <v>6</v>
      </c>
      <c r="V2758" s="111">
        <v>252</v>
      </c>
      <c r="W2758" s="110">
        <f t="shared" si="1266"/>
        <v>1.0019442679999999</v>
      </c>
      <c r="X2758" s="103">
        <f t="shared" si="1267"/>
        <v>0.37472061000000001</v>
      </c>
      <c r="Y2758" s="103">
        <f t="shared" si="1268"/>
        <v>0</v>
      </c>
      <c r="Z2758" s="114" t="str">
        <f t="shared" si="1275"/>
        <v>A+J=</v>
      </c>
      <c r="AA2758" s="108">
        <f t="shared" si="1276"/>
        <v>46804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69"/>
        <v>46781</v>
      </c>
      <c r="B2759" s="103">
        <f t="shared" ref="B2759:B2822" si="1282">(P2759+X2759)</f>
        <v>193.21723043</v>
      </c>
      <c r="C2759" s="204">
        <f t="shared" si="1281"/>
        <v>92.268124122344972</v>
      </c>
      <c r="D2759" s="104">
        <f t="shared" ref="D2759:D2822" si="1283">IF(E2759=E2758,D2758,E2758)</f>
        <v>7205.03</v>
      </c>
      <c r="E2759" s="105">
        <f t="shared" si="1278"/>
        <v>7245.38</v>
      </c>
      <c r="F2759" s="106">
        <f t="shared" si="1279"/>
        <v>46741</v>
      </c>
      <c r="G2759" s="107">
        <f t="shared" ref="G2759:G2822" si="1284">(E2759/D2759)-1</f>
        <v>5.6002542668107669E-3</v>
      </c>
      <c r="H2759" s="108">
        <f t="shared" si="1274"/>
        <v>46804</v>
      </c>
      <c r="I2759" s="108">
        <f t="shared" ref="I2759:I2822" si="1285">IF(A2759&gt;I2758,H2759,I2758)</f>
        <v>46804</v>
      </c>
      <c r="J2759" s="109">
        <f t="shared" si="1270"/>
        <v>22</v>
      </c>
      <c r="K2759" s="109">
        <f t="shared" si="1280"/>
        <v>7</v>
      </c>
      <c r="L2759" s="8">
        <f t="shared" si="1271"/>
        <v>1.0017784999999999</v>
      </c>
      <c r="M2759" s="110">
        <f t="shared" ref="M2759:M2822" si="1286">IF(I2759&gt;I2758,L2758,M2758)</f>
        <v>1.0056002500000001</v>
      </c>
      <c r="N2759" s="110">
        <f t="shared" ref="N2759:N2822" si="1287">IF(I2759&gt;I2758,N2758*M2759,N2758)</f>
        <v>2.0856349577761431</v>
      </c>
      <c r="O2759" s="103">
        <f t="shared" ref="O2759:O2822" si="1288">TRUNC(TRUNC((L2759*N2759),15),8)</f>
        <v>2.0893442499999999</v>
      </c>
      <c r="P2759" s="103">
        <f t="shared" ref="P2759:P2822" si="1289">TRUNC(C2759*O2759,8)</f>
        <v>192.77987458999999</v>
      </c>
      <c r="Q2759" s="11">
        <f t="shared" si="1277"/>
        <v>0</v>
      </c>
      <c r="R2759" s="30">
        <f t="shared" si="1272"/>
        <v>0</v>
      </c>
      <c r="S2759" s="103">
        <f t="shared" ref="S2759:S2822" si="1290">IF(R2759&gt;0,TRUNC(R2759*P2759,8),0)</f>
        <v>0</v>
      </c>
      <c r="T2759" s="113">
        <f t="shared" si="1273"/>
        <v>8.5000000000000006E-2</v>
      </c>
      <c r="U2759" s="111">
        <f t="shared" ref="U2759:U2822" si="1291">IF(Q2758&gt;0,1,IF(K2759=K2758,U2758,U2758+1))</f>
        <v>7</v>
      </c>
      <c r="V2759" s="111">
        <v>252</v>
      </c>
      <c r="W2759" s="110">
        <f t="shared" ref="W2759:W2822" si="1292">ROUND((1+T2759)^TRUNC((U2759/V2759),9),9)</f>
        <v>1.00226868</v>
      </c>
      <c r="X2759" s="103">
        <f t="shared" ref="X2759:X2822" si="1293">TRUNC((P2759*(W2759-1)),8)</f>
        <v>0.43735584</v>
      </c>
      <c r="Y2759" s="103">
        <f t="shared" ref="Y2759:Y2822" si="1294">IF(Q2759&gt;0,S2759+X2759,0)</f>
        <v>0</v>
      </c>
      <c r="Z2759" s="114" t="str">
        <f t="shared" si="1275"/>
        <v>A+J=</v>
      </c>
      <c r="AA2759" s="108">
        <f t="shared" si="1276"/>
        <v>46804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69"/>
        <v>46782</v>
      </c>
      <c r="B2760" s="103">
        <f t="shared" si="1282"/>
        <v>193.21723043</v>
      </c>
      <c r="C2760" s="204">
        <f t="shared" si="1281"/>
        <v>92.268124122344972</v>
      </c>
      <c r="D2760" s="104">
        <f t="shared" si="1283"/>
        <v>7205.03</v>
      </c>
      <c r="E2760" s="105">
        <f t="shared" si="1278"/>
        <v>7245.38</v>
      </c>
      <c r="F2760" s="106">
        <f t="shared" si="1279"/>
        <v>46741</v>
      </c>
      <c r="G2760" s="107">
        <f t="shared" si="1284"/>
        <v>5.6002542668107669E-3</v>
      </c>
      <c r="H2760" s="108">
        <f t="shared" si="1274"/>
        <v>46804</v>
      </c>
      <c r="I2760" s="108">
        <f t="shared" si="1285"/>
        <v>46804</v>
      </c>
      <c r="J2760" s="109">
        <f t="shared" si="1270"/>
        <v>22</v>
      </c>
      <c r="K2760" s="109">
        <f t="shared" si="1280"/>
        <v>7</v>
      </c>
      <c r="L2760" s="8">
        <f t="shared" si="1271"/>
        <v>1.0017784999999999</v>
      </c>
      <c r="M2760" s="110">
        <f t="shared" si="1286"/>
        <v>1.0056002500000001</v>
      </c>
      <c r="N2760" s="110">
        <f t="shared" si="1287"/>
        <v>2.0856349577761431</v>
      </c>
      <c r="O2760" s="103">
        <f t="shared" si="1288"/>
        <v>2.0893442499999999</v>
      </c>
      <c r="P2760" s="103">
        <f t="shared" si="1289"/>
        <v>192.77987458999999</v>
      </c>
      <c r="Q2760" s="11">
        <f t="shared" si="1277"/>
        <v>0</v>
      </c>
      <c r="R2760" s="30">
        <f t="shared" si="1272"/>
        <v>0</v>
      </c>
      <c r="S2760" s="103">
        <f t="shared" si="1290"/>
        <v>0</v>
      </c>
      <c r="T2760" s="113">
        <f t="shared" si="1273"/>
        <v>8.5000000000000006E-2</v>
      </c>
      <c r="U2760" s="111">
        <f t="shared" si="1291"/>
        <v>7</v>
      </c>
      <c r="V2760" s="111">
        <v>252</v>
      </c>
      <c r="W2760" s="110">
        <f t="shared" si="1292"/>
        <v>1.00226868</v>
      </c>
      <c r="X2760" s="103">
        <f t="shared" si="1293"/>
        <v>0.43735584</v>
      </c>
      <c r="Y2760" s="103">
        <f t="shared" si="1294"/>
        <v>0</v>
      </c>
      <c r="Z2760" s="114" t="str">
        <f t="shared" si="1275"/>
        <v>A+J=</v>
      </c>
      <c r="AA2760" s="108">
        <f t="shared" si="1276"/>
        <v>46804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69"/>
        <v>46783</v>
      </c>
      <c r="B2761" s="103">
        <f t="shared" si="1282"/>
        <v>193.21723043</v>
      </c>
      <c r="C2761" s="204">
        <f t="shared" si="1281"/>
        <v>92.268124122344972</v>
      </c>
      <c r="D2761" s="104">
        <f t="shared" si="1283"/>
        <v>7205.03</v>
      </c>
      <c r="E2761" s="105">
        <f t="shared" si="1278"/>
        <v>7245.38</v>
      </c>
      <c r="F2761" s="106">
        <f t="shared" si="1279"/>
        <v>46741</v>
      </c>
      <c r="G2761" s="107">
        <f t="shared" si="1284"/>
        <v>5.6002542668107669E-3</v>
      </c>
      <c r="H2761" s="108">
        <f t="shared" si="1274"/>
        <v>46804</v>
      </c>
      <c r="I2761" s="108">
        <f t="shared" si="1285"/>
        <v>46804</v>
      </c>
      <c r="J2761" s="109">
        <f t="shared" si="1270"/>
        <v>22</v>
      </c>
      <c r="K2761" s="109">
        <f t="shared" si="1280"/>
        <v>7</v>
      </c>
      <c r="L2761" s="8">
        <f t="shared" si="1271"/>
        <v>1.0017784999999999</v>
      </c>
      <c r="M2761" s="110">
        <f t="shared" si="1286"/>
        <v>1.0056002500000001</v>
      </c>
      <c r="N2761" s="110">
        <f t="shared" si="1287"/>
        <v>2.0856349577761431</v>
      </c>
      <c r="O2761" s="103">
        <f t="shared" si="1288"/>
        <v>2.0893442499999999</v>
      </c>
      <c r="P2761" s="103">
        <f t="shared" si="1289"/>
        <v>192.77987458999999</v>
      </c>
      <c r="Q2761" s="11">
        <f t="shared" si="1277"/>
        <v>0</v>
      </c>
      <c r="R2761" s="30">
        <f t="shared" si="1272"/>
        <v>0</v>
      </c>
      <c r="S2761" s="103">
        <f t="shared" si="1290"/>
        <v>0</v>
      </c>
      <c r="T2761" s="113">
        <f t="shared" si="1273"/>
        <v>8.5000000000000006E-2</v>
      </c>
      <c r="U2761" s="111">
        <f t="shared" si="1291"/>
        <v>7</v>
      </c>
      <c r="V2761" s="111">
        <v>252</v>
      </c>
      <c r="W2761" s="110">
        <f t="shared" si="1292"/>
        <v>1.00226868</v>
      </c>
      <c r="X2761" s="103">
        <f t="shared" si="1293"/>
        <v>0.43735584</v>
      </c>
      <c r="Y2761" s="103">
        <f t="shared" si="1294"/>
        <v>0</v>
      </c>
      <c r="Z2761" s="114" t="str">
        <f t="shared" si="1275"/>
        <v>A+J=</v>
      </c>
      <c r="AA2761" s="108">
        <f t="shared" si="1276"/>
        <v>46804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69"/>
        <v>46784</v>
      </c>
      <c r="B2762" s="103">
        <f t="shared" si="1282"/>
        <v>193.3288604</v>
      </c>
      <c r="C2762" s="204">
        <f t="shared" si="1281"/>
        <v>92.268124122344972</v>
      </c>
      <c r="D2762" s="104">
        <f t="shared" si="1283"/>
        <v>7205.03</v>
      </c>
      <c r="E2762" s="105">
        <f t="shared" si="1278"/>
        <v>7245.38</v>
      </c>
      <c r="F2762" s="106">
        <f t="shared" si="1279"/>
        <v>46741</v>
      </c>
      <c r="G2762" s="107">
        <f t="shared" si="1284"/>
        <v>5.6002542668107669E-3</v>
      </c>
      <c r="H2762" s="108">
        <f t="shared" si="1274"/>
        <v>46804</v>
      </c>
      <c r="I2762" s="108">
        <f t="shared" si="1285"/>
        <v>46804</v>
      </c>
      <c r="J2762" s="109">
        <f t="shared" si="1270"/>
        <v>22</v>
      </c>
      <c r="K2762" s="109">
        <f t="shared" si="1280"/>
        <v>8</v>
      </c>
      <c r="L2762" s="8">
        <f t="shared" si="1271"/>
        <v>1.0020328300000001</v>
      </c>
      <c r="M2762" s="110">
        <f t="shared" si="1286"/>
        <v>1.0056002500000001</v>
      </c>
      <c r="N2762" s="110">
        <f t="shared" si="1287"/>
        <v>2.0856349577761431</v>
      </c>
      <c r="O2762" s="103">
        <f t="shared" si="1288"/>
        <v>2.0898746899999998</v>
      </c>
      <c r="P2762" s="103">
        <f t="shared" si="1289"/>
        <v>192.82881728999999</v>
      </c>
      <c r="Q2762" s="11">
        <f t="shared" si="1277"/>
        <v>0</v>
      </c>
      <c r="R2762" s="30">
        <f t="shared" si="1272"/>
        <v>0</v>
      </c>
      <c r="S2762" s="103">
        <f t="shared" si="1290"/>
        <v>0</v>
      </c>
      <c r="T2762" s="113">
        <f t="shared" si="1273"/>
        <v>8.5000000000000006E-2</v>
      </c>
      <c r="U2762" s="111">
        <f t="shared" si="1291"/>
        <v>8</v>
      </c>
      <c r="V2762" s="111">
        <v>252</v>
      </c>
      <c r="W2762" s="110">
        <f t="shared" si="1292"/>
        <v>1.0025931969999999</v>
      </c>
      <c r="X2762" s="103">
        <f t="shared" si="1293"/>
        <v>0.50004311000000001</v>
      </c>
      <c r="Y2762" s="103">
        <f t="shared" si="1294"/>
        <v>0</v>
      </c>
      <c r="Z2762" s="114" t="str">
        <f t="shared" si="1275"/>
        <v>A+J=</v>
      </c>
      <c r="AA2762" s="108">
        <f t="shared" si="1276"/>
        <v>46804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95">(A2762+1)</f>
        <v>46785</v>
      </c>
      <c r="B2763" s="103">
        <f t="shared" si="1282"/>
        <v>193.44055627</v>
      </c>
      <c r="C2763" s="204">
        <f t="shared" si="1281"/>
        <v>92.268124122344972</v>
      </c>
      <c r="D2763" s="104">
        <f t="shared" si="1283"/>
        <v>7205.03</v>
      </c>
      <c r="E2763" s="105">
        <f t="shared" si="1278"/>
        <v>7245.38</v>
      </c>
      <c r="F2763" s="106">
        <f t="shared" si="1279"/>
        <v>46741</v>
      </c>
      <c r="G2763" s="107">
        <f t="shared" si="1284"/>
        <v>5.6002542668107669E-3</v>
      </c>
      <c r="H2763" s="108">
        <f t="shared" si="1274"/>
        <v>46804</v>
      </c>
      <c r="I2763" s="108">
        <f t="shared" si="1285"/>
        <v>46804</v>
      </c>
      <c r="J2763" s="109">
        <f t="shared" ref="J2763:J2826" si="1296">IF(I2763=I2762,J2762,NETWORKDAYS(I2762,I2763,$AD$171:$AD$502)-1)</f>
        <v>22</v>
      </c>
      <c r="K2763" s="109">
        <f t="shared" si="1280"/>
        <v>9</v>
      </c>
      <c r="L2763" s="8">
        <f t="shared" ref="L2763:L2826" si="1297">IF(E2763&lt;D2763,1,TRUNC((E2763/D2763)^TRUNC((K2763/J2763),9),8))</f>
        <v>1.0022872300000001</v>
      </c>
      <c r="M2763" s="110">
        <f t="shared" si="1286"/>
        <v>1.0056002500000001</v>
      </c>
      <c r="N2763" s="110">
        <f t="shared" si="1287"/>
        <v>2.0856349577761431</v>
      </c>
      <c r="O2763" s="103">
        <f t="shared" si="1288"/>
        <v>2.0904052800000001</v>
      </c>
      <c r="P2763" s="103">
        <f t="shared" si="1289"/>
        <v>192.87777384</v>
      </c>
      <c r="Q2763" s="11">
        <f t="shared" si="1277"/>
        <v>0</v>
      </c>
      <c r="R2763" s="30">
        <f t="shared" ref="R2763:R2826" si="1298">IF(Q2763&gt;0,VLOOKUP($A2763,$AD$10:$AI$165,6),0)</f>
        <v>0</v>
      </c>
      <c r="S2763" s="103">
        <f t="shared" si="1290"/>
        <v>0</v>
      </c>
      <c r="T2763" s="113">
        <f t="shared" ref="T2763:T2826" si="1299">(T2762)</f>
        <v>8.5000000000000006E-2</v>
      </c>
      <c r="U2763" s="111">
        <f t="shared" si="1291"/>
        <v>9</v>
      </c>
      <c r="V2763" s="111">
        <v>252</v>
      </c>
      <c r="W2763" s="110">
        <f t="shared" si="1292"/>
        <v>1.0029178190000001</v>
      </c>
      <c r="X2763" s="103">
        <f t="shared" si="1293"/>
        <v>0.56278242999999994</v>
      </c>
      <c r="Y2763" s="103">
        <f t="shared" si="1294"/>
        <v>0</v>
      </c>
      <c r="Z2763" s="114" t="str">
        <f t="shared" si="1275"/>
        <v>A+J=</v>
      </c>
      <c r="AA2763" s="108">
        <f t="shared" si="1276"/>
        <v>46804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95"/>
        <v>46786</v>
      </c>
      <c r="B2764" s="103">
        <f t="shared" si="1282"/>
        <v>193.55231547</v>
      </c>
      <c r="C2764" s="204">
        <f t="shared" si="1281"/>
        <v>92.268124122344972</v>
      </c>
      <c r="D2764" s="104">
        <f t="shared" si="1283"/>
        <v>7205.03</v>
      </c>
      <c r="E2764" s="105">
        <f t="shared" si="1278"/>
        <v>7245.38</v>
      </c>
      <c r="F2764" s="106">
        <f t="shared" si="1279"/>
        <v>46741</v>
      </c>
      <c r="G2764" s="107">
        <f t="shared" si="1284"/>
        <v>5.6002542668107669E-3</v>
      </c>
      <c r="H2764" s="108">
        <f t="shared" ref="H2764:H2827" si="1300">IF(DAY(A2764)=H$9,VLOOKUP(A2764,AH$118:AN$450,4),H2763)</f>
        <v>46804</v>
      </c>
      <c r="I2764" s="108">
        <f t="shared" si="1285"/>
        <v>46804</v>
      </c>
      <c r="J2764" s="109">
        <f t="shared" si="1296"/>
        <v>22</v>
      </c>
      <c r="K2764" s="109">
        <f t="shared" si="1280"/>
        <v>10</v>
      </c>
      <c r="L2764" s="8">
        <f t="shared" si="1297"/>
        <v>1.0025416899999999</v>
      </c>
      <c r="M2764" s="110">
        <f t="shared" si="1286"/>
        <v>1.0056002500000001</v>
      </c>
      <c r="N2764" s="110">
        <f t="shared" si="1287"/>
        <v>2.0856349577761431</v>
      </c>
      <c r="O2764" s="103">
        <f t="shared" si="1288"/>
        <v>2.0909359900000002</v>
      </c>
      <c r="P2764" s="103">
        <f t="shared" si="1289"/>
        <v>192.92674145000001</v>
      </c>
      <c r="Q2764" s="11">
        <f t="shared" si="1277"/>
        <v>0</v>
      </c>
      <c r="R2764" s="30">
        <f t="shared" si="1298"/>
        <v>0</v>
      </c>
      <c r="S2764" s="103">
        <f t="shared" si="1290"/>
        <v>0</v>
      </c>
      <c r="T2764" s="113">
        <f t="shared" si="1299"/>
        <v>8.5000000000000006E-2</v>
      </c>
      <c r="U2764" s="111">
        <f t="shared" si="1291"/>
        <v>10</v>
      </c>
      <c r="V2764" s="111">
        <v>252</v>
      </c>
      <c r="W2764" s="110">
        <f t="shared" si="1292"/>
        <v>1.0032425469999999</v>
      </c>
      <c r="X2764" s="103">
        <f t="shared" si="1293"/>
        <v>0.62557401999999995</v>
      </c>
      <c r="Y2764" s="103">
        <f t="shared" si="1294"/>
        <v>0</v>
      </c>
      <c r="Z2764" s="114" t="str">
        <f t="shared" ref="Z2764:Z2827" si="1301">IF($Q2763&gt;0,VLOOKUP($A2763,$AD$10:$AM$165,9),Z2763)</f>
        <v>A+J=</v>
      </c>
      <c r="AA2764" s="108">
        <f t="shared" ref="AA2764:AA2827" si="1302">IF($Q2763&gt;0,VLOOKUP($A2763,$AD$10:$AM$165,10),AA2763)</f>
        <v>46804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95"/>
        <v>46787</v>
      </c>
      <c r="B2765" s="103">
        <f t="shared" si="1282"/>
        <v>193.66413859000002</v>
      </c>
      <c r="C2765" s="204">
        <f t="shared" si="1281"/>
        <v>92.268124122344972</v>
      </c>
      <c r="D2765" s="104">
        <f t="shared" si="1283"/>
        <v>7205.03</v>
      </c>
      <c r="E2765" s="105">
        <f t="shared" si="1278"/>
        <v>7245.38</v>
      </c>
      <c r="F2765" s="106">
        <f t="shared" si="1279"/>
        <v>46741</v>
      </c>
      <c r="G2765" s="107">
        <f t="shared" si="1284"/>
        <v>5.6002542668107669E-3</v>
      </c>
      <c r="H2765" s="108">
        <f t="shared" si="1300"/>
        <v>46804</v>
      </c>
      <c r="I2765" s="108">
        <f t="shared" si="1285"/>
        <v>46804</v>
      </c>
      <c r="J2765" s="109">
        <f t="shared" si="1296"/>
        <v>22</v>
      </c>
      <c r="K2765" s="109">
        <f t="shared" si="1280"/>
        <v>11</v>
      </c>
      <c r="L2765" s="8">
        <f t="shared" si="1297"/>
        <v>1.0027962100000001</v>
      </c>
      <c r="M2765" s="110">
        <f t="shared" si="1286"/>
        <v>1.0056002500000001</v>
      </c>
      <c r="N2765" s="110">
        <f t="shared" si="1287"/>
        <v>2.0856349577761431</v>
      </c>
      <c r="O2765" s="103">
        <f t="shared" si="1288"/>
        <v>2.0914668299999999</v>
      </c>
      <c r="P2765" s="103">
        <f t="shared" si="1289"/>
        <v>192.97572106000001</v>
      </c>
      <c r="Q2765" s="11">
        <f t="shared" ref="Q2765:Q2828" si="1303">IF(VLOOKUP(A2765,AD$10:AK$165,8)=VLOOKUP(A2764,AD$10:AK$165,8),0,VLOOKUP(A2765,AD$10:AK$165,8))</f>
        <v>0</v>
      </c>
      <c r="R2765" s="30">
        <f t="shared" si="1298"/>
        <v>0</v>
      </c>
      <c r="S2765" s="103">
        <f t="shared" si="1290"/>
        <v>0</v>
      </c>
      <c r="T2765" s="113">
        <f t="shared" si="1299"/>
        <v>8.5000000000000006E-2</v>
      </c>
      <c r="U2765" s="111">
        <f t="shared" si="1291"/>
        <v>11</v>
      </c>
      <c r="V2765" s="111">
        <v>252</v>
      </c>
      <c r="W2765" s="110">
        <f t="shared" si="1292"/>
        <v>1.0035673789999999</v>
      </c>
      <c r="X2765" s="103">
        <f t="shared" si="1293"/>
        <v>0.68841753000000006</v>
      </c>
      <c r="Y2765" s="103">
        <f t="shared" si="1294"/>
        <v>0</v>
      </c>
      <c r="Z2765" s="114" t="str">
        <f t="shared" si="1301"/>
        <v>A+J=</v>
      </c>
      <c r="AA2765" s="108">
        <f t="shared" si="1302"/>
        <v>46804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95"/>
        <v>46788</v>
      </c>
      <c r="B2766" s="103">
        <f t="shared" si="1282"/>
        <v>193.77602696</v>
      </c>
      <c r="C2766" s="204">
        <f t="shared" si="1281"/>
        <v>92.268124122344972</v>
      </c>
      <c r="D2766" s="104">
        <f t="shared" si="1283"/>
        <v>7205.03</v>
      </c>
      <c r="E2766" s="105">
        <f t="shared" si="1278"/>
        <v>7245.38</v>
      </c>
      <c r="F2766" s="106">
        <f t="shared" si="1279"/>
        <v>46741</v>
      </c>
      <c r="G2766" s="107">
        <f t="shared" si="1284"/>
        <v>5.6002542668107669E-3</v>
      </c>
      <c r="H2766" s="108">
        <f t="shared" si="1300"/>
        <v>46804</v>
      </c>
      <c r="I2766" s="108">
        <f t="shared" si="1285"/>
        <v>46804</v>
      </c>
      <c r="J2766" s="109">
        <f t="shared" si="1296"/>
        <v>22</v>
      </c>
      <c r="K2766" s="109">
        <f t="shared" si="1280"/>
        <v>12</v>
      </c>
      <c r="L2766" s="8">
        <f t="shared" si="1297"/>
        <v>1.0030508</v>
      </c>
      <c r="M2766" s="110">
        <f t="shared" si="1286"/>
        <v>1.0056002500000001</v>
      </c>
      <c r="N2766" s="110">
        <f t="shared" si="1287"/>
        <v>2.0856349577761431</v>
      </c>
      <c r="O2766" s="103">
        <f t="shared" si="1288"/>
        <v>2.0919978100000001</v>
      </c>
      <c r="P2766" s="103">
        <f t="shared" si="1289"/>
        <v>193.02471359</v>
      </c>
      <c r="Q2766" s="11">
        <f t="shared" si="1303"/>
        <v>0</v>
      </c>
      <c r="R2766" s="30">
        <f t="shared" si="1298"/>
        <v>0</v>
      </c>
      <c r="S2766" s="103">
        <f t="shared" si="1290"/>
        <v>0</v>
      </c>
      <c r="T2766" s="113">
        <f t="shared" si="1299"/>
        <v>8.5000000000000006E-2</v>
      </c>
      <c r="U2766" s="111">
        <f t="shared" si="1291"/>
        <v>12</v>
      </c>
      <c r="V2766" s="111">
        <v>252</v>
      </c>
      <c r="W2766" s="110">
        <f t="shared" si="1292"/>
        <v>1.003892317</v>
      </c>
      <c r="X2766" s="103">
        <f t="shared" si="1293"/>
        <v>0.75131336999999998</v>
      </c>
      <c r="Y2766" s="103">
        <f t="shared" si="1294"/>
        <v>0</v>
      </c>
      <c r="Z2766" s="114" t="str">
        <f t="shared" si="1301"/>
        <v>A+J=</v>
      </c>
      <c r="AA2766" s="108">
        <f t="shared" si="1302"/>
        <v>46804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95"/>
        <v>46789</v>
      </c>
      <c r="B2767" s="103">
        <f t="shared" si="1282"/>
        <v>193.77602696</v>
      </c>
      <c r="C2767" s="204">
        <f t="shared" si="1281"/>
        <v>92.268124122344972</v>
      </c>
      <c r="D2767" s="104">
        <f t="shared" si="1283"/>
        <v>7205.03</v>
      </c>
      <c r="E2767" s="105">
        <f t="shared" si="1278"/>
        <v>7245.38</v>
      </c>
      <c r="F2767" s="106">
        <f t="shared" si="1279"/>
        <v>46741</v>
      </c>
      <c r="G2767" s="107">
        <f t="shared" si="1284"/>
        <v>5.6002542668107669E-3</v>
      </c>
      <c r="H2767" s="108">
        <f t="shared" si="1300"/>
        <v>46804</v>
      </c>
      <c r="I2767" s="108">
        <f t="shared" si="1285"/>
        <v>46804</v>
      </c>
      <c r="J2767" s="109">
        <f t="shared" si="1296"/>
        <v>22</v>
      </c>
      <c r="K2767" s="109">
        <f t="shared" si="1280"/>
        <v>12</v>
      </c>
      <c r="L2767" s="8">
        <f t="shared" si="1297"/>
        <v>1.0030508</v>
      </c>
      <c r="M2767" s="110">
        <f t="shared" si="1286"/>
        <v>1.0056002500000001</v>
      </c>
      <c r="N2767" s="110">
        <f t="shared" si="1287"/>
        <v>2.0856349577761431</v>
      </c>
      <c r="O2767" s="103">
        <f t="shared" si="1288"/>
        <v>2.0919978100000001</v>
      </c>
      <c r="P2767" s="103">
        <f t="shared" si="1289"/>
        <v>193.02471359</v>
      </c>
      <c r="Q2767" s="11">
        <f t="shared" si="1303"/>
        <v>0</v>
      </c>
      <c r="R2767" s="30">
        <f t="shared" si="1298"/>
        <v>0</v>
      </c>
      <c r="S2767" s="103">
        <f t="shared" si="1290"/>
        <v>0</v>
      </c>
      <c r="T2767" s="113">
        <f t="shared" si="1299"/>
        <v>8.5000000000000006E-2</v>
      </c>
      <c r="U2767" s="111">
        <f t="shared" si="1291"/>
        <v>12</v>
      </c>
      <c r="V2767" s="111">
        <v>252</v>
      </c>
      <c r="W2767" s="110">
        <f t="shared" si="1292"/>
        <v>1.003892317</v>
      </c>
      <c r="X2767" s="103">
        <f t="shared" si="1293"/>
        <v>0.75131336999999998</v>
      </c>
      <c r="Y2767" s="103">
        <f t="shared" si="1294"/>
        <v>0</v>
      </c>
      <c r="Z2767" s="114" t="str">
        <f t="shared" si="1301"/>
        <v>A+J=</v>
      </c>
      <c r="AA2767" s="108">
        <f t="shared" si="1302"/>
        <v>46804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95"/>
        <v>46790</v>
      </c>
      <c r="B2768" s="103">
        <f t="shared" si="1282"/>
        <v>193.77602696</v>
      </c>
      <c r="C2768" s="204">
        <f t="shared" si="1281"/>
        <v>92.268124122344972</v>
      </c>
      <c r="D2768" s="104">
        <f t="shared" si="1283"/>
        <v>7205.03</v>
      </c>
      <c r="E2768" s="105">
        <f t="shared" si="1278"/>
        <v>7245.38</v>
      </c>
      <c r="F2768" s="106">
        <f t="shared" si="1279"/>
        <v>46741</v>
      </c>
      <c r="G2768" s="107">
        <f t="shared" si="1284"/>
        <v>5.6002542668107669E-3</v>
      </c>
      <c r="H2768" s="108">
        <f t="shared" si="1300"/>
        <v>46804</v>
      </c>
      <c r="I2768" s="108">
        <f t="shared" si="1285"/>
        <v>46804</v>
      </c>
      <c r="J2768" s="109">
        <f t="shared" si="1296"/>
        <v>22</v>
      </c>
      <c r="K2768" s="109">
        <f t="shared" si="1280"/>
        <v>12</v>
      </c>
      <c r="L2768" s="8">
        <f t="shared" si="1297"/>
        <v>1.0030508</v>
      </c>
      <c r="M2768" s="110">
        <f t="shared" si="1286"/>
        <v>1.0056002500000001</v>
      </c>
      <c r="N2768" s="110">
        <f t="shared" si="1287"/>
        <v>2.0856349577761431</v>
      </c>
      <c r="O2768" s="103">
        <f t="shared" si="1288"/>
        <v>2.0919978100000001</v>
      </c>
      <c r="P2768" s="103">
        <f t="shared" si="1289"/>
        <v>193.02471359</v>
      </c>
      <c r="Q2768" s="11">
        <f t="shared" si="1303"/>
        <v>0</v>
      </c>
      <c r="R2768" s="30">
        <f t="shared" si="1298"/>
        <v>0</v>
      </c>
      <c r="S2768" s="103">
        <f t="shared" si="1290"/>
        <v>0</v>
      </c>
      <c r="T2768" s="113">
        <f t="shared" si="1299"/>
        <v>8.5000000000000006E-2</v>
      </c>
      <c r="U2768" s="111">
        <f t="shared" si="1291"/>
        <v>12</v>
      </c>
      <c r="V2768" s="111">
        <v>252</v>
      </c>
      <c r="W2768" s="110">
        <f t="shared" si="1292"/>
        <v>1.003892317</v>
      </c>
      <c r="X2768" s="103">
        <f t="shared" si="1293"/>
        <v>0.75131336999999998</v>
      </c>
      <c r="Y2768" s="103">
        <f t="shared" si="1294"/>
        <v>0</v>
      </c>
      <c r="Z2768" s="114" t="str">
        <f t="shared" si="1301"/>
        <v>A+J=</v>
      </c>
      <c r="AA2768" s="108">
        <f t="shared" si="1302"/>
        <v>46804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95"/>
        <v>46791</v>
      </c>
      <c r="B2769" s="103">
        <f t="shared" si="1282"/>
        <v>193.88798115</v>
      </c>
      <c r="C2769" s="204">
        <f t="shared" si="1281"/>
        <v>92.268124122344972</v>
      </c>
      <c r="D2769" s="104">
        <f t="shared" si="1283"/>
        <v>7205.03</v>
      </c>
      <c r="E2769" s="105">
        <f t="shared" si="1278"/>
        <v>7245.38</v>
      </c>
      <c r="F2769" s="106">
        <f t="shared" si="1279"/>
        <v>46741</v>
      </c>
      <c r="G2769" s="107">
        <f t="shared" si="1284"/>
        <v>5.6002542668107669E-3</v>
      </c>
      <c r="H2769" s="108">
        <f t="shared" si="1300"/>
        <v>46804</v>
      </c>
      <c r="I2769" s="108">
        <f t="shared" si="1285"/>
        <v>46804</v>
      </c>
      <c r="J2769" s="109">
        <f t="shared" si="1296"/>
        <v>22</v>
      </c>
      <c r="K2769" s="109">
        <f t="shared" si="1280"/>
        <v>13</v>
      </c>
      <c r="L2769" s="8">
        <f t="shared" si="1297"/>
        <v>1.00330546</v>
      </c>
      <c r="M2769" s="110">
        <f t="shared" si="1286"/>
        <v>1.0056002500000001</v>
      </c>
      <c r="N2769" s="110">
        <f t="shared" si="1287"/>
        <v>2.0856349577761431</v>
      </c>
      <c r="O2769" s="103">
        <f t="shared" si="1288"/>
        <v>2.0925289399999998</v>
      </c>
      <c r="P2769" s="103">
        <f t="shared" si="1289"/>
        <v>193.07371996000001</v>
      </c>
      <c r="Q2769" s="11">
        <f t="shared" si="1303"/>
        <v>0</v>
      </c>
      <c r="R2769" s="30">
        <f t="shared" si="1298"/>
        <v>0</v>
      </c>
      <c r="S2769" s="103">
        <f t="shared" si="1290"/>
        <v>0</v>
      </c>
      <c r="T2769" s="113">
        <f t="shared" si="1299"/>
        <v>8.5000000000000006E-2</v>
      </c>
      <c r="U2769" s="111">
        <f t="shared" si="1291"/>
        <v>13</v>
      </c>
      <c r="V2769" s="111">
        <v>252</v>
      </c>
      <c r="W2769" s="110">
        <f t="shared" si="1292"/>
        <v>1.0042173590000001</v>
      </c>
      <c r="X2769" s="103">
        <f t="shared" si="1293"/>
        <v>0.81426118999999997</v>
      </c>
      <c r="Y2769" s="103">
        <f t="shared" si="1294"/>
        <v>0</v>
      </c>
      <c r="Z2769" s="114" t="str">
        <f t="shared" si="1301"/>
        <v>A+J=</v>
      </c>
      <c r="AA2769" s="108">
        <f t="shared" si="1302"/>
        <v>46804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95"/>
        <v>46792</v>
      </c>
      <c r="B2770" s="103">
        <f t="shared" si="1282"/>
        <v>193.99999713</v>
      </c>
      <c r="C2770" s="204">
        <f t="shared" si="1281"/>
        <v>92.268124122344972</v>
      </c>
      <c r="D2770" s="104">
        <f t="shared" si="1283"/>
        <v>7205.03</v>
      </c>
      <c r="E2770" s="105">
        <f t="shared" si="1278"/>
        <v>7245.38</v>
      </c>
      <c r="F2770" s="106">
        <f t="shared" si="1279"/>
        <v>46741</v>
      </c>
      <c r="G2770" s="107">
        <f t="shared" si="1284"/>
        <v>5.6002542668107669E-3</v>
      </c>
      <c r="H2770" s="108">
        <f t="shared" si="1300"/>
        <v>46804</v>
      </c>
      <c r="I2770" s="108">
        <f t="shared" si="1285"/>
        <v>46804</v>
      </c>
      <c r="J2770" s="109">
        <f t="shared" si="1296"/>
        <v>22</v>
      </c>
      <c r="K2770" s="109">
        <f t="shared" si="1280"/>
        <v>14</v>
      </c>
      <c r="L2770" s="8">
        <f t="shared" si="1297"/>
        <v>1.0035601700000001</v>
      </c>
      <c r="M2770" s="110">
        <f t="shared" si="1286"/>
        <v>1.0056002500000001</v>
      </c>
      <c r="N2770" s="110">
        <f t="shared" si="1287"/>
        <v>2.0856349577761431</v>
      </c>
      <c r="O2770" s="103">
        <f t="shared" si="1288"/>
        <v>2.0930601700000002</v>
      </c>
      <c r="P2770" s="103">
        <f t="shared" si="1289"/>
        <v>193.12273556</v>
      </c>
      <c r="Q2770" s="11">
        <f t="shared" si="1303"/>
        <v>0</v>
      </c>
      <c r="R2770" s="30">
        <f t="shared" si="1298"/>
        <v>0</v>
      </c>
      <c r="S2770" s="103">
        <f t="shared" si="1290"/>
        <v>0</v>
      </c>
      <c r="T2770" s="113">
        <f t="shared" si="1299"/>
        <v>8.5000000000000006E-2</v>
      </c>
      <c r="U2770" s="111">
        <f t="shared" si="1291"/>
        <v>14</v>
      </c>
      <c r="V2770" s="111">
        <v>252</v>
      </c>
      <c r="W2770" s="110">
        <f t="shared" si="1292"/>
        <v>1.0045425079999999</v>
      </c>
      <c r="X2770" s="103">
        <f t="shared" si="1293"/>
        <v>0.87726157000000005</v>
      </c>
      <c r="Y2770" s="103">
        <f t="shared" si="1294"/>
        <v>0</v>
      </c>
      <c r="Z2770" s="114" t="str">
        <f t="shared" si="1301"/>
        <v>A+J=</v>
      </c>
      <c r="AA2770" s="108">
        <f t="shared" si="1302"/>
        <v>46804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95"/>
        <v>46793</v>
      </c>
      <c r="B2771" s="103">
        <f t="shared" si="1282"/>
        <v>194.11208083</v>
      </c>
      <c r="C2771" s="204">
        <f t="shared" si="1281"/>
        <v>92.268124122344972</v>
      </c>
      <c r="D2771" s="104">
        <f t="shared" si="1283"/>
        <v>7205.03</v>
      </c>
      <c r="E2771" s="105">
        <f t="shared" si="1278"/>
        <v>7245.38</v>
      </c>
      <c r="F2771" s="106">
        <f t="shared" si="1279"/>
        <v>46741</v>
      </c>
      <c r="G2771" s="107">
        <f t="shared" si="1284"/>
        <v>5.6002542668107669E-3</v>
      </c>
      <c r="H2771" s="108">
        <f t="shared" si="1300"/>
        <v>46804</v>
      </c>
      <c r="I2771" s="108">
        <f t="shared" si="1285"/>
        <v>46804</v>
      </c>
      <c r="J2771" s="109">
        <f t="shared" si="1296"/>
        <v>22</v>
      </c>
      <c r="K2771" s="109">
        <f t="shared" si="1280"/>
        <v>15</v>
      </c>
      <c r="L2771" s="8">
        <f t="shared" si="1297"/>
        <v>1.0038149599999999</v>
      </c>
      <c r="M2771" s="110">
        <f t="shared" si="1286"/>
        <v>1.0056002500000001</v>
      </c>
      <c r="N2771" s="110">
        <f t="shared" si="1287"/>
        <v>2.0856349577761431</v>
      </c>
      <c r="O2771" s="103">
        <f t="shared" si="1288"/>
        <v>2.0935915700000001</v>
      </c>
      <c r="P2771" s="103">
        <f t="shared" si="1289"/>
        <v>193.17176684</v>
      </c>
      <c r="Q2771" s="11">
        <f t="shared" si="1303"/>
        <v>0</v>
      </c>
      <c r="R2771" s="30">
        <f t="shared" si="1298"/>
        <v>0</v>
      </c>
      <c r="S2771" s="103">
        <f t="shared" si="1290"/>
        <v>0</v>
      </c>
      <c r="T2771" s="113">
        <f t="shared" si="1299"/>
        <v>8.5000000000000006E-2</v>
      </c>
      <c r="U2771" s="111">
        <f t="shared" si="1291"/>
        <v>15</v>
      </c>
      <c r="V2771" s="111">
        <v>252</v>
      </c>
      <c r="W2771" s="110">
        <f t="shared" si="1292"/>
        <v>1.0048677610000001</v>
      </c>
      <c r="X2771" s="103">
        <f t="shared" si="1293"/>
        <v>0.94031399000000004</v>
      </c>
      <c r="Y2771" s="103">
        <f t="shared" si="1294"/>
        <v>0</v>
      </c>
      <c r="Z2771" s="114" t="str">
        <f t="shared" si="1301"/>
        <v>A+J=</v>
      </c>
      <c r="AA2771" s="108">
        <f t="shared" si="1302"/>
        <v>46804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95"/>
        <v>46794</v>
      </c>
      <c r="B2772" s="103">
        <f t="shared" si="1282"/>
        <v>194.22422599000001</v>
      </c>
      <c r="C2772" s="204">
        <f t="shared" si="1281"/>
        <v>92.268124122344972</v>
      </c>
      <c r="D2772" s="104">
        <f t="shared" si="1283"/>
        <v>7205.03</v>
      </c>
      <c r="E2772" s="105">
        <f t="shared" si="1278"/>
        <v>7245.38</v>
      </c>
      <c r="F2772" s="106">
        <f t="shared" si="1279"/>
        <v>46741</v>
      </c>
      <c r="G2772" s="107">
        <f t="shared" si="1284"/>
        <v>5.6002542668107669E-3</v>
      </c>
      <c r="H2772" s="108">
        <f t="shared" si="1300"/>
        <v>46804</v>
      </c>
      <c r="I2772" s="108">
        <f t="shared" si="1285"/>
        <v>46804</v>
      </c>
      <c r="J2772" s="109">
        <f t="shared" si="1296"/>
        <v>22</v>
      </c>
      <c r="K2772" s="109">
        <f t="shared" si="1280"/>
        <v>16</v>
      </c>
      <c r="L2772" s="8">
        <f t="shared" si="1297"/>
        <v>1.0040697999999999</v>
      </c>
      <c r="M2772" s="110">
        <f t="shared" si="1286"/>
        <v>1.0056002500000001</v>
      </c>
      <c r="N2772" s="110">
        <f t="shared" si="1287"/>
        <v>2.0856349577761431</v>
      </c>
      <c r="O2772" s="103">
        <f t="shared" si="1288"/>
        <v>2.0941230700000002</v>
      </c>
      <c r="P2772" s="103">
        <f t="shared" si="1289"/>
        <v>193.22080735</v>
      </c>
      <c r="Q2772" s="11">
        <f t="shared" si="1303"/>
        <v>0</v>
      </c>
      <c r="R2772" s="30">
        <f t="shared" si="1298"/>
        <v>0</v>
      </c>
      <c r="S2772" s="103">
        <f t="shared" si="1290"/>
        <v>0</v>
      </c>
      <c r="T2772" s="113">
        <f t="shared" si="1299"/>
        <v>8.5000000000000006E-2</v>
      </c>
      <c r="U2772" s="111">
        <f t="shared" si="1291"/>
        <v>16</v>
      </c>
      <c r="V2772" s="111">
        <v>252</v>
      </c>
      <c r="W2772" s="110">
        <f t="shared" si="1292"/>
        <v>1.0051931190000001</v>
      </c>
      <c r="X2772" s="103">
        <f t="shared" si="1293"/>
        <v>1.00341864</v>
      </c>
      <c r="Y2772" s="103">
        <f t="shared" si="1294"/>
        <v>0</v>
      </c>
      <c r="Z2772" s="114" t="str">
        <f t="shared" si="1301"/>
        <v>A+J=</v>
      </c>
      <c r="AA2772" s="108">
        <f t="shared" si="1302"/>
        <v>46804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95"/>
        <v>46795</v>
      </c>
      <c r="B2773" s="103">
        <f t="shared" si="1282"/>
        <v>194.33643931999998</v>
      </c>
      <c r="C2773" s="204">
        <f t="shared" si="1281"/>
        <v>92.268124122344972</v>
      </c>
      <c r="D2773" s="104">
        <f t="shared" si="1283"/>
        <v>7205.03</v>
      </c>
      <c r="E2773" s="105">
        <f t="shared" si="1278"/>
        <v>7245.38</v>
      </c>
      <c r="F2773" s="106">
        <f t="shared" si="1279"/>
        <v>46741</v>
      </c>
      <c r="G2773" s="107">
        <f t="shared" si="1284"/>
        <v>5.6002542668107669E-3</v>
      </c>
      <c r="H2773" s="108">
        <f t="shared" si="1300"/>
        <v>46804</v>
      </c>
      <c r="I2773" s="108">
        <f t="shared" si="1285"/>
        <v>46804</v>
      </c>
      <c r="J2773" s="109">
        <f t="shared" si="1296"/>
        <v>22</v>
      </c>
      <c r="K2773" s="109">
        <f t="shared" si="1280"/>
        <v>17</v>
      </c>
      <c r="L2773" s="8">
        <f t="shared" si="1297"/>
        <v>1.0043247200000001</v>
      </c>
      <c r="M2773" s="110">
        <f t="shared" si="1286"/>
        <v>1.0056002500000001</v>
      </c>
      <c r="N2773" s="110">
        <f t="shared" si="1287"/>
        <v>2.0856349577761431</v>
      </c>
      <c r="O2773" s="103">
        <f t="shared" si="1288"/>
        <v>2.0946547400000002</v>
      </c>
      <c r="P2773" s="103">
        <f t="shared" si="1289"/>
        <v>193.26986353999999</v>
      </c>
      <c r="Q2773" s="11">
        <f t="shared" si="1303"/>
        <v>0</v>
      </c>
      <c r="R2773" s="30">
        <f t="shared" si="1298"/>
        <v>0</v>
      </c>
      <c r="S2773" s="103">
        <f t="shared" si="1290"/>
        <v>0</v>
      </c>
      <c r="T2773" s="113">
        <f t="shared" si="1299"/>
        <v>8.5000000000000006E-2</v>
      </c>
      <c r="U2773" s="111">
        <f t="shared" si="1291"/>
        <v>17</v>
      </c>
      <c r="V2773" s="111">
        <v>252</v>
      </c>
      <c r="W2773" s="110">
        <f t="shared" si="1292"/>
        <v>1.005518583</v>
      </c>
      <c r="X2773" s="103">
        <f t="shared" si="1293"/>
        <v>1.06657578</v>
      </c>
      <c r="Y2773" s="103">
        <f t="shared" si="1294"/>
        <v>0</v>
      </c>
      <c r="Z2773" s="114" t="str">
        <f t="shared" si="1301"/>
        <v>A+J=</v>
      </c>
      <c r="AA2773" s="108">
        <f t="shared" si="1302"/>
        <v>46804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95"/>
        <v>46796</v>
      </c>
      <c r="B2774" s="103">
        <f t="shared" si="1282"/>
        <v>194.33643931999998</v>
      </c>
      <c r="C2774" s="204">
        <f t="shared" si="1281"/>
        <v>92.268124122344972</v>
      </c>
      <c r="D2774" s="104">
        <f t="shared" si="1283"/>
        <v>7205.03</v>
      </c>
      <c r="E2774" s="105">
        <f t="shared" si="1278"/>
        <v>7245.38</v>
      </c>
      <c r="F2774" s="106">
        <f t="shared" si="1279"/>
        <v>46741</v>
      </c>
      <c r="G2774" s="107">
        <f t="shared" si="1284"/>
        <v>5.6002542668107669E-3</v>
      </c>
      <c r="H2774" s="108">
        <f t="shared" si="1300"/>
        <v>46804</v>
      </c>
      <c r="I2774" s="108">
        <f t="shared" si="1285"/>
        <v>46804</v>
      </c>
      <c r="J2774" s="109">
        <f t="shared" si="1296"/>
        <v>22</v>
      </c>
      <c r="K2774" s="109">
        <f t="shared" si="1280"/>
        <v>17</v>
      </c>
      <c r="L2774" s="8">
        <f t="shared" si="1297"/>
        <v>1.0043247200000001</v>
      </c>
      <c r="M2774" s="110">
        <f t="shared" si="1286"/>
        <v>1.0056002500000001</v>
      </c>
      <c r="N2774" s="110">
        <f t="shared" si="1287"/>
        <v>2.0856349577761431</v>
      </c>
      <c r="O2774" s="103">
        <f t="shared" si="1288"/>
        <v>2.0946547400000002</v>
      </c>
      <c r="P2774" s="103">
        <f t="shared" si="1289"/>
        <v>193.26986353999999</v>
      </c>
      <c r="Q2774" s="11">
        <f t="shared" si="1303"/>
        <v>0</v>
      </c>
      <c r="R2774" s="30">
        <f t="shared" si="1298"/>
        <v>0</v>
      </c>
      <c r="S2774" s="103">
        <f t="shared" si="1290"/>
        <v>0</v>
      </c>
      <c r="T2774" s="113">
        <f t="shared" si="1299"/>
        <v>8.5000000000000006E-2</v>
      </c>
      <c r="U2774" s="111">
        <f t="shared" si="1291"/>
        <v>17</v>
      </c>
      <c r="V2774" s="111">
        <v>252</v>
      </c>
      <c r="W2774" s="110">
        <f t="shared" si="1292"/>
        <v>1.005518583</v>
      </c>
      <c r="X2774" s="103">
        <f t="shared" si="1293"/>
        <v>1.06657578</v>
      </c>
      <c r="Y2774" s="103">
        <f t="shared" si="1294"/>
        <v>0</v>
      </c>
      <c r="Z2774" s="114" t="str">
        <f t="shared" si="1301"/>
        <v>A+J=</v>
      </c>
      <c r="AA2774" s="108">
        <f t="shared" si="1302"/>
        <v>46804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95"/>
        <v>46797</v>
      </c>
      <c r="B2775" s="103">
        <f t="shared" si="1282"/>
        <v>194.33643931999998</v>
      </c>
      <c r="C2775" s="204">
        <f t="shared" si="1281"/>
        <v>92.268124122344972</v>
      </c>
      <c r="D2775" s="104">
        <f t="shared" si="1283"/>
        <v>7205.03</v>
      </c>
      <c r="E2775" s="105">
        <f t="shared" si="1278"/>
        <v>7245.38</v>
      </c>
      <c r="F2775" s="106">
        <f t="shared" si="1279"/>
        <v>46741</v>
      </c>
      <c r="G2775" s="107">
        <f t="shared" si="1284"/>
        <v>5.6002542668107669E-3</v>
      </c>
      <c r="H2775" s="108">
        <f t="shared" si="1300"/>
        <v>46804</v>
      </c>
      <c r="I2775" s="108">
        <f t="shared" si="1285"/>
        <v>46804</v>
      </c>
      <c r="J2775" s="109">
        <f t="shared" si="1296"/>
        <v>22</v>
      </c>
      <c r="K2775" s="109">
        <f t="shared" si="1280"/>
        <v>17</v>
      </c>
      <c r="L2775" s="8">
        <f t="shared" si="1297"/>
        <v>1.0043247200000001</v>
      </c>
      <c r="M2775" s="110">
        <f t="shared" si="1286"/>
        <v>1.0056002500000001</v>
      </c>
      <c r="N2775" s="110">
        <f t="shared" si="1287"/>
        <v>2.0856349577761431</v>
      </c>
      <c r="O2775" s="103">
        <f t="shared" si="1288"/>
        <v>2.0946547400000002</v>
      </c>
      <c r="P2775" s="103">
        <f t="shared" si="1289"/>
        <v>193.26986353999999</v>
      </c>
      <c r="Q2775" s="11">
        <f t="shared" si="1303"/>
        <v>0</v>
      </c>
      <c r="R2775" s="30">
        <f t="shared" si="1298"/>
        <v>0</v>
      </c>
      <c r="S2775" s="103">
        <f t="shared" si="1290"/>
        <v>0</v>
      </c>
      <c r="T2775" s="113">
        <f t="shared" si="1299"/>
        <v>8.5000000000000006E-2</v>
      </c>
      <c r="U2775" s="111">
        <f t="shared" si="1291"/>
        <v>17</v>
      </c>
      <c r="V2775" s="111">
        <v>252</v>
      </c>
      <c r="W2775" s="110">
        <f t="shared" si="1292"/>
        <v>1.005518583</v>
      </c>
      <c r="X2775" s="103">
        <f t="shared" si="1293"/>
        <v>1.06657578</v>
      </c>
      <c r="Y2775" s="103">
        <f t="shared" si="1294"/>
        <v>0</v>
      </c>
      <c r="Z2775" s="114" t="str">
        <f t="shared" si="1301"/>
        <v>A+J=</v>
      </c>
      <c r="AA2775" s="108">
        <f t="shared" si="1302"/>
        <v>46804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95"/>
        <v>46798</v>
      </c>
      <c r="B2776" s="103">
        <f t="shared" si="1282"/>
        <v>194.44871434999999</v>
      </c>
      <c r="C2776" s="204">
        <f t="shared" si="1281"/>
        <v>92.268124122344972</v>
      </c>
      <c r="D2776" s="104">
        <f t="shared" si="1283"/>
        <v>7205.03</v>
      </c>
      <c r="E2776" s="105">
        <f t="shared" si="1278"/>
        <v>7245.38</v>
      </c>
      <c r="F2776" s="106">
        <f t="shared" si="1279"/>
        <v>46741</v>
      </c>
      <c r="G2776" s="107">
        <f t="shared" si="1284"/>
        <v>5.6002542668107669E-3</v>
      </c>
      <c r="H2776" s="108">
        <f t="shared" si="1300"/>
        <v>46804</v>
      </c>
      <c r="I2776" s="108">
        <f t="shared" si="1285"/>
        <v>46804</v>
      </c>
      <c r="J2776" s="109">
        <f t="shared" si="1296"/>
        <v>22</v>
      </c>
      <c r="K2776" s="109">
        <f t="shared" si="1280"/>
        <v>18</v>
      </c>
      <c r="L2776" s="8">
        <f t="shared" si="1297"/>
        <v>1.0045796899999999</v>
      </c>
      <c r="M2776" s="110">
        <f t="shared" si="1286"/>
        <v>1.0056002500000001</v>
      </c>
      <c r="N2776" s="110">
        <f t="shared" si="1287"/>
        <v>2.0856349577761431</v>
      </c>
      <c r="O2776" s="103">
        <f t="shared" si="1288"/>
        <v>2.09518651</v>
      </c>
      <c r="P2776" s="103">
        <f t="shared" si="1289"/>
        <v>193.31892895999999</v>
      </c>
      <c r="Q2776" s="11">
        <f t="shared" si="1303"/>
        <v>0</v>
      </c>
      <c r="R2776" s="30">
        <f t="shared" si="1298"/>
        <v>0</v>
      </c>
      <c r="S2776" s="103">
        <f t="shared" si="1290"/>
        <v>0</v>
      </c>
      <c r="T2776" s="113">
        <f t="shared" si="1299"/>
        <v>8.5000000000000006E-2</v>
      </c>
      <c r="U2776" s="111">
        <f t="shared" si="1291"/>
        <v>18</v>
      </c>
      <c r="V2776" s="111">
        <v>252</v>
      </c>
      <c r="W2776" s="110">
        <f t="shared" si="1292"/>
        <v>1.005844153</v>
      </c>
      <c r="X2776" s="103">
        <f t="shared" si="1293"/>
        <v>1.1297853899999999</v>
      </c>
      <c r="Y2776" s="103">
        <f t="shared" si="1294"/>
        <v>0</v>
      </c>
      <c r="Z2776" s="114" t="str">
        <f t="shared" si="1301"/>
        <v>A+J=</v>
      </c>
      <c r="AA2776" s="108">
        <f t="shared" si="1302"/>
        <v>46804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95"/>
        <v>46799</v>
      </c>
      <c r="B2777" s="103">
        <f t="shared" si="1282"/>
        <v>194.56105815999999</v>
      </c>
      <c r="C2777" s="204">
        <f t="shared" si="1281"/>
        <v>92.268124122344972</v>
      </c>
      <c r="D2777" s="104">
        <f t="shared" si="1283"/>
        <v>7205.03</v>
      </c>
      <c r="E2777" s="105">
        <f t="shared" si="1278"/>
        <v>7245.38</v>
      </c>
      <c r="F2777" s="106">
        <f t="shared" si="1279"/>
        <v>46741</v>
      </c>
      <c r="G2777" s="107">
        <f t="shared" si="1284"/>
        <v>5.6002542668107669E-3</v>
      </c>
      <c r="H2777" s="108">
        <f t="shared" si="1300"/>
        <v>46804</v>
      </c>
      <c r="I2777" s="108">
        <f t="shared" si="1285"/>
        <v>46804</v>
      </c>
      <c r="J2777" s="109">
        <f t="shared" si="1296"/>
        <v>22</v>
      </c>
      <c r="K2777" s="109">
        <f t="shared" si="1280"/>
        <v>19</v>
      </c>
      <c r="L2777" s="8">
        <f t="shared" si="1297"/>
        <v>1.0048347399999999</v>
      </c>
      <c r="M2777" s="110">
        <f t="shared" si="1286"/>
        <v>1.0056002500000001</v>
      </c>
      <c r="N2777" s="110">
        <f t="shared" si="1287"/>
        <v>2.0856349577761431</v>
      </c>
      <c r="O2777" s="103">
        <f t="shared" si="1288"/>
        <v>2.0957184600000001</v>
      </c>
      <c r="P2777" s="103">
        <f t="shared" si="1289"/>
        <v>193.36801098999999</v>
      </c>
      <c r="Q2777" s="11">
        <f t="shared" si="1303"/>
        <v>0</v>
      </c>
      <c r="R2777" s="30">
        <f t="shared" si="1298"/>
        <v>0</v>
      </c>
      <c r="S2777" s="103">
        <f t="shared" si="1290"/>
        <v>0</v>
      </c>
      <c r="T2777" s="113">
        <f t="shared" si="1299"/>
        <v>8.5000000000000006E-2</v>
      </c>
      <c r="U2777" s="111">
        <f t="shared" si="1291"/>
        <v>19</v>
      </c>
      <c r="V2777" s="111">
        <v>252</v>
      </c>
      <c r="W2777" s="110">
        <f t="shared" si="1292"/>
        <v>1.0061698269999999</v>
      </c>
      <c r="X2777" s="103">
        <f t="shared" si="1293"/>
        <v>1.19304717</v>
      </c>
      <c r="Y2777" s="103">
        <f t="shared" si="1294"/>
        <v>0</v>
      </c>
      <c r="Z2777" s="114" t="str">
        <f t="shared" si="1301"/>
        <v>A+J=</v>
      </c>
      <c r="AA2777" s="108">
        <f t="shared" si="1302"/>
        <v>46804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95"/>
        <v>46800</v>
      </c>
      <c r="B2778" s="103">
        <f t="shared" si="1282"/>
        <v>194.67346298999999</v>
      </c>
      <c r="C2778" s="204">
        <f t="shared" si="1281"/>
        <v>92.268124122344972</v>
      </c>
      <c r="D2778" s="104">
        <f t="shared" si="1283"/>
        <v>7205.03</v>
      </c>
      <c r="E2778" s="105">
        <f t="shared" si="1278"/>
        <v>7245.38</v>
      </c>
      <c r="F2778" s="106">
        <f t="shared" si="1279"/>
        <v>46741</v>
      </c>
      <c r="G2778" s="107">
        <f t="shared" si="1284"/>
        <v>5.6002542668107669E-3</v>
      </c>
      <c r="H2778" s="108">
        <f t="shared" si="1300"/>
        <v>46804</v>
      </c>
      <c r="I2778" s="108">
        <f t="shared" si="1285"/>
        <v>46804</v>
      </c>
      <c r="J2778" s="109">
        <f t="shared" si="1296"/>
        <v>22</v>
      </c>
      <c r="K2778" s="109">
        <f t="shared" si="1280"/>
        <v>20</v>
      </c>
      <c r="L2778" s="8">
        <f t="shared" si="1297"/>
        <v>1.0050898399999999</v>
      </c>
      <c r="M2778" s="110">
        <f t="shared" si="1286"/>
        <v>1.0056002500000001</v>
      </c>
      <c r="N2778" s="110">
        <f t="shared" si="1287"/>
        <v>2.0856349577761431</v>
      </c>
      <c r="O2778" s="103">
        <f t="shared" si="1288"/>
        <v>2.0962505</v>
      </c>
      <c r="P2778" s="103">
        <f t="shared" si="1289"/>
        <v>193.41710132</v>
      </c>
      <c r="Q2778" s="11">
        <f t="shared" si="1303"/>
        <v>0</v>
      </c>
      <c r="R2778" s="30">
        <f t="shared" si="1298"/>
        <v>0</v>
      </c>
      <c r="S2778" s="103">
        <f t="shared" si="1290"/>
        <v>0</v>
      </c>
      <c r="T2778" s="113">
        <f t="shared" si="1299"/>
        <v>8.5000000000000006E-2</v>
      </c>
      <c r="U2778" s="111">
        <f t="shared" si="1291"/>
        <v>20</v>
      </c>
      <c r="V2778" s="111">
        <v>252</v>
      </c>
      <c r="W2778" s="110">
        <f t="shared" si="1292"/>
        <v>1.006495608</v>
      </c>
      <c r="X2778" s="103">
        <f t="shared" si="1293"/>
        <v>1.25636167</v>
      </c>
      <c r="Y2778" s="103">
        <f t="shared" si="1294"/>
        <v>0</v>
      </c>
      <c r="Z2778" s="114" t="str">
        <f t="shared" si="1301"/>
        <v>A+J=</v>
      </c>
      <c r="AA2778" s="108">
        <f t="shared" si="1302"/>
        <v>46804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95"/>
        <v>46801</v>
      </c>
      <c r="B2779" s="103">
        <f t="shared" si="1282"/>
        <v>194.78593384999999</v>
      </c>
      <c r="C2779" s="204">
        <f t="shared" si="1281"/>
        <v>92.268124122344972</v>
      </c>
      <c r="D2779" s="104">
        <f t="shared" si="1283"/>
        <v>7205.03</v>
      </c>
      <c r="E2779" s="105">
        <f t="shared" si="1278"/>
        <v>7245.38</v>
      </c>
      <c r="F2779" s="106">
        <f t="shared" si="1279"/>
        <v>46741</v>
      </c>
      <c r="G2779" s="107">
        <f t="shared" si="1284"/>
        <v>5.6002542668107669E-3</v>
      </c>
      <c r="H2779" s="108">
        <f t="shared" si="1300"/>
        <v>46804</v>
      </c>
      <c r="I2779" s="108">
        <f t="shared" si="1285"/>
        <v>46804</v>
      </c>
      <c r="J2779" s="109">
        <f t="shared" si="1296"/>
        <v>22</v>
      </c>
      <c r="K2779" s="109">
        <f t="shared" si="1280"/>
        <v>21</v>
      </c>
      <c r="L2779" s="8">
        <f t="shared" si="1297"/>
        <v>1.0053450100000001</v>
      </c>
      <c r="M2779" s="110">
        <f t="shared" si="1286"/>
        <v>1.0056002500000001</v>
      </c>
      <c r="N2779" s="110">
        <f t="shared" si="1287"/>
        <v>2.0856349577761431</v>
      </c>
      <c r="O2779" s="103">
        <f t="shared" si="1288"/>
        <v>2.0967826899999999</v>
      </c>
      <c r="P2779" s="103">
        <f t="shared" si="1289"/>
        <v>193.46620548999999</v>
      </c>
      <c r="Q2779" s="11">
        <f t="shared" si="1303"/>
        <v>0</v>
      </c>
      <c r="R2779" s="30">
        <f t="shared" si="1298"/>
        <v>0</v>
      </c>
      <c r="S2779" s="103">
        <f t="shared" si="1290"/>
        <v>0</v>
      </c>
      <c r="T2779" s="113">
        <f t="shared" si="1299"/>
        <v>8.5000000000000006E-2</v>
      </c>
      <c r="U2779" s="111">
        <f t="shared" si="1291"/>
        <v>21</v>
      </c>
      <c r="V2779" s="111">
        <v>252</v>
      </c>
      <c r="W2779" s="110">
        <f t="shared" si="1292"/>
        <v>1.0068214929999999</v>
      </c>
      <c r="X2779" s="103">
        <f t="shared" si="1293"/>
        <v>1.31972836</v>
      </c>
      <c r="Y2779" s="103">
        <f t="shared" si="1294"/>
        <v>0</v>
      </c>
      <c r="Z2779" s="114" t="str">
        <f t="shared" si="1301"/>
        <v>A+J=</v>
      </c>
      <c r="AA2779" s="108">
        <f t="shared" si="1302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95"/>
        <v>46802</v>
      </c>
      <c r="B2780" s="103">
        <f t="shared" si="1282"/>
        <v>194.89847137999999</v>
      </c>
      <c r="C2780" s="204">
        <f t="shared" si="1281"/>
        <v>92.268124122344972</v>
      </c>
      <c r="D2780" s="104">
        <f t="shared" si="1283"/>
        <v>7205.03</v>
      </c>
      <c r="E2780" s="105">
        <f t="shared" si="1278"/>
        <v>7245.38</v>
      </c>
      <c r="F2780" s="106">
        <f t="shared" si="1279"/>
        <v>46741</v>
      </c>
      <c r="G2780" s="107">
        <f t="shared" si="1284"/>
        <v>5.6002542668107669E-3</v>
      </c>
      <c r="H2780" s="108">
        <f t="shared" si="1300"/>
        <v>46804</v>
      </c>
      <c r="I2780" s="108">
        <f t="shared" si="1285"/>
        <v>46804</v>
      </c>
      <c r="J2780" s="109">
        <f t="shared" si="1296"/>
        <v>22</v>
      </c>
      <c r="K2780" s="109">
        <f t="shared" si="1280"/>
        <v>22</v>
      </c>
      <c r="L2780" s="8">
        <f t="shared" si="1297"/>
        <v>1.0056002500000001</v>
      </c>
      <c r="M2780" s="110">
        <f t="shared" si="1286"/>
        <v>1.0056002500000001</v>
      </c>
      <c r="N2780" s="110">
        <f t="shared" si="1287"/>
        <v>2.0856349577761431</v>
      </c>
      <c r="O2780" s="103">
        <f t="shared" si="1288"/>
        <v>2.0973150299999999</v>
      </c>
      <c r="P2780" s="103">
        <f t="shared" si="1289"/>
        <v>193.51532351</v>
      </c>
      <c r="Q2780" s="11">
        <f t="shared" si="1303"/>
        <v>0</v>
      </c>
      <c r="R2780" s="30">
        <f t="shared" si="1298"/>
        <v>0</v>
      </c>
      <c r="S2780" s="103">
        <f t="shared" si="1290"/>
        <v>0</v>
      </c>
      <c r="T2780" s="113">
        <f t="shared" si="1299"/>
        <v>8.5000000000000006E-2</v>
      </c>
      <c r="U2780" s="111">
        <f t="shared" si="1291"/>
        <v>22</v>
      </c>
      <c r="V2780" s="111">
        <v>252</v>
      </c>
      <c r="W2780" s="110">
        <f t="shared" si="1292"/>
        <v>1.007147485</v>
      </c>
      <c r="X2780" s="103">
        <f t="shared" si="1293"/>
        <v>1.3831478699999999</v>
      </c>
      <c r="Y2780" s="103">
        <f t="shared" si="1294"/>
        <v>0</v>
      </c>
      <c r="Z2780" s="114" t="str">
        <f t="shared" si="1301"/>
        <v>A+J=</v>
      </c>
      <c r="AA2780" s="108">
        <f t="shared" si="1302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95"/>
        <v>46803</v>
      </c>
      <c r="B2781" s="103">
        <f t="shared" si="1282"/>
        <v>194.89847137999999</v>
      </c>
      <c r="C2781" s="204">
        <f t="shared" si="1281"/>
        <v>92.268124122344972</v>
      </c>
      <c r="D2781" s="104">
        <f t="shared" si="1283"/>
        <v>7205.03</v>
      </c>
      <c r="E2781" s="105">
        <f t="shared" si="1278"/>
        <v>7245.38</v>
      </c>
      <c r="F2781" s="106">
        <f t="shared" si="1279"/>
        <v>46741</v>
      </c>
      <c r="G2781" s="107">
        <f t="shared" si="1284"/>
        <v>5.6002542668107669E-3</v>
      </c>
      <c r="H2781" s="108">
        <f t="shared" si="1300"/>
        <v>46832</v>
      </c>
      <c r="I2781" s="108">
        <f t="shared" si="1285"/>
        <v>46804</v>
      </c>
      <c r="J2781" s="109">
        <f t="shared" si="1296"/>
        <v>22</v>
      </c>
      <c r="K2781" s="109">
        <f t="shared" si="1280"/>
        <v>22</v>
      </c>
      <c r="L2781" s="8">
        <f t="shared" si="1297"/>
        <v>1.0056002500000001</v>
      </c>
      <c r="M2781" s="110">
        <f t="shared" si="1286"/>
        <v>1.0056002500000001</v>
      </c>
      <c r="N2781" s="110">
        <f t="shared" si="1287"/>
        <v>2.0856349577761431</v>
      </c>
      <c r="O2781" s="103">
        <f t="shared" si="1288"/>
        <v>2.0973150299999999</v>
      </c>
      <c r="P2781" s="103">
        <f t="shared" si="1289"/>
        <v>193.51532351</v>
      </c>
      <c r="Q2781" s="11">
        <f t="shared" si="1303"/>
        <v>0</v>
      </c>
      <c r="R2781" s="30">
        <f t="shared" si="1298"/>
        <v>0</v>
      </c>
      <c r="S2781" s="103">
        <f t="shared" si="1290"/>
        <v>0</v>
      </c>
      <c r="T2781" s="113">
        <f t="shared" si="1299"/>
        <v>8.5000000000000006E-2</v>
      </c>
      <c r="U2781" s="111">
        <f t="shared" si="1291"/>
        <v>22</v>
      </c>
      <c r="V2781" s="111">
        <v>252</v>
      </c>
      <c r="W2781" s="110">
        <f t="shared" si="1292"/>
        <v>1.007147485</v>
      </c>
      <c r="X2781" s="103">
        <f t="shared" si="1293"/>
        <v>1.3831478699999999</v>
      </c>
      <c r="Y2781" s="103">
        <f t="shared" si="1294"/>
        <v>0</v>
      </c>
      <c r="Z2781" s="114" t="str">
        <f t="shared" si="1301"/>
        <v>A+J=</v>
      </c>
      <c r="AA2781" s="108">
        <f t="shared" si="1302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95"/>
        <v>46804</v>
      </c>
      <c r="B2782" s="103">
        <f t="shared" si="1282"/>
        <v>194.89847137999999</v>
      </c>
      <c r="C2782" s="204">
        <f t="shared" si="1281"/>
        <v>92.268124122344972</v>
      </c>
      <c r="D2782" s="104">
        <f t="shared" si="1283"/>
        <v>7205.03</v>
      </c>
      <c r="E2782" s="105">
        <f t="shared" si="1278"/>
        <v>7245.38</v>
      </c>
      <c r="F2782" s="106">
        <f t="shared" si="1279"/>
        <v>46741</v>
      </c>
      <c r="G2782" s="107">
        <f t="shared" si="1284"/>
        <v>5.6002542668107669E-3</v>
      </c>
      <c r="H2782" s="108">
        <f t="shared" si="1300"/>
        <v>46832</v>
      </c>
      <c r="I2782" s="108">
        <f t="shared" si="1285"/>
        <v>46804</v>
      </c>
      <c r="J2782" s="109">
        <f t="shared" si="1296"/>
        <v>22</v>
      </c>
      <c r="K2782" s="109">
        <f t="shared" si="1280"/>
        <v>22</v>
      </c>
      <c r="L2782" s="8">
        <f t="shared" si="1297"/>
        <v>1.0056002500000001</v>
      </c>
      <c r="M2782" s="110">
        <f t="shared" si="1286"/>
        <v>1.0056002500000001</v>
      </c>
      <c r="N2782" s="110">
        <f t="shared" si="1287"/>
        <v>2.0856349577761431</v>
      </c>
      <c r="O2782" s="103">
        <f t="shared" si="1288"/>
        <v>2.0973150299999999</v>
      </c>
      <c r="P2782" s="103">
        <f t="shared" si="1289"/>
        <v>193.51532351</v>
      </c>
      <c r="Q2782" s="11">
        <f t="shared" si="1303"/>
        <v>91</v>
      </c>
      <c r="R2782" s="30">
        <f t="shared" si="1298"/>
        <v>5.1174999999999998E-2</v>
      </c>
      <c r="S2782" s="103">
        <f t="shared" si="1290"/>
        <v>9.9031466800000008</v>
      </c>
      <c r="T2782" s="113">
        <f t="shared" si="1299"/>
        <v>8.5000000000000006E-2</v>
      </c>
      <c r="U2782" s="111">
        <f t="shared" si="1291"/>
        <v>22</v>
      </c>
      <c r="V2782" s="111">
        <v>252</v>
      </c>
      <c r="W2782" s="110">
        <f t="shared" si="1292"/>
        <v>1.007147485</v>
      </c>
      <c r="X2782" s="103">
        <f t="shared" si="1293"/>
        <v>1.3831478699999999</v>
      </c>
      <c r="Y2782" s="103">
        <f t="shared" si="1294"/>
        <v>11.286294550000001</v>
      </c>
      <c r="Z2782" s="114" t="str">
        <f t="shared" si="1301"/>
        <v>A+J=</v>
      </c>
      <c r="AA2782" s="108">
        <f t="shared" si="1302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95"/>
        <v>46805</v>
      </c>
      <c r="B2783" s="103">
        <f t="shared" si="1282"/>
        <v>183.72862071999998</v>
      </c>
      <c r="C2783" s="204">
        <f t="shared" si="1281"/>
        <v>87.546302870723082</v>
      </c>
      <c r="D2783" s="104">
        <f t="shared" si="1283"/>
        <v>7205.03</v>
      </c>
      <c r="E2783" s="105">
        <f t="shared" si="1278"/>
        <v>7245.38</v>
      </c>
      <c r="F2783" s="106">
        <f t="shared" si="1279"/>
        <v>46773</v>
      </c>
      <c r="G2783" s="107">
        <f t="shared" si="1284"/>
        <v>5.6002542668107669E-3</v>
      </c>
      <c r="H2783" s="108">
        <f t="shared" si="1300"/>
        <v>46832</v>
      </c>
      <c r="I2783" s="108">
        <f t="shared" si="1285"/>
        <v>46832</v>
      </c>
      <c r="J2783" s="109">
        <f t="shared" si="1296"/>
        <v>18</v>
      </c>
      <c r="K2783" s="109">
        <f t="shared" si="1280"/>
        <v>1</v>
      </c>
      <c r="L2783" s="8">
        <f t="shared" si="1297"/>
        <v>1.0003103</v>
      </c>
      <c r="M2783" s="110">
        <f t="shared" si="1286"/>
        <v>1.0056002500000001</v>
      </c>
      <c r="N2783" s="110">
        <f t="shared" si="1287"/>
        <v>2.0973150349484291</v>
      </c>
      <c r="O2783" s="103">
        <f t="shared" si="1288"/>
        <v>2.0979658300000001</v>
      </c>
      <c r="P2783" s="103">
        <f t="shared" si="1289"/>
        <v>183.66915195999999</v>
      </c>
      <c r="Q2783" s="11">
        <f t="shared" si="1303"/>
        <v>0</v>
      </c>
      <c r="R2783" s="30">
        <f t="shared" si="1298"/>
        <v>0</v>
      </c>
      <c r="S2783" s="103">
        <f t="shared" si="1290"/>
        <v>0</v>
      </c>
      <c r="T2783" s="113">
        <f t="shared" si="1299"/>
        <v>8.5000000000000006E-2</v>
      </c>
      <c r="U2783" s="111">
        <f t="shared" si="1291"/>
        <v>1</v>
      </c>
      <c r="V2783" s="111">
        <v>252</v>
      </c>
      <c r="W2783" s="110">
        <f t="shared" si="1292"/>
        <v>1.0003237819999999</v>
      </c>
      <c r="X2783" s="103">
        <f t="shared" si="1293"/>
        <v>5.9468760000000002E-2</v>
      </c>
      <c r="Y2783" s="103">
        <f t="shared" si="1294"/>
        <v>0</v>
      </c>
      <c r="Z2783" s="114" t="str">
        <f t="shared" si="1301"/>
        <v>A+J=</v>
      </c>
      <c r="AA2783" s="108">
        <f t="shared" si="1302"/>
        <v>46832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95"/>
        <v>46806</v>
      </c>
      <c r="B2784" s="103">
        <f t="shared" si="1282"/>
        <v>183.84513851</v>
      </c>
      <c r="C2784" s="204">
        <f t="shared" si="1281"/>
        <v>87.546302870723082</v>
      </c>
      <c r="D2784" s="104">
        <f t="shared" si="1283"/>
        <v>7205.03</v>
      </c>
      <c r="E2784" s="105">
        <f t="shared" si="1278"/>
        <v>7245.38</v>
      </c>
      <c r="F2784" s="106">
        <f t="shared" si="1279"/>
        <v>46773</v>
      </c>
      <c r="G2784" s="107">
        <f t="shared" si="1284"/>
        <v>5.6002542668107669E-3</v>
      </c>
      <c r="H2784" s="108">
        <f t="shared" si="1300"/>
        <v>46832</v>
      </c>
      <c r="I2784" s="108">
        <f t="shared" si="1285"/>
        <v>46832</v>
      </c>
      <c r="J2784" s="109">
        <f t="shared" si="1296"/>
        <v>18</v>
      </c>
      <c r="K2784" s="109">
        <f t="shared" si="1280"/>
        <v>2</v>
      </c>
      <c r="L2784" s="8">
        <f t="shared" si="1297"/>
        <v>1.0006207</v>
      </c>
      <c r="M2784" s="110">
        <f t="shared" si="1286"/>
        <v>1.0056002500000001</v>
      </c>
      <c r="N2784" s="110">
        <f t="shared" si="1287"/>
        <v>2.0973150349484291</v>
      </c>
      <c r="O2784" s="103">
        <f t="shared" si="1288"/>
        <v>2.0986168300000001</v>
      </c>
      <c r="P2784" s="103">
        <f t="shared" si="1289"/>
        <v>183.7261446</v>
      </c>
      <c r="Q2784" s="11">
        <f t="shared" si="1303"/>
        <v>0</v>
      </c>
      <c r="R2784" s="30">
        <f t="shared" si="1298"/>
        <v>0</v>
      </c>
      <c r="S2784" s="103">
        <f t="shared" si="1290"/>
        <v>0</v>
      </c>
      <c r="T2784" s="113">
        <f t="shared" si="1299"/>
        <v>8.5000000000000006E-2</v>
      </c>
      <c r="U2784" s="111">
        <f t="shared" si="1291"/>
        <v>2</v>
      </c>
      <c r="V2784" s="111">
        <v>252</v>
      </c>
      <c r="W2784" s="110">
        <f t="shared" si="1292"/>
        <v>1.00064767</v>
      </c>
      <c r="X2784" s="103">
        <f t="shared" si="1293"/>
        <v>0.11899390999999999</v>
      </c>
      <c r="Y2784" s="103">
        <f t="shared" si="1294"/>
        <v>0</v>
      </c>
      <c r="Z2784" s="114" t="str">
        <f t="shared" si="1301"/>
        <v>A+J=</v>
      </c>
      <c r="AA2784" s="108">
        <f t="shared" si="1302"/>
        <v>46832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95"/>
        <v>46807</v>
      </c>
      <c r="B2785" s="103">
        <f t="shared" si="1282"/>
        <v>183.96173160999999</v>
      </c>
      <c r="C2785" s="204">
        <f t="shared" si="1281"/>
        <v>87.546302870723082</v>
      </c>
      <c r="D2785" s="104">
        <f t="shared" si="1283"/>
        <v>7205.03</v>
      </c>
      <c r="E2785" s="105">
        <f t="shared" si="1278"/>
        <v>7245.38</v>
      </c>
      <c r="F2785" s="106">
        <f t="shared" si="1279"/>
        <v>46773</v>
      </c>
      <c r="G2785" s="107">
        <f t="shared" si="1284"/>
        <v>5.6002542668107669E-3</v>
      </c>
      <c r="H2785" s="108">
        <f t="shared" si="1300"/>
        <v>46832</v>
      </c>
      <c r="I2785" s="108">
        <f t="shared" si="1285"/>
        <v>46832</v>
      </c>
      <c r="J2785" s="109">
        <f t="shared" si="1296"/>
        <v>18</v>
      </c>
      <c r="K2785" s="109">
        <f t="shared" si="1280"/>
        <v>3</v>
      </c>
      <c r="L2785" s="8">
        <f t="shared" si="1297"/>
        <v>1.0009311999999999</v>
      </c>
      <c r="M2785" s="110">
        <f t="shared" si="1286"/>
        <v>1.0056002500000001</v>
      </c>
      <c r="N2785" s="110">
        <f t="shared" si="1287"/>
        <v>2.0973150349484291</v>
      </c>
      <c r="O2785" s="103">
        <f t="shared" si="1288"/>
        <v>2.0992680500000001</v>
      </c>
      <c r="P2785" s="103">
        <f t="shared" si="1289"/>
        <v>183.78315651</v>
      </c>
      <c r="Q2785" s="11">
        <f t="shared" si="1303"/>
        <v>0</v>
      </c>
      <c r="R2785" s="30">
        <f t="shared" si="1298"/>
        <v>0</v>
      </c>
      <c r="S2785" s="103">
        <f t="shared" si="1290"/>
        <v>0</v>
      </c>
      <c r="T2785" s="113">
        <f t="shared" si="1299"/>
        <v>8.5000000000000006E-2</v>
      </c>
      <c r="U2785" s="111">
        <f t="shared" si="1291"/>
        <v>3</v>
      </c>
      <c r="V2785" s="111">
        <v>252</v>
      </c>
      <c r="W2785" s="110">
        <f t="shared" si="1292"/>
        <v>1.000971662</v>
      </c>
      <c r="X2785" s="103">
        <f t="shared" si="1293"/>
        <v>0.17857509999999999</v>
      </c>
      <c r="Y2785" s="103">
        <f t="shared" si="1294"/>
        <v>0</v>
      </c>
      <c r="Z2785" s="114" t="str">
        <f t="shared" si="1301"/>
        <v>A+J=</v>
      </c>
      <c r="AA2785" s="108">
        <f t="shared" si="1302"/>
        <v>46832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95"/>
        <v>46808</v>
      </c>
      <c r="B2786" s="103">
        <f t="shared" si="1282"/>
        <v>184.07839673999999</v>
      </c>
      <c r="C2786" s="204">
        <f t="shared" si="1281"/>
        <v>87.546302870723082</v>
      </c>
      <c r="D2786" s="104">
        <f t="shared" si="1283"/>
        <v>7205.03</v>
      </c>
      <c r="E2786" s="105">
        <f t="shared" si="1278"/>
        <v>7245.38</v>
      </c>
      <c r="F2786" s="106">
        <f t="shared" si="1279"/>
        <v>46773</v>
      </c>
      <c r="G2786" s="107">
        <f t="shared" si="1284"/>
        <v>5.6002542668107669E-3</v>
      </c>
      <c r="H2786" s="108">
        <f t="shared" si="1300"/>
        <v>46832</v>
      </c>
      <c r="I2786" s="108">
        <f t="shared" si="1285"/>
        <v>46832</v>
      </c>
      <c r="J2786" s="109">
        <f t="shared" si="1296"/>
        <v>18</v>
      </c>
      <c r="K2786" s="109">
        <f t="shared" si="1280"/>
        <v>4</v>
      </c>
      <c r="L2786" s="8">
        <f t="shared" si="1297"/>
        <v>1.0012417899999999</v>
      </c>
      <c r="M2786" s="110">
        <f t="shared" si="1286"/>
        <v>1.0056002500000001</v>
      </c>
      <c r="N2786" s="110">
        <f t="shared" si="1287"/>
        <v>2.0973150349484291</v>
      </c>
      <c r="O2786" s="103">
        <f t="shared" si="1288"/>
        <v>2.0999194499999998</v>
      </c>
      <c r="P2786" s="103">
        <f t="shared" si="1289"/>
        <v>183.84018416999999</v>
      </c>
      <c r="Q2786" s="11">
        <f t="shared" si="1303"/>
        <v>0</v>
      </c>
      <c r="R2786" s="30">
        <f t="shared" si="1298"/>
        <v>0</v>
      </c>
      <c r="S2786" s="103">
        <f t="shared" si="1290"/>
        <v>0</v>
      </c>
      <c r="T2786" s="113">
        <f t="shared" si="1299"/>
        <v>8.5000000000000006E-2</v>
      </c>
      <c r="U2786" s="111">
        <f t="shared" si="1291"/>
        <v>4</v>
      </c>
      <c r="V2786" s="111">
        <v>252</v>
      </c>
      <c r="W2786" s="110">
        <f t="shared" si="1292"/>
        <v>1.001295759</v>
      </c>
      <c r="X2786" s="103">
        <f t="shared" si="1293"/>
        <v>0.23821257000000001</v>
      </c>
      <c r="Y2786" s="103">
        <f t="shared" si="1294"/>
        <v>0</v>
      </c>
      <c r="Z2786" s="114" t="str">
        <f t="shared" si="1301"/>
        <v>A+J=</v>
      </c>
      <c r="AA2786" s="108">
        <f t="shared" si="1302"/>
        <v>46832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95"/>
        <v>46809</v>
      </c>
      <c r="B2787" s="103">
        <f t="shared" si="1282"/>
        <v>184.19513917999998</v>
      </c>
      <c r="C2787" s="204">
        <f t="shared" si="1281"/>
        <v>87.546302870723082</v>
      </c>
      <c r="D2787" s="104">
        <f t="shared" si="1283"/>
        <v>7205.03</v>
      </c>
      <c r="E2787" s="105">
        <f t="shared" si="1278"/>
        <v>7245.38</v>
      </c>
      <c r="F2787" s="106">
        <f t="shared" si="1279"/>
        <v>46773</v>
      </c>
      <c r="G2787" s="107">
        <f t="shared" si="1284"/>
        <v>5.6002542668107669E-3</v>
      </c>
      <c r="H2787" s="108">
        <f t="shared" si="1300"/>
        <v>46832</v>
      </c>
      <c r="I2787" s="108">
        <f t="shared" si="1285"/>
        <v>46832</v>
      </c>
      <c r="J2787" s="109">
        <f t="shared" si="1296"/>
        <v>18</v>
      </c>
      <c r="K2787" s="109">
        <f t="shared" si="1280"/>
        <v>5</v>
      </c>
      <c r="L2787" s="8">
        <f t="shared" si="1297"/>
        <v>1.0015524899999999</v>
      </c>
      <c r="M2787" s="110">
        <f t="shared" si="1286"/>
        <v>1.0056002500000001</v>
      </c>
      <c r="N2787" s="110">
        <f t="shared" si="1287"/>
        <v>2.0973150349484291</v>
      </c>
      <c r="O2787" s="103">
        <f t="shared" si="1288"/>
        <v>2.1005710899999999</v>
      </c>
      <c r="P2787" s="103">
        <f t="shared" si="1289"/>
        <v>183.89723283999999</v>
      </c>
      <c r="Q2787" s="11">
        <f t="shared" si="1303"/>
        <v>0</v>
      </c>
      <c r="R2787" s="30">
        <f t="shared" si="1298"/>
        <v>0</v>
      </c>
      <c r="S2787" s="103">
        <f t="shared" si="1290"/>
        <v>0</v>
      </c>
      <c r="T2787" s="113">
        <f t="shared" si="1299"/>
        <v>8.5000000000000006E-2</v>
      </c>
      <c r="U2787" s="111">
        <f t="shared" si="1291"/>
        <v>5</v>
      </c>
      <c r="V2787" s="111">
        <v>252</v>
      </c>
      <c r="W2787" s="110">
        <f t="shared" si="1292"/>
        <v>1.0016199610000001</v>
      </c>
      <c r="X2787" s="103">
        <f t="shared" si="1293"/>
        <v>0.29790633999999999</v>
      </c>
      <c r="Y2787" s="103">
        <f t="shared" si="1294"/>
        <v>0</v>
      </c>
      <c r="Z2787" s="114" t="str">
        <f t="shared" si="1301"/>
        <v>A+J=</v>
      </c>
      <c r="AA2787" s="108">
        <f t="shared" si="1302"/>
        <v>46832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95"/>
        <v>46810</v>
      </c>
      <c r="B2788" s="103">
        <f t="shared" si="1282"/>
        <v>184.19513917999998</v>
      </c>
      <c r="C2788" s="204">
        <f t="shared" si="1281"/>
        <v>87.546302870723082</v>
      </c>
      <c r="D2788" s="104">
        <f t="shared" si="1283"/>
        <v>7205.03</v>
      </c>
      <c r="E2788" s="105">
        <f t="shared" si="1278"/>
        <v>7245.38</v>
      </c>
      <c r="F2788" s="106">
        <f t="shared" si="1279"/>
        <v>46773</v>
      </c>
      <c r="G2788" s="107">
        <f t="shared" si="1284"/>
        <v>5.6002542668107669E-3</v>
      </c>
      <c r="H2788" s="108">
        <f t="shared" si="1300"/>
        <v>46832</v>
      </c>
      <c r="I2788" s="108">
        <f t="shared" si="1285"/>
        <v>46832</v>
      </c>
      <c r="J2788" s="109">
        <f t="shared" si="1296"/>
        <v>18</v>
      </c>
      <c r="K2788" s="109">
        <f t="shared" si="1280"/>
        <v>5</v>
      </c>
      <c r="L2788" s="8">
        <f t="shared" si="1297"/>
        <v>1.0015524899999999</v>
      </c>
      <c r="M2788" s="110">
        <f t="shared" si="1286"/>
        <v>1.0056002500000001</v>
      </c>
      <c r="N2788" s="110">
        <f t="shared" si="1287"/>
        <v>2.0973150349484291</v>
      </c>
      <c r="O2788" s="103">
        <f t="shared" si="1288"/>
        <v>2.1005710899999999</v>
      </c>
      <c r="P2788" s="103">
        <f t="shared" si="1289"/>
        <v>183.89723283999999</v>
      </c>
      <c r="Q2788" s="11">
        <f t="shared" si="1303"/>
        <v>0</v>
      </c>
      <c r="R2788" s="30">
        <f t="shared" si="1298"/>
        <v>0</v>
      </c>
      <c r="S2788" s="103">
        <f t="shared" si="1290"/>
        <v>0</v>
      </c>
      <c r="T2788" s="113">
        <f t="shared" si="1299"/>
        <v>8.5000000000000006E-2</v>
      </c>
      <c r="U2788" s="111">
        <f t="shared" si="1291"/>
        <v>5</v>
      </c>
      <c r="V2788" s="111">
        <v>252</v>
      </c>
      <c r="W2788" s="110">
        <f t="shared" si="1292"/>
        <v>1.0016199610000001</v>
      </c>
      <c r="X2788" s="103">
        <f t="shared" si="1293"/>
        <v>0.29790633999999999</v>
      </c>
      <c r="Y2788" s="103">
        <f t="shared" si="1294"/>
        <v>0</v>
      </c>
      <c r="Z2788" s="114" t="str">
        <f t="shared" si="1301"/>
        <v>A+J=</v>
      </c>
      <c r="AA2788" s="108">
        <f t="shared" si="1302"/>
        <v>46832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95"/>
        <v>46811</v>
      </c>
      <c r="B2789" s="103">
        <f t="shared" si="1282"/>
        <v>184.19513917999998</v>
      </c>
      <c r="C2789" s="204">
        <f t="shared" si="1281"/>
        <v>87.546302870723082</v>
      </c>
      <c r="D2789" s="104">
        <f t="shared" si="1283"/>
        <v>7205.03</v>
      </c>
      <c r="E2789" s="105">
        <f t="shared" si="1278"/>
        <v>7245.38</v>
      </c>
      <c r="F2789" s="106">
        <f t="shared" si="1279"/>
        <v>46773</v>
      </c>
      <c r="G2789" s="107">
        <f t="shared" si="1284"/>
        <v>5.6002542668107669E-3</v>
      </c>
      <c r="H2789" s="108">
        <f t="shared" si="1300"/>
        <v>46832</v>
      </c>
      <c r="I2789" s="108">
        <f t="shared" si="1285"/>
        <v>46832</v>
      </c>
      <c r="J2789" s="109">
        <f t="shared" si="1296"/>
        <v>18</v>
      </c>
      <c r="K2789" s="109">
        <f t="shared" si="1280"/>
        <v>5</v>
      </c>
      <c r="L2789" s="8">
        <f t="shared" si="1297"/>
        <v>1.0015524899999999</v>
      </c>
      <c r="M2789" s="110">
        <f t="shared" si="1286"/>
        <v>1.0056002500000001</v>
      </c>
      <c r="N2789" s="110">
        <f t="shared" si="1287"/>
        <v>2.0973150349484291</v>
      </c>
      <c r="O2789" s="103">
        <f t="shared" si="1288"/>
        <v>2.1005710899999999</v>
      </c>
      <c r="P2789" s="103">
        <f t="shared" si="1289"/>
        <v>183.89723283999999</v>
      </c>
      <c r="Q2789" s="11">
        <f t="shared" si="1303"/>
        <v>0</v>
      </c>
      <c r="R2789" s="30">
        <f t="shared" si="1298"/>
        <v>0</v>
      </c>
      <c r="S2789" s="103">
        <f t="shared" si="1290"/>
        <v>0</v>
      </c>
      <c r="T2789" s="113">
        <f t="shared" si="1299"/>
        <v>8.5000000000000006E-2</v>
      </c>
      <c r="U2789" s="111">
        <f t="shared" si="1291"/>
        <v>5</v>
      </c>
      <c r="V2789" s="111">
        <v>252</v>
      </c>
      <c r="W2789" s="110">
        <f t="shared" si="1292"/>
        <v>1.0016199610000001</v>
      </c>
      <c r="X2789" s="103">
        <f t="shared" si="1293"/>
        <v>0.29790633999999999</v>
      </c>
      <c r="Y2789" s="103">
        <f t="shared" si="1294"/>
        <v>0</v>
      </c>
      <c r="Z2789" s="114" t="str">
        <f t="shared" si="1301"/>
        <v>A+J=</v>
      </c>
      <c r="AA2789" s="108">
        <f t="shared" si="1302"/>
        <v>46832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95"/>
        <v>46812</v>
      </c>
      <c r="B2790" s="103">
        <f t="shared" si="1282"/>
        <v>184.19513917999998</v>
      </c>
      <c r="C2790" s="204">
        <f t="shared" si="1281"/>
        <v>87.546302870723082</v>
      </c>
      <c r="D2790" s="104">
        <f t="shared" si="1283"/>
        <v>7205.03</v>
      </c>
      <c r="E2790" s="105">
        <f t="shared" si="1278"/>
        <v>7245.38</v>
      </c>
      <c r="F2790" s="106">
        <f t="shared" si="1279"/>
        <v>46773</v>
      </c>
      <c r="G2790" s="107">
        <f t="shared" si="1284"/>
        <v>5.6002542668107669E-3</v>
      </c>
      <c r="H2790" s="108">
        <f t="shared" si="1300"/>
        <v>46832</v>
      </c>
      <c r="I2790" s="108">
        <f t="shared" si="1285"/>
        <v>46832</v>
      </c>
      <c r="J2790" s="109">
        <f t="shared" si="1296"/>
        <v>18</v>
      </c>
      <c r="K2790" s="109">
        <f t="shared" si="1280"/>
        <v>5</v>
      </c>
      <c r="L2790" s="8">
        <f t="shared" si="1297"/>
        <v>1.0015524899999999</v>
      </c>
      <c r="M2790" s="110">
        <f t="shared" si="1286"/>
        <v>1.0056002500000001</v>
      </c>
      <c r="N2790" s="110">
        <f t="shared" si="1287"/>
        <v>2.0973150349484291</v>
      </c>
      <c r="O2790" s="103">
        <f t="shared" si="1288"/>
        <v>2.1005710899999999</v>
      </c>
      <c r="P2790" s="103">
        <f t="shared" si="1289"/>
        <v>183.89723283999999</v>
      </c>
      <c r="Q2790" s="11">
        <f t="shared" si="1303"/>
        <v>0</v>
      </c>
      <c r="R2790" s="30">
        <f t="shared" si="1298"/>
        <v>0</v>
      </c>
      <c r="S2790" s="103">
        <f t="shared" si="1290"/>
        <v>0</v>
      </c>
      <c r="T2790" s="113">
        <f t="shared" si="1299"/>
        <v>8.5000000000000006E-2</v>
      </c>
      <c r="U2790" s="111">
        <f t="shared" si="1291"/>
        <v>5</v>
      </c>
      <c r="V2790" s="111">
        <v>252</v>
      </c>
      <c r="W2790" s="110">
        <f t="shared" si="1292"/>
        <v>1.0016199610000001</v>
      </c>
      <c r="X2790" s="103">
        <f t="shared" si="1293"/>
        <v>0.29790633999999999</v>
      </c>
      <c r="Y2790" s="103">
        <f t="shared" si="1294"/>
        <v>0</v>
      </c>
      <c r="Z2790" s="114" t="str">
        <f t="shared" si="1301"/>
        <v>A+J=</v>
      </c>
      <c r="AA2790" s="108">
        <f t="shared" si="1302"/>
        <v>46832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95"/>
        <v>46813</v>
      </c>
      <c r="B2791" s="103">
        <f t="shared" si="1282"/>
        <v>184.19513917999998</v>
      </c>
      <c r="C2791" s="204">
        <f t="shared" si="1281"/>
        <v>87.546302870723082</v>
      </c>
      <c r="D2791" s="104">
        <f t="shared" si="1283"/>
        <v>7205.03</v>
      </c>
      <c r="E2791" s="105">
        <f t="shared" si="1278"/>
        <v>7245.38</v>
      </c>
      <c r="F2791" s="106">
        <f t="shared" si="1279"/>
        <v>46773</v>
      </c>
      <c r="G2791" s="107">
        <f t="shared" si="1284"/>
        <v>5.6002542668107669E-3</v>
      </c>
      <c r="H2791" s="108">
        <f t="shared" si="1300"/>
        <v>46832</v>
      </c>
      <c r="I2791" s="108">
        <f t="shared" si="1285"/>
        <v>46832</v>
      </c>
      <c r="J2791" s="109">
        <f t="shared" si="1296"/>
        <v>18</v>
      </c>
      <c r="K2791" s="109">
        <f t="shared" si="1280"/>
        <v>5</v>
      </c>
      <c r="L2791" s="8">
        <f t="shared" si="1297"/>
        <v>1.0015524899999999</v>
      </c>
      <c r="M2791" s="110">
        <f t="shared" si="1286"/>
        <v>1.0056002500000001</v>
      </c>
      <c r="N2791" s="110">
        <f t="shared" si="1287"/>
        <v>2.0973150349484291</v>
      </c>
      <c r="O2791" s="103">
        <f t="shared" si="1288"/>
        <v>2.1005710899999999</v>
      </c>
      <c r="P2791" s="103">
        <f t="shared" si="1289"/>
        <v>183.89723283999999</v>
      </c>
      <c r="Q2791" s="11">
        <f t="shared" si="1303"/>
        <v>0</v>
      </c>
      <c r="R2791" s="30">
        <f t="shared" si="1298"/>
        <v>0</v>
      </c>
      <c r="S2791" s="103">
        <f t="shared" si="1290"/>
        <v>0</v>
      </c>
      <c r="T2791" s="113">
        <f t="shared" si="1299"/>
        <v>8.5000000000000006E-2</v>
      </c>
      <c r="U2791" s="111">
        <f t="shared" si="1291"/>
        <v>5</v>
      </c>
      <c r="V2791" s="111">
        <v>252</v>
      </c>
      <c r="W2791" s="110">
        <f t="shared" si="1292"/>
        <v>1.0016199610000001</v>
      </c>
      <c r="X2791" s="103">
        <f t="shared" si="1293"/>
        <v>0.29790633999999999</v>
      </c>
      <c r="Y2791" s="103">
        <f t="shared" si="1294"/>
        <v>0</v>
      </c>
      <c r="Z2791" s="114" t="str">
        <f t="shared" si="1301"/>
        <v>A+J=</v>
      </c>
      <c r="AA2791" s="108">
        <f t="shared" si="1302"/>
        <v>46832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95"/>
        <v>46814</v>
      </c>
      <c r="B2792" s="103">
        <f t="shared" si="1282"/>
        <v>184.31195197</v>
      </c>
      <c r="C2792" s="204">
        <f t="shared" si="1281"/>
        <v>87.546302870723082</v>
      </c>
      <c r="D2792" s="104">
        <f t="shared" si="1283"/>
        <v>7205.03</v>
      </c>
      <c r="E2792" s="105">
        <f t="shared" ref="E2792:E2855" si="1304">IF($K2792=1,VLOOKUP($A2791,$AO$10:$AS$165,4),E2791)</f>
        <v>7245.38</v>
      </c>
      <c r="F2792" s="106">
        <f t="shared" ref="F2792:F2855" si="1305">IF($K2792=1,VLOOKUP($A2791,$AO$10:$AS$165,5),F2791)</f>
        <v>46773</v>
      </c>
      <c r="G2792" s="107">
        <f t="shared" si="1284"/>
        <v>5.6002542668107669E-3</v>
      </c>
      <c r="H2792" s="108">
        <f t="shared" si="1300"/>
        <v>46832</v>
      </c>
      <c r="I2792" s="108">
        <f t="shared" si="1285"/>
        <v>46832</v>
      </c>
      <c r="J2792" s="109">
        <f t="shared" si="1296"/>
        <v>18</v>
      </c>
      <c r="K2792" s="109">
        <f t="shared" si="1280"/>
        <v>6</v>
      </c>
      <c r="L2792" s="8">
        <f t="shared" si="1297"/>
        <v>1.0018632700000001</v>
      </c>
      <c r="M2792" s="110">
        <f t="shared" si="1286"/>
        <v>1.0056002500000001</v>
      </c>
      <c r="N2792" s="110">
        <f t="shared" si="1287"/>
        <v>2.0973150349484291</v>
      </c>
      <c r="O2792" s="103">
        <f t="shared" si="1288"/>
        <v>2.1012228899999998</v>
      </c>
      <c r="P2792" s="103">
        <f t="shared" si="1289"/>
        <v>183.95429551999999</v>
      </c>
      <c r="Q2792" s="11">
        <f t="shared" si="1303"/>
        <v>0</v>
      </c>
      <c r="R2792" s="30">
        <f t="shared" si="1298"/>
        <v>0</v>
      </c>
      <c r="S2792" s="103">
        <f t="shared" si="1290"/>
        <v>0</v>
      </c>
      <c r="T2792" s="113">
        <f t="shared" si="1299"/>
        <v>8.5000000000000006E-2</v>
      </c>
      <c r="U2792" s="111">
        <f t="shared" si="1291"/>
        <v>6</v>
      </c>
      <c r="V2792" s="111">
        <v>252</v>
      </c>
      <c r="W2792" s="110">
        <f t="shared" si="1292"/>
        <v>1.0019442679999999</v>
      </c>
      <c r="X2792" s="103">
        <f t="shared" si="1293"/>
        <v>0.35765645000000001</v>
      </c>
      <c r="Y2792" s="103">
        <f t="shared" si="1294"/>
        <v>0</v>
      </c>
      <c r="Z2792" s="114" t="str">
        <f t="shared" si="1301"/>
        <v>A+J=</v>
      </c>
      <c r="AA2792" s="108">
        <f t="shared" si="1302"/>
        <v>46832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95"/>
        <v>46815</v>
      </c>
      <c r="B2793" s="103">
        <f t="shared" si="1282"/>
        <v>184.42884214</v>
      </c>
      <c r="C2793" s="204">
        <f t="shared" si="1281"/>
        <v>87.546302870723082</v>
      </c>
      <c r="D2793" s="104">
        <f t="shared" si="1283"/>
        <v>7205.03</v>
      </c>
      <c r="E2793" s="105">
        <f t="shared" si="1304"/>
        <v>7245.38</v>
      </c>
      <c r="F2793" s="106">
        <f t="shared" si="1305"/>
        <v>46773</v>
      </c>
      <c r="G2793" s="107">
        <f t="shared" si="1284"/>
        <v>5.6002542668107669E-3</v>
      </c>
      <c r="H2793" s="108">
        <f t="shared" si="1300"/>
        <v>46832</v>
      </c>
      <c r="I2793" s="108">
        <f t="shared" si="1285"/>
        <v>46832</v>
      </c>
      <c r="J2793" s="109">
        <f t="shared" si="1296"/>
        <v>18</v>
      </c>
      <c r="K2793" s="109">
        <f t="shared" si="1280"/>
        <v>7</v>
      </c>
      <c r="L2793" s="8">
        <f t="shared" si="1297"/>
        <v>1.00217416</v>
      </c>
      <c r="M2793" s="110">
        <f t="shared" si="1286"/>
        <v>1.0056002500000001</v>
      </c>
      <c r="N2793" s="110">
        <f t="shared" si="1287"/>
        <v>2.0973150349484291</v>
      </c>
      <c r="O2793" s="103">
        <f t="shared" si="1288"/>
        <v>2.1018749300000001</v>
      </c>
      <c r="P2793" s="103">
        <f t="shared" si="1289"/>
        <v>184.01137921</v>
      </c>
      <c r="Q2793" s="11">
        <f t="shared" si="1303"/>
        <v>0</v>
      </c>
      <c r="R2793" s="30">
        <f t="shared" si="1298"/>
        <v>0</v>
      </c>
      <c r="S2793" s="103">
        <f t="shared" si="1290"/>
        <v>0</v>
      </c>
      <c r="T2793" s="113">
        <f t="shared" si="1299"/>
        <v>8.5000000000000006E-2</v>
      </c>
      <c r="U2793" s="111">
        <f t="shared" si="1291"/>
        <v>7</v>
      </c>
      <c r="V2793" s="111">
        <v>252</v>
      </c>
      <c r="W2793" s="110">
        <f t="shared" si="1292"/>
        <v>1.00226868</v>
      </c>
      <c r="X2793" s="103">
        <f t="shared" si="1293"/>
        <v>0.41746293000000001</v>
      </c>
      <c r="Y2793" s="103">
        <f t="shared" si="1294"/>
        <v>0</v>
      </c>
      <c r="Z2793" s="114" t="str">
        <f t="shared" si="1301"/>
        <v>A+J=</v>
      </c>
      <c r="AA2793" s="108">
        <f t="shared" si="1302"/>
        <v>46832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95"/>
        <v>46816</v>
      </c>
      <c r="B2794" s="103">
        <f t="shared" si="1282"/>
        <v>184.54580448000002</v>
      </c>
      <c r="C2794" s="204">
        <f t="shared" si="1281"/>
        <v>87.546302870723082</v>
      </c>
      <c r="D2794" s="104">
        <f t="shared" si="1283"/>
        <v>7205.03</v>
      </c>
      <c r="E2794" s="105">
        <f t="shared" si="1304"/>
        <v>7245.38</v>
      </c>
      <c r="F2794" s="106">
        <f t="shared" si="1305"/>
        <v>46773</v>
      </c>
      <c r="G2794" s="107">
        <f t="shared" si="1284"/>
        <v>5.6002542668107669E-3</v>
      </c>
      <c r="H2794" s="108">
        <f t="shared" si="1300"/>
        <v>46832</v>
      </c>
      <c r="I2794" s="108">
        <f t="shared" si="1285"/>
        <v>46832</v>
      </c>
      <c r="J2794" s="109">
        <f t="shared" si="1296"/>
        <v>18</v>
      </c>
      <c r="K2794" s="109">
        <f t="shared" si="1280"/>
        <v>8</v>
      </c>
      <c r="L2794" s="8">
        <f t="shared" si="1297"/>
        <v>1.0024851400000001</v>
      </c>
      <c r="M2794" s="110">
        <f t="shared" si="1286"/>
        <v>1.0056002500000001</v>
      </c>
      <c r="N2794" s="110">
        <f t="shared" si="1287"/>
        <v>2.0973150349484291</v>
      </c>
      <c r="O2794" s="103">
        <f t="shared" si="1288"/>
        <v>2.1025271499999998</v>
      </c>
      <c r="P2794" s="103">
        <f t="shared" si="1289"/>
        <v>184.06847866000001</v>
      </c>
      <c r="Q2794" s="11">
        <f t="shared" si="1303"/>
        <v>0</v>
      </c>
      <c r="R2794" s="30">
        <f t="shared" si="1298"/>
        <v>0</v>
      </c>
      <c r="S2794" s="103">
        <f t="shared" si="1290"/>
        <v>0</v>
      </c>
      <c r="T2794" s="113">
        <f t="shared" si="1299"/>
        <v>8.5000000000000006E-2</v>
      </c>
      <c r="U2794" s="111">
        <f t="shared" si="1291"/>
        <v>8</v>
      </c>
      <c r="V2794" s="111">
        <v>252</v>
      </c>
      <c r="W2794" s="110">
        <f t="shared" si="1292"/>
        <v>1.0025931969999999</v>
      </c>
      <c r="X2794" s="103">
        <f t="shared" si="1293"/>
        <v>0.47732582000000001</v>
      </c>
      <c r="Y2794" s="103">
        <f t="shared" si="1294"/>
        <v>0</v>
      </c>
      <c r="Z2794" s="114" t="str">
        <f t="shared" si="1301"/>
        <v>A+J=</v>
      </c>
      <c r="AA2794" s="108">
        <f t="shared" si="1302"/>
        <v>46832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95"/>
        <v>46817</v>
      </c>
      <c r="B2795" s="103">
        <f t="shared" si="1282"/>
        <v>184.54580448000002</v>
      </c>
      <c r="C2795" s="204">
        <f t="shared" si="1281"/>
        <v>87.546302870723082</v>
      </c>
      <c r="D2795" s="104">
        <f t="shared" si="1283"/>
        <v>7205.03</v>
      </c>
      <c r="E2795" s="105">
        <f t="shared" si="1304"/>
        <v>7245.38</v>
      </c>
      <c r="F2795" s="106">
        <f t="shared" si="1305"/>
        <v>46773</v>
      </c>
      <c r="G2795" s="107">
        <f t="shared" si="1284"/>
        <v>5.6002542668107669E-3</v>
      </c>
      <c r="H2795" s="108">
        <f t="shared" si="1300"/>
        <v>46832</v>
      </c>
      <c r="I2795" s="108">
        <f t="shared" si="1285"/>
        <v>46832</v>
      </c>
      <c r="J2795" s="109">
        <f t="shared" si="1296"/>
        <v>18</v>
      </c>
      <c r="K2795" s="109">
        <f t="shared" si="1280"/>
        <v>8</v>
      </c>
      <c r="L2795" s="8">
        <f t="shared" si="1297"/>
        <v>1.0024851400000001</v>
      </c>
      <c r="M2795" s="110">
        <f t="shared" si="1286"/>
        <v>1.0056002500000001</v>
      </c>
      <c r="N2795" s="110">
        <f t="shared" si="1287"/>
        <v>2.0973150349484291</v>
      </c>
      <c r="O2795" s="103">
        <f t="shared" si="1288"/>
        <v>2.1025271499999998</v>
      </c>
      <c r="P2795" s="103">
        <f t="shared" si="1289"/>
        <v>184.06847866000001</v>
      </c>
      <c r="Q2795" s="11">
        <f t="shared" si="1303"/>
        <v>0</v>
      </c>
      <c r="R2795" s="30">
        <f t="shared" si="1298"/>
        <v>0</v>
      </c>
      <c r="S2795" s="103">
        <f t="shared" si="1290"/>
        <v>0</v>
      </c>
      <c r="T2795" s="113">
        <f t="shared" si="1299"/>
        <v>8.5000000000000006E-2</v>
      </c>
      <c r="U2795" s="111">
        <f t="shared" si="1291"/>
        <v>8</v>
      </c>
      <c r="V2795" s="111">
        <v>252</v>
      </c>
      <c r="W2795" s="110">
        <f t="shared" si="1292"/>
        <v>1.0025931969999999</v>
      </c>
      <c r="X2795" s="103">
        <f t="shared" si="1293"/>
        <v>0.47732582000000001</v>
      </c>
      <c r="Y2795" s="103">
        <f t="shared" si="1294"/>
        <v>0</v>
      </c>
      <c r="Z2795" s="114" t="str">
        <f t="shared" si="1301"/>
        <v>A+J=</v>
      </c>
      <c r="AA2795" s="108">
        <f t="shared" si="1302"/>
        <v>46832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95"/>
        <v>46818</v>
      </c>
      <c r="B2796" s="103">
        <f t="shared" si="1282"/>
        <v>184.54580448000002</v>
      </c>
      <c r="C2796" s="204">
        <f t="shared" si="1281"/>
        <v>87.546302870723082</v>
      </c>
      <c r="D2796" s="104">
        <f t="shared" si="1283"/>
        <v>7205.03</v>
      </c>
      <c r="E2796" s="105">
        <f t="shared" si="1304"/>
        <v>7245.38</v>
      </c>
      <c r="F2796" s="106">
        <f t="shared" si="1305"/>
        <v>46773</v>
      </c>
      <c r="G2796" s="107">
        <f t="shared" si="1284"/>
        <v>5.6002542668107669E-3</v>
      </c>
      <c r="H2796" s="108">
        <f t="shared" si="1300"/>
        <v>46832</v>
      </c>
      <c r="I2796" s="108">
        <f t="shared" si="1285"/>
        <v>46832</v>
      </c>
      <c r="J2796" s="109">
        <f t="shared" si="1296"/>
        <v>18</v>
      </c>
      <c r="K2796" s="109">
        <f t="shared" ref="K2796:K2859" si="1306">(J2796-(NETWORKDAYS(A2796,I2796,AD$171:AD$502)-1))</f>
        <v>8</v>
      </c>
      <c r="L2796" s="8">
        <f t="shared" si="1297"/>
        <v>1.0024851400000001</v>
      </c>
      <c r="M2796" s="110">
        <f t="shared" si="1286"/>
        <v>1.0056002500000001</v>
      </c>
      <c r="N2796" s="110">
        <f t="shared" si="1287"/>
        <v>2.0973150349484291</v>
      </c>
      <c r="O2796" s="103">
        <f t="shared" si="1288"/>
        <v>2.1025271499999998</v>
      </c>
      <c r="P2796" s="103">
        <f t="shared" si="1289"/>
        <v>184.06847866000001</v>
      </c>
      <c r="Q2796" s="11">
        <f t="shared" si="1303"/>
        <v>0</v>
      </c>
      <c r="R2796" s="30">
        <f t="shared" si="1298"/>
        <v>0</v>
      </c>
      <c r="S2796" s="103">
        <f t="shared" si="1290"/>
        <v>0</v>
      </c>
      <c r="T2796" s="113">
        <f t="shared" si="1299"/>
        <v>8.5000000000000006E-2</v>
      </c>
      <c r="U2796" s="111">
        <f t="shared" si="1291"/>
        <v>8</v>
      </c>
      <c r="V2796" s="111">
        <v>252</v>
      </c>
      <c r="W2796" s="110">
        <f t="shared" si="1292"/>
        <v>1.0025931969999999</v>
      </c>
      <c r="X2796" s="103">
        <f t="shared" si="1293"/>
        <v>0.47732582000000001</v>
      </c>
      <c r="Y2796" s="103">
        <f t="shared" si="1294"/>
        <v>0</v>
      </c>
      <c r="Z2796" s="114" t="str">
        <f t="shared" si="1301"/>
        <v>A+J=</v>
      </c>
      <c r="AA2796" s="108">
        <f t="shared" si="1302"/>
        <v>46832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95"/>
        <v>46819</v>
      </c>
      <c r="B2797" s="103">
        <f t="shared" si="1282"/>
        <v>184.66283989999999</v>
      </c>
      <c r="C2797" s="204">
        <f t="shared" si="1281"/>
        <v>87.546302870723082</v>
      </c>
      <c r="D2797" s="104">
        <f t="shared" si="1283"/>
        <v>7205.03</v>
      </c>
      <c r="E2797" s="105">
        <f t="shared" si="1304"/>
        <v>7245.38</v>
      </c>
      <c r="F2797" s="106">
        <f t="shared" si="1305"/>
        <v>46773</v>
      </c>
      <c r="G2797" s="107">
        <f t="shared" si="1284"/>
        <v>5.6002542668107669E-3</v>
      </c>
      <c r="H2797" s="108">
        <f t="shared" si="1300"/>
        <v>46832</v>
      </c>
      <c r="I2797" s="108">
        <f t="shared" si="1285"/>
        <v>46832</v>
      </c>
      <c r="J2797" s="109">
        <f t="shared" si="1296"/>
        <v>18</v>
      </c>
      <c r="K2797" s="109">
        <f t="shared" si="1306"/>
        <v>9</v>
      </c>
      <c r="L2797" s="8">
        <f t="shared" si="1297"/>
        <v>1.0027962100000001</v>
      </c>
      <c r="M2797" s="110">
        <f t="shared" si="1286"/>
        <v>1.0056002500000001</v>
      </c>
      <c r="N2797" s="110">
        <f t="shared" si="1287"/>
        <v>2.0973150349484291</v>
      </c>
      <c r="O2797" s="103">
        <f t="shared" si="1288"/>
        <v>2.1031795600000001</v>
      </c>
      <c r="P2797" s="103">
        <f t="shared" si="1289"/>
        <v>184.12559475</v>
      </c>
      <c r="Q2797" s="11">
        <f t="shared" si="1303"/>
        <v>0</v>
      </c>
      <c r="R2797" s="30">
        <f t="shared" si="1298"/>
        <v>0</v>
      </c>
      <c r="S2797" s="103">
        <f t="shared" si="1290"/>
        <v>0</v>
      </c>
      <c r="T2797" s="113">
        <f t="shared" si="1299"/>
        <v>8.5000000000000006E-2</v>
      </c>
      <c r="U2797" s="111">
        <f t="shared" si="1291"/>
        <v>9</v>
      </c>
      <c r="V2797" s="111">
        <v>252</v>
      </c>
      <c r="W2797" s="110">
        <f t="shared" si="1292"/>
        <v>1.0029178190000001</v>
      </c>
      <c r="X2797" s="103">
        <f t="shared" si="1293"/>
        <v>0.53724514999999995</v>
      </c>
      <c r="Y2797" s="103">
        <f t="shared" si="1294"/>
        <v>0</v>
      </c>
      <c r="Z2797" s="114" t="str">
        <f t="shared" si="1301"/>
        <v>A+J=</v>
      </c>
      <c r="AA2797" s="108">
        <f t="shared" si="1302"/>
        <v>46832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95"/>
        <v>46820</v>
      </c>
      <c r="B2798" s="103">
        <f t="shared" si="1282"/>
        <v>184.77995300000001</v>
      </c>
      <c r="C2798" s="204">
        <f t="shared" si="1281"/>
        <v>87.546302870723082</v>
      </c>
      <c r="D2798" s="104">
        <f t="shared" si="1283"/>
        <v>7205.03</v>
      </c>
      <c r="E2798" s="105">
        <f t="shared" si="1304"/>
        <v>7245.38</v>
      </c>
      <c r="F2798" s="106">
        <f t="shared" si="1305"/>
        <v>46773</v>
      </c>
      <c r="G2798" s="107">
        <f t="shared" si="1284"/>
        <v>5.6002542668107669E-3</v>
      </c>
      <c r="H2798" s="108">
        <f t="shared" si="1300"/>
        <v>46832</v>
      </c>
      <c r="I2798" s="108">
        <f t="shared" si="1285"/>
        <v>46832</v>
      </c>
      <c r="J2798" s="109">
        <f t="shared" si="1296"/>
        <v>18</v>
      </c>
      <c r="K2798" s="109">
        <f t="shared" si="1306"/>
        <v>10</v>
      </c>
      <c r="L2798" s="8">
        <f t="shared" si="1297"/>
        <v>1.00310739</v>
      </c>
      <c r="M2798" s="110">
        <f t="shared" si="1286"/>
        <v>1.0056002500000001</v>
      </c>
      <c r="N2798" s="110">
        <f t="shared" si="1287"/>
        <v>2.0973150349484291</v>
      </c>
      <c r="O2798" s="103">
        <f t="shared" si="1288"/>
        <v>2.1038322100000002</v>
      </c>
      <c r="P2798" s="103">
        <f t="shared" si="1289"/>
        <v>184.18273184</v>
      </c>
      <c r="Q2798" s="11">
        <f t="shared" si="1303"/>
        <v>0</v>
      </c>
      <c r="R2798" s="30">
        <f t="shared" si="1298"/>
        <v>0</v>
      </c>
      <c r="S2798" s="103">
        <f t="shared" si="1290"/>
        <v>0</v>
      </c>
      <c r="T2798" s="113">
        <f t="shared" si="1299"/>
        <v>8.5000000000000006E-2</v>
      </c>
      <c r="U2798" s="111">
        <f t="shared" si="1291"/>
        <v>10</v>
      </c>
      <c r="V2798" s="111">
        <v>252</v>
      </c>
      <c r="W2798" s="110">
        <f t="shared" si="1292"/>
        <v>1.0032425469999999</v>
      </c>
      <c r="X2798" s="103">
        <f t="shared" si="1293"/>
        <v>0.59722116000000003</v>
      </c>
      <c r="Y2798" s="103">
        <f t="shared" si="1294"/>
        <v>0</v>
      </c>
      <c r="Z2798" s="114" t="str">
        <f t="shared" si="1301"/>
        <v>A+J=</v>
      </c>
      <c r="AA2798" s="108">
        <f t="shared" si="1302"/>
        <v>46832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95"/>
        <v>46821</v>
      </c>
      <c r="B2799" s="103">
        <f t="shared" si="1282"/>
        <v>184.89713817999998</v>
      </c>
      <c r="C2799" s="204">
        <f t="shared" si="1281"/>
        <v>87.546302870723082</v>
      </c>
      <c r="D2799" s="104">
        <f t="shared" si="1283"/>
        <v>7205.03</v>
      </c>
      <c r="E2799" s="105">
        <f t="shared" si="1304"/>
        <v>7245.38</v>
      </c>
      <c r="F2799" s="106">
        <f t="shared" si="1305"/>
        <v>46773</v>
      </c>
      <c r="G2799" s="107">
        <f t="shared" si="1284"/>
        <v>5.6002542668107669E-3</v>
      </c>
      <c r="H2799" s="108">
        <f t="shared" si="1300"/>
        <v>46832</v>
      </c>
      <c r="I2799" s="108">
        <f t="shared" si="1285"/>
        <v>46832</v>
      </c>
      <c r="J2799" s="109">
        <f t="shared" si="1296"/>
        <v>18</v>
      </c>
      <c r="K2799" s="109">
        <f t="shared" si="1306"/>
        <v>11</v>
      </c>
      <c r="L2799" s="8">
        <f t="shared" si="1297"/>
        <v>1.0034186599999999</v>
      </c>
      <c r="M2799" s="110">
        <f t="shared" si="1286"/>
        <v>1.0056002500000001</v>
      </c>
      <c r="N2799" s="110">
        <f t="shared" si="1287"/>
        <v>2.0973150349484291</v>
      </c>
      <c r="O2799" s="103">
        <f t="shared" si="1288"/>
        <v>2.1044850400000001</v>
      </c>
      <c r="P2799" s="103">
        <f t="shared" si="1289"/>
        <v>184.23988469</v>
      </c>
      <c r="Q2799" s="11">
        <f t="shared" si="1303"/>
        <v>0</v>
      </c>
      <c r="R2799" s="30">
        <f t="shared" si="1298"/>
        <v>0</v>
      </c>
      <c r="S2799" s="103">
        <f t="shared" si="1290"/>
        <v>0</v>
      </c>
      <c r="T2799" s="113">
        <f t="shared" si="1299"/>
        <v>8.5000000000000006E-2</v>
      </c>
      <c r="U2799" s="111">
        <f t="shared" si="1291"/>
        <v>11</v>
      </c>
      <c r="V2799" s="111">
        <v>252</v>
      </c>
      <c r="W2799" s="110">
        <f t="shared" si="1292"/>
        <v>1.0035673789999999</v>
      </c>
      <c r="X2799" s="103">
        <f t="shared" si="1293"/>
        <v>0.65725349</v>
      </c>
      <c r="Y2799" s="103">
        <f t="shared" si="1294"/>
        <v>0</v>
      </c>
      <c r="Z2799" s="114" t="str">
        <f t="shared" si="1301"/>
        <v>A+J=</v>
      </c>
      <c r="AA2799" s="108">
        <f t="shared" si="1302"/>
        <v>46832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95"/>
        <v>46822</v>
      </c>
      <c r="B2800" s="103">
        <f t="shared" si="1282"/>
        <v>185.01439673000002</v>
      </c>
      <c r="C2800" s="204">
        <f t="shared" si="1281"/>
        <v>87.546302870723082</v>
      </c>
      <c r="D2800" s="104">
        <f t="shared" si="1283"/>
        <v>7205.03</v>
      </c>
      <c r="E2800" s="105">
        <f t="shared" si="1304"/>
        <v>7245.38</v>
      </c>
      <c r="F2800" s="106">
        <f t="shared" si="1305"/>
        <v>46773</v>
      </c>
      <c r="G2800" s="107">
        <f t="shared" si="1284"/>
        <v>5.6002542668107669E-3</v>
      </c>
      <c r="H2800" s="108">
        <f t="shared" si="1300"/>
        <v>46832</v>
      </c>
      <c r="I2800" s="108">
        <f t="shared" si="1285"/>
        <v>46832</v>
      </c>
      <c r="J2800" s="109">
        <f t="shared" si="1296"/>
        <v>18</v>
      </c>
      <c r="K2800" s="109">
        <f t="shared" si="1306"/>
        <v>12</v>
      </c>
      <c r="L2800" s="8">
        <f t="shared" si="1297"/>
        <v>1.0037300199999999</v>
      </c>
      <c r="M2800" s="110">
        <f t="shared" si="1286"/>
        <v>1.0056002500000001</v>
      </c>
      <c r="N2800" s="110">
        <f t="shared" si="1287"/>
        <v>2.0973150349484291</v>
      </c>
      <c r="O2800" s="103">
        <f t="shared" si="1288"/>
        <v>2.1051380599999998</v>
      </c>
      <c r="P2800" s="103">
        <f t="shared" si="1289"/>
        <v>184.29705418</v>
      </c>
      <c r="Q2800" s="11">
        <f t="shared" si="1303"/>
        <v>0</v>
      </c>
      <c r="R2800" s="30">
        <f t="shared" si="1298"/>
        <v>0</v>
      </c>
      <c r="S2800" s="103">
        <f t="shared" si="1290"/>
        <v>0</v>
      </c>
      <c r="T2800" s="113">
        <f t="shared" si="1299"/>
        <v>8.5000000000000006E-2</v>
      </c>
      <c r="U2800" s="111">
        <f t="shared" si="1291"/>
        <v>12</v>
      </c>
      <c r="V2800" s="111">
        <v>252</v>
      </c>
      <c r="W2800" s="110">
        <f t="shared" si="1292"/>
        <v>1.003892317</v>
      </c>
      <c r="X2800" s="103">
        <f t="shared" si="1293"/>
        <v>0.71734255000000002</v>
      </c>
      <c r="Y2800" s="103">
        <f t="shared" si="1294"/>
        <v>0</v>
      </c>
      <c r="Z2800" s="114" t="str">
        <f t="shared" si="1301"/>
        <v>A+J=</v>
      </c>
      <c r="AA2800" s="108">
        <f t="shared" si="1302"/>
        <v>46832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95"/>
        <v>46823</v>
      </c>
      <c r="B2801" s="103">
        <f t="shared" si="1282"/>
        <v>185.13173007</v>
      </c>
      <c r="C2801" s="204">
        <f t="shared" si="1281"/>
        <v>87.546302870723082</v>
      </c>
      <c r="D2801" s="104">
        <f t="shared" si="1283"/>
        <v>7205.03</v>
      </c>
      <c r="E2801" s="105">
        <f t="shared" si="1304"/>
        <v>7245.38</v>
      </c>
      <c r="F2801" s="106">
        <f t="shared" si="1305"/>
        <v>46773</v>
      </c>
      <c r="G2801" s="107">
        <f t="shared" si="1284"/>
        <v>5.6002542668107669E-3</v>
      </c>
      <c r="H2801" s="108">
        <f t="shared" si="1300"/>
        <v>46832</v>
      </c>
      <c r="I2801" s="108">
        <f t="shared" si="1285"/>
        <v>46832</v>
      </c>
      <c r="J2801" s="109">
        <f t="shared" si="1296"/>
        <v>18</v>
      </c>
      <c r="K2801" s="109">
        <f t="shared" si="1306"/>
        <v>13</v>
      </c>
      <c r="L2801" s="8">
        <f t="shared" si="1297"/>
        <v>1.0040414799999999</v>
      </c>
      <c r="M2801" s="110">
        <f t="shared" si="1286"/>
        <v>1.0056002500000001</v>
      </c>
      <c r="N2801" s="110">
        <f t="shared" si="1287"/>
        <v>2.0973150349484291</v>
      </c>
      <c r="O2801" s="103">
        <f t="shared" si="1288"/>
        <v>2.10579129</v>
      </c>
      <c r="P2801" s="103">
        <f t="shared" si="1289"/>
        <v>184.35424205000001</v>
      </c>
      <c r="Q2801" s="11">
        <f t="shared" si="1303"/>
        <v>0</v>
      </c>
      <c r="R2801" s="30">
        <f t="shared" si="1298"/>
        <v>0</v>
      </c>
      <c r="S2801" s="103">
        <f t="shared" si="1290"/>
        <v>0</v>
      </c>
      <c r="T2801" s="113">
        <f t="shared" si="1299"/>
        <v>8.5000000000000006E-2</v>
      </c>
      <c r="U2801" s="111">
        <f t="shared" si="1291"/>
        <v>13</v>
      </c>
      <c r="V2801" s="111">
        <v>252</v>
      </c>
      <c r="W2801" s="110">
        <f t="shared" si="1292"/>
        <v>1.0042173590000001</v>
      </c>
      <c r="X2801" s="103">
        <f t="shared" si="1293"/>
        <v>0.77748801999999995</v>
      </c>
      <c r="Y2801" s="103">
        <f t="shared" si="1294"/>
        <v>0</v>
      </c>
      <c r="Z2801" s="114" t="str">
        <f t="shared" si="1301"/>
        <v>A+J=</v>
      </c>
      <c r="AA2801" s="108">
        <f t="shared" si="1302"/>
        <v>46832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95"/>
        <v>46824</v>
      </c>
      <c r="B2802" s="103">
        <f t="shared" si="1282"/>
        <v>185.13173007</v>
      </c>
      <c r="C2802" s="204">
        <f t="shared" si="1281"/>
        <v>87.546302870723082</v>
      </c>
      <c r="D2802" s="104">
        <f t="shared" si="1283"/>
        <v>7205.03</v>
      </c>
      <c r="E2802" s="105">
        <f t="shared" si="1304"/>
        <v>7245.38</v>
      </c>
      <c r="F2802" s="106">
        <f t="shared" si="1305"/>
        <v>46773</v>
      </c>
      <c r="G2802" s="107">
        <f t="shared" si="1284"/>
        <v>5.6002542668107669E-3</v>
      </c>
      <c r="H2802" s="108">
        <f t="shared" si="1300"/>
        <v>46832</v>
      </c>
      <c r="I2802" s="108">
        <f t="shared" si="1285"/>
        <v>46832</v>
      </c>
      <c r="J2802" s="109">
        <f t="shared" si="1296"/>
        <v>18</v>
      </c>
      <c r="K2802" s="109">
        <f t="shared" si="1306"/>
        <v>13</v>
      </c>
      <c r="L2802" s="8">
        <f t="shared" si="1297"/>
        <v>1.0040414799999999</v>
      </c>
      <c r="M2802" s="110">
        <f t="shared" si="1286"/>
        <v>1.0056002500000001</v>
      </c>
      <c r="N2802" s="110">
        <f t="shared" si="1287"/>
        <v>2.0973150349484291</v>
      </c>
      <c r="O2802" s="103">
        <f t="shared" si="1288"/>
        <v>2.10579129</v>
      </c>
      <c r="P2802" s="103">
        <f t="shared" si="1289"/>
        <v>184.35424205000001</v>
      </c>
      <c r="Q2802" s="11">
        <f t="shared" si="1303"/>
        <v>0</v>
      </c>
      <c r="R2802" s="30">
        <f t="shared" si="1298"/>
        <v>0</v>
      </c>
      <c r="S2802" s="103">
        <f t="shared" si="1290"/>
        <v>0</v>
      </c>
      <c r="T2802" s="113">
        <f t="shared" si="1299"/>
        <v>8.5000000000000006E-2</v>
      </c>
      <c r="U2802" s="111">
        <f t="shared" si="1291"/>
        <v>13</v>
      </c>
      <c r="V2802" s="111">
        <v>252</v>
      </c>
      <c r="W2802" s="110">
        <f t="shared" si="1292"/>
        <v>1.0042173590000001</v>
      </c>
      <c r="X2802" s="103">
        <f t="shared" si="1293"/>
        <v>0.77748801999999995</v>
      </c>
      <c r="Y2802" s="103">
        <f t="shared" si="1294"/>
        <v>0</v>
      </c>
      <c r="Z2802" s="114" t="str">
        <f t="shared" si="1301"/>
        <v>A+J=</v>
      </c>
      <c r="AA2802" s="108">
        <f t="shared" si="1302"/>
        <v>46832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95"/>
        <v>46825</v>
      </c>
      <c r="B2803" s="103">
        <f t="shared" si="1282"/>
        <v>185.13173007</v>
      </c>
      <c r="C2803" s="204">
        <f t="shared" si="1281"/>
        <v>87.546302870723082</v>
      </c>
      <c r="D2803" s="104">
        <f t="shared" si="1283"/>
        <v>7205.03</v>
      </c>
      <c r="E2803" s="105">
        <f t="shared" si="1304"/>
        <v>7245.38</v>
      </c>
      <c r="F2803" s="106">
        <f t="shared" si="1305"/>
        <v>46773</v>
      </c>
      <c r="G2803" s="107">
        <f t="shared" si="1284"/>
        <v>5.6002542668107669E-3</v>
      </c>
      <c r="H2803" s="108">
        <f t="shared" si="1300"/>
        <v>46832</v>
      </c>
      <c r="I2803" s="108">
        <f t="shared" si="1285"/>
        <v>46832</v>
      </c>
      <c r="J2803" s="109">
        <f t="shared" si="1296"/>
        <v>18</v>
      </c>
      <c r="K2803" s="109">
        <f t="shared" si="1306"/>
        <v>13</v>
      </c>
      <c r="L2803" s="8">
        <f t="shared" si="1297"/>
        <v>1.0040414799999999</v>
      </c>
      <c r="M2803" s="110">
        <f t="shared" si="1286"/>
        <v>1.0056002500000001</v>
      </c>
      <c r="N2803" s="110">
        <f t="shared" si="1287"/>
        <v>2.0973150349484291</v>
      </c>
      <c r="O2803" s="103">
        <f t="shared" si="1288"/>
        <v>2.10579129</v>
      </c>
      <c r="P2803" s="103">
        <f t="shared" si="1289"/>
        <v>184.35424205000001</v>
      </c>
      <c r="Q2803" s="11">
        <f t="shared" si="1303"/>
        <v>0</v>
      </c>
      <c r="R2803" s="30">
        <f t="shared" si="1298"/>
        <v>0</v>
      </c>
      <c r="S2803" s="103">
        <f t="shared" si="1290"/>
        <v>0</v>
      </c>
      <c r="T2803" s="113">
        <f t="shared" si="1299"/>
        <v>8.5000000000000006E-2</v>
      </c>
      <c r="U2803" s="111">
        <f t="shared" si="1291"/>
        <v>13</v>
      </c>
      <c r="V2803" s="111">
        <v>252</v>
      </c>
      <c r="W2803" s="110">
        <f t="shared" si="1292"/>
        <v>1.0042173590000001</v>
      </c>
      <c r="X2803" s="103">
        <f t="shared" si="1293"/>
        <v>0.77748801999999995</v>
      </c>
      <c r="Y2803" s="103">
        <f t="shared" si="1294"/>
        <v>0</v>
      </c>
      <c r="Z2803" s="114" t="str">
        <f t="shared" si="1301"/>
        <v>A+J=</v>
      </c>
      <c r="AA2803" s="108">
        <f t="shared" si="1302"/>
        <v>46832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95"/>
        <v>46826</v>
      </c>
      <c r="B2804" s="103">
        <f t="shared" si="1282"/>
        <v>185.24913878000001</v>
      </c>
      <c r="C2804" s="204">
        <f t="shared" si="1281"/>
        <v>87.546302870723082</v>
      </c>
      <c r="D2804" s="104">
        <f t="shared" si="1283"/>
        <v>7205.03</v>
      </c>
      <c r="E2804" s="105">
        <f t="shared" si="1304"/>
        <v>7245.38</v>
      </c>
      <c r="F2804" s="106">
        <f t="shared" si="1305"/>
        <v>46773</v>
      </c>
      <c r="G2804" s="107">
        <f t="shared" si="1284"/>
        <v>5.6002542668107669E-3</v>
      </c>
      <c r="H2804" s="108">
        <f t="shared" si="1300"/>
        <v>46832</v>
      </c>
      <c r="I2804" s="108">
        <f t="shared" si="1285"/>
        <v>46832</v>
      </c>
      <c r="J2804" s="109">
        <f t="shared" si="1296"/>
        <v>18</v>
      </c>
      <c r="K2804" s="109">
        <f t="shared" si="1306"/>
        <v>14</v>
      </c>
      <c r="L2804" s="8">
        <f t="shared" si="1297"/>
        <v>1.00435304</v>
      </c>
      <c r="M2804" s="110">
        <f t="shared" si="1286"/>
        <v>1.0056002500000001</v>
      </c>
      <c r="N2804" s="110">
        <f t="shared" si="1287"/>
        <v>2.0973150349484291</v>
      </c>
      <c r="O2804" s="103">
        <f t="shared" si="1288"/>
        <v>2.1064447300000002</v>
      </c>
      <c r="P2804" s="103">
        <f t="shared" si="1289"/>
        <v>184.41144831</v>
      </c>
      <c r="Q2804" s="11">
        <f t="shared" si="1303"/>
        <v>0</v>
      </c>
      <c r="R2804" s="30">
        <f t="shared" si="1298"/>
        <v>0</v>
      </c>
      <c r="S2804" s="103">
        <f t="shared" si="1290"/>
        <v>0</v>
      </c>
      <c r="T2804" s="113">
        <f t="shared" si="1299"/>
        <v>8.5000000000000006E-2</v>
      </c>
      <c r="U2804" s="111">
        <f t="shared" si="1291"/>
        <v>14</v>
      </c>
      <c r="V2804" s="111">
        <v>252</v>
      </c>
      <c r="W2804" s="110">
        <f t="shared" si="1292"/>
        <v>1.0045425079999999</v>
      </c>
      <c r="X2804" s="103">
        <f t="shared" si="1293"/>
        <v>0.83769046999999996</v>
      </c>
      <c r="Y2804" s="103">
        <f t="shared" si="1294"/>
        <v>0</v>
      </c>
      <c r="Z2804" s="114" t="str">
        <f t="shared" si="1301"/>
        <v>A+J=</v>
      </c>
      <c r="AA2804" s="108">
        <f t="shared" si="1302"/>
        <v>46832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95"/>
        <v>46827</v>
      </c>
      <c r="B2805" s="103">
        <f t="shared" si="1282"/>
        <v>185.36662236000001</v>
      </c>
      <c r="C2805" s="204">
        <f t="shared" si="1281"/>
        <v>87.546302870723082</v>
      </c>
      <c r="D2805" s="104">
        <f t="shared" si="1283"/>
        <v>7205.03</v>
      </c>
      <c r="E2805" s="105">
        <f t="shared" si="1304"/>
        <v>7245.38</v>
      </c>
      <c r="F2805" s="106">
        <f t="shared" si="1305"/>
        <v>46773</v>
      </c>
      <c r="G2805" s="107">
        <f t="shared" si="1284"/>
        <v>5.6002542668107669E-3</v>
      </c>
      <c r="H2805" s="108">
        <f t="shared" si="1300"/>
        <v>46832</v>
      </c>
      <c r="I2805" s="108">
        <f t="shared" si="1285"/>
        <v>46832</v>
      </c>
      <c r="J2805" s="109">
        <f t="shared" si="1296"/>
        <v>18</v>
      </c>
      <c r="K2805" s="109">
        <f t="shared" si="1306"/>
        <v>15</v>
      </c>
      <c r="L2805" s="8">
        <f t="shared" si="1297"/>
        <v>1.0046647</v>
      </c>
      <c r="M2805" s="110">
        <f t="shared" si="1286"/>
        <v>1.0056002500000001</v>
      </c>
      <c r="N2805" s="110">
        <f t="shared" si="1287"/>
        <v>2.0973150349484291</v>
      </c>
      <c r="O2805" s="103">
        <f t="shared" si="1288"/>
        <v>2.10709838</v>
      </c>
      <c r="P2805" s="103">
        <f t="shared" si="1289"/>
        <v>184.46867295000001</v>
      </c>
      <c r="Q2805" s="11">
        <f t="shared" si="1303"/>
        <v>0</v>
      </c>
      <c r="R2805" s="30">
        <f t="shared" si="1298"/>
        <v>0</v>
      </c>
      <c r="S2805" s="103">
        <f t="shared" si="1290"/>
        <v>0</v>
      </c>
      <c r="T2805" s="113">
        <f t="shared" si="1299"/>
        <v>8.5000000000000006E-2</v>
      </c>
      <c r="U2805" s="111">
        <f t="shared" si="1291"/>
        <v>15</v>
      </c>
      <c r="V2805" s="111">
        <v>252</v>
      </c>
      <c r="W2805" s="110">
        <f t="shared" si="1292"/>
        <v>1.0048677610000001</v>
      </c>
      <c r="X2805" s="103">
        <f t="shared" si="1293"/>
        <v>0.89794940999999995</v>
      </c>
      <c r="Y2805" s="103">
        <f t="shared" si="1294"/>
        <v>0</v>
      </c>
      <c r="Z2805" s="114" t="str">
        <f t="shared" si="1301"/>
        <v>A+J=</v>
      </c>
      <c r="AA2805" s="108">
        <f t="shared" si="1302"/>
        <v>46832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95"/>
        <v>46828</v>
      </c>
      <c r="B2806" s="103">
        <f t="shared" si="1282"/>
        <v>185.48417837</v>
      </c>
      <c r="C2806" s="204">
        <f t="shared" si="1281"/>
        <v>87.546302870723082</v>
      </c>
      <c r="D2806" s="104">
        <f t="shared" si="1283"/>
        <v>7205.03</v>
      </c>
      <c r="E2806" s="105">
        <f t="shared" si="1304"/>
        <v>7245.38</v>
      </c>
      <c r="F2806" s="106">
        <f t="shared" si="1305"/>
        <v>46773</v>
      </c>
      <c r="G2806" s="107">
        <f t="shared" si="1284"/>
        <v>5.6002542668107669E-3</v>
      </c>
      <c r="H2806" s="108">
        <f t="shared" si="1300"/>
        <v>46832</v>
      </c>
      <c r="I2806" s="108">
        <f t="shared" si="1285"/>
        <v>46832</v>
      </c>
      <c r="J2806" s="109">
        <f t="shared" si="1296"/>
        <v>18</v>
      </c>
      <c r="K2806" s="109">
        <f t="shared" si="1306"/>
        <v>16</v>
      </c>
      <c r="L2806" s="8">
        <f t="shared" si="1297"/>
        <v>1.00497645</v>
      </c>
      <c r="M2806" s="110">
        <f t="shared" si="1286"/>
        <v>1.0056002500000001</v>
      </c>
      <c r="N2806" s="110">
        <f t="shared" si="1287"/>
        <v>2.0973150349484291</v>
      </c>
      <c r="O2806" s="103">
        <f t="shared" si="1288"/>
        <v>2.1077522100000001</v>
      </c>
      <c r="P2806" s="103">
        <f t="shared" si="1289"/>
        <v>184.52591335</v>
      </c>
      <c r="Q2806" s="11">
        <f t="shared" si="1303"/>
        <v>0</v>
      </c>
      <c r="R2806" s="30">
        <f t="shared" si="1298"/>
        <v>0</v>
      </c>
      <c r="S2806" s="103">
        <f t="shared" si="1290"/>
        <v>0</v>
      </c>
      <c r="T2806" s="113">
        <f t="shared" si="1299"/>
        <v>8.5000000000000006E-2</v>
      </c>
      <c r="U2806" s="111">
        <f t="shared" si="1291"/>
        <v>16</v>
      </c>
      <c r="V2806" s="111">
        <v>252</v>
      </c>
      <c r="W2806" s="110">
        <f t="shared" si="1292"/>
        <v>1.0051931190000001</v>
      </c>
      <c r="X2806" s="103">
        <f t="shared" si="1293"/>
        <v>0.95826502000000002</v>
      </c>
      <c r="Y2806" s="103">
        <f t="shared" si="1294"/>
        <v>0</v>
      </c>
      <c r="Z2806" s="114" t="str">
        <f t="shared" si="1301"/>
        <v>A+J=</v>
      </c>
      <c r="AA2806" s="108">
        <f t="shared" si="1302"/>
        <v>46832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95"/>
        <v>46829</v>
      </c>
      <c r="B2807" s="103">
        <f t="shared" si="1282"/>
        <v>185.60181057</v>
      </c>
      <c r="C2807" s="204">
        <f t="shared" si="1281"/>
        <v>87.546302870723082</v>
      </c>
      <c r="D2807" s="104">
        <f t="shared" si="1283"/>
        <v>7205.03</v>
      </c>
      <c r="E2807" s="105">
        <f t="shared" si="1304"/>
        <v>7245.38</v>
      </c>
      <c r="F2807" s="106">
        <f t="shared" si="1305"/>
        <v>46773</v>
      </c>
      <c r="G2807" s="107">
        <f t="shared" si="1284"/>
        <v>5.6002542668107669E-3</v>
      </c>
      <c r="H2807" s="108">
        <f t="shared" si="1300"/>
        <v>46832</v>
      </c>
      <c r="I2807" s="108">
        <f t="shared" si="1285"/>
        <v>46832</v>
      </c>
      <c r="J2807" s="109">
        <f t="shared" si="1296"/>
        <v>18</v>
      </c>
      <c r="K2807" s="109">
        <f t="shared" si="1306"/>
        <v>17</v>
      </c>
      <c r="L2807" s="8">
        <f t="shared" si="1297"/>
        <v>1.0052882999999999</v>
      </c>
      <c r="M2807" s="110">
        <f t="shared" si="1286"/>
        <v>1.0056002500000001</v>
      </c>
      <c r="N2807" s="110">
        <f t="shared" si="1287"/>
        <v>2.0973150349484291</v>
      </c>
      <c r="O2807" s="103">
        <f t="shared" si="1288"/>
        <v>2.1084062600000002</v>
      </c>
      <c r="P2807" s="103">
        <f t="shared" si="1289"/>
        <v>184.58317301</v>
      </c>
      <c r="Q2807" s="11">
        <f t="shared" si="1303"/>
        <v>0</v>
      </c>
      <c r="R2807" s="30">
        <f t="shared" si="1298"/>
        <v>0</v>
      </c>
      <c r="S2807" s="103">
        <f t="shared" si="1290"/>
        <v>0</v>
      </c>
      <c r="T2807" s="113">
        <f t="shared" si="1299"/>
        <v>8.5000000000000006E-2</v>
      </c>
      <c r="U2807" s="111">
        <f t="shared" si="1291"/>
        <v>17</v>
      </c>
      <c r="V2807" s="111">
        <v>252</v>
      </c>
      <c r="W2807" s="110">
        <f t="shared" si="1292"/>
        <v>1.005518583</v>
      </c>
      <c r="X2807" s="103">
        <f t="shared" si="1293"/>
        <v>1.0186375599999999</v>
      </c>
      <c r="Y2807" s="103">
        <f t="shared" si="1294"/>
        <v>0</v>
      </c>
      <c r="Z2807" s="114" t="str">
        <f t="shared" si="1301"/>
        <v>A+J=</v>
      </c>
      <c r="AA2807" s="108">
        <f t="shared" si="1302"/>
        <v>46832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95"/>
        <v>46830</v>
      </c>
      <c r="B2808" s="103">
        <f t="shared" si="1282"/>
        <v>185.71951809000001</v>
      </c>
      <c r="C2808" s="204">
        <f t="shared" si="1281"/>
        <v>87.546302870723082</v>
      </c>
      <c r="D2808" s="104">
        <f t="shared" si="1283"/>
        <v>7205.03</v>
      </c>
      <c r="E2808" s="105">
        <f t="shared" si="1304"/>
        <v>7245.38</v>
      </c>
      <c r="F2808" s="106">
        <f t="shared" si="1305"/>
        <v>46773</v>
      </c>
      <c r="G2808" s="107">
        <f t="shared" si="1284"/>
        <v>5.6002542668107669E-3</v>
      </c>
      <c r="H2808" s="108">
        <f t="shared" si="1300"/>
        <v>46832</v>
      </c>
      <c r="I2808" s="108">
        <f t="shared" si="1285"/>
        <v>46832</v>
      </c>
      <c r="J2808" s="109">
        <f t="shared" si="1296"/>
        <v>18</v>
      </c>
      <c r="K2808" s="109">
        <f t="shared" si="1306"/>
        <v>18</v>
      </c>
      <c r="L2808" s="8">
        <f t="shared" si="1297"/>
        <v>1.0056002500000001</v>
      </c>
      <c r="M2808" s="110">
        <f t="shared" si="1286"/>
        <v>1.0056002500000001</v>
      </c>
      <c r="N2808" s="110">
        <f t="shared" si="1287"/>
        <v>2.0973150349484291</v>
      </c>
      <c r="O2808" s="103">
        <f t="shared" si="1288"/>
        <v>2.1090605199999999</v>
      </c>
      <c r="P2808" s="103">
        <f t="shared" si="1289"/>
        <v>184.64045105</v>
      </c>
      <c r="Q2808" s="11">
        <f t="shared" si="1303"/>
        <v>0</v>
      </c>
      <c r="R2808" s="30">
        <f t="shared" si="1298"/>
        <v>0</v>
      </c>
      <c r="S2808" s="103">
        <f t="shared" si="1290"/>
        <v>0</v>
      </c>
      <c r="T2808" s="113">
        <f t="shared" si="1299"/>
        <v>8.5000000000000006E-2</v>
      </c>
      <c r="U2808" s="111">
        <f t="shared" si="1291"/>
        <v>18</v>
      </c>
      <c r="V2808" s="111">
        <v>252</v>
      </c>
      <c r="W2808" s="110">
        <f t="shared" si="1292"/>
        <v>1.005844153</v>
      </c>
      <c r="X2808" s="103">
        <f t="shared" si="1293"/>
        <v>1.07906704</v>
      </c>
      <c r="Y2808" s="103">
        <f t="shared" si="1294"/>
        <v>0</v>
      </c>
      <c r="Z2808" s="114" t="str">
        <f t="shared" si="1301"/>
        <v>A+J=</v>
      </c>
      <c r="AA2808" s="108">
        <f t="shared" si="1302"/>
        <v>46832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95"/>
        <v>46831</v>
      </c>
      <c r="B2809" s="103">
        <f t="shared" si="1282"/>
        <v>185.71951809000001</v>
      </c>
      <c r="C2809" s="204">
        <f t="shared" si="1281"/>
        <v>87.546302870723082</v>
      </c>
      <c r="D2809" s="104">
        <f t="shared" si="1283"/>
        <v>7205.03</v>
      </c>
      <c r="E2809" s="105">
        <f t="shared" si="1304"/>
        <v>7245.38</v>
      </c>
      <c r="F2809" s="106">
        <f t="shared" si="1305"/>
        <v>46773</v>
      </c>
      <c r="G2809" s="107">
        <f t="shared" si="1284"/>
        <v>5.6002542668107669E-3</v>
      </c>
      <c r="H2809" s="108">
        <f t="shared" si="1300"/>
        <v>46832</v>
      </c>
      <c r="I2809" s="108">
        <f t="shared" si="1285"/>
        <v>46832</v>
      </c>
      <c r="J2809" s="109">
        <f t="shared" si="1296"/>
        <v>18</v>
      </c>
      <c r="K2809" s="109">
        <f t="shared" si="1306"/>
        <v>18</v>
      </c>
      <c r="L2809" s="8">
        <f t="shared" si="1297"/>
        <v>1.0056002500000001</v>
      </c>
      <c r="M2809" s="110">
        <f t="shared" si="1286"/>
        <v>1.0056002500000001</v>
      </c>
      <c r="N2809" s="110">
        <f t="shared" si="1287"/>
        <v>2.0973150349484291</v>
      </c>
      <c r="O2809" s="103">
        <f t="shared" si="1288"/>
        <v>2.1090605199999999</v>
      </c>
      <c r="P2809" s="103">
        <f t="shared" si="1289"/>
        <v>184.64045105</v>
      </c>
      <c r="Q2809" s="11">
        <f t="shared" si="1303"/>
        <v>0</v>
      </c>
      <c r="R2809" s="30">
        <f t="shared" si="1298"/>
        <v>0</v>
      </c>
      <c r="S2809" s="103">
        <f t="shared" si="1290"/>
        <v>0</v>
      </c>
      <c r="T2809" s="113">
        <f t="shared" si="1299"/>
        <v>8.5000000000000006E-2</v>
      </c>
      <c r="U2809" s="111">
        <f t="shared" si="1291"/>
        <v>18</v>
      </c>
      <c r="V2809" s="111">
        <v>252</v>
      </c>
      <c r="W2809" s="110">
        <f t="shared" si="1292"/>
        <v>1.005844153</v>
      </c>
      <c r="X2809" s="103">
        <f t="shared" si="1293"/>
        <v>1.07906704</v>
      </c>
      <c r="Y2809" s="103">
        <f t="shared" si="1294"/>
        <v>0</v>
      </c>
      <c r="Z2809" s="114" t="str">
        <f t="shared" si="1301"/>
        <v>A+J=</v>
      </c>
      <c r="AA2809" s="108">
        <f t="shared" si="1302"/>
        <v>46832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95"/>
        <v>46832</v>
      </c>
      <c r="B2810" s="103">
        <f t="shared" si="1282"/>
        <v>185.71951809000001</v>
      </c>
      <c r="C2810" s="204">
        <f t="shared" si="1281"/>
        <v>87.546302870723082</v>
      </c>
      <c r="D2810" s="104">
        <f t="shared" si="1283"/>
        <v>7205.03</v>
      </c>
      <c r="E2810" s="105">
        <f t="shared" si="1304"/>
        <v>7245.38</v>
      </c>
      <c r="F2810" s="106">
        <f t="shared" si="1305"/>
        <v>46773</v>
      </c>
      <c r="G2810" s="107">
        <f t="shared" si="1284"/>
        <v>5.6002542668107669E-3</v>
      </c>
      <c r="H2810" s="108">
        <f t="shared" si="1300"/>
        <v>46863</v>
      </c>
      <c r="I2810" s="108">
        <f t="shared" si="1285"/>
        <v>46832</v>
      </c>
      <c r="J2810" s="109">
        <f t="shared" si="1296"/>
        <v>18</v>
      </c>
      <c r="K2810" s="109">
        <f t="shared" si="1306"/>
        <v>18</v>
      </c>
      <c r="L2810" s="8">
        <f t="shared" si="1297"/>
        <v>1.0056002500000001</v>
      </c>
      <c r="M2810" s="110">
        <f t="shared" si="1286"/>
        <v>1.0056002500000001</v>
      </c>
      <c r="N2810" s="110">
        <f t="shared" si="1287"/>
        <v>2.0973150349484291</v>
      </c>
      <c r="O2810" s="103">
        <f t="shared" si="1288"/>
        <v>2.1090605199999999</v>
      </c>
      <c r="P2810" s="103">
        <f t="shared" si="1289"/>
        <v>184.64045105</v>
      </c>
      <c r="Q2810" s="11">
        <f t="shared" si="1303"/>
        <v>92</v>
      </c>
      <c r="R2810" s="30">
        <f t="shared" si="1298"/>
        <v>5.4698999999999998E-2</v>
      </c>
      <c r="S2810" s="103">
        <f t="shared" si="1290"/>
        <v>10.099648030000001</v>
      </c>
      <c r="T2810" s="113">
        <f t="shared" si="1299"/>
        <v>8.5000000000000006E-2</v>
      </c>
      <c r="U2810" s="111">
        <f t="shared" si="1291"/>
        <v>18</v>
      </c>
      <c r="V2810" s="111">
        <v>252</v>
      </c>
      <c r="W2810" s="110">
        <f t="shared" si="1292"/>
        <v>1.005844153</v>
      </c>
      <c r="X2810" s="103">
        <f t="shared" si="1293"/>
        <v>1.07906704</v>
      </c>
      <c r="Y2810" s="103">
        <f t="shared" si="1294"/>
        <v>11.178715070000001</v>
      </c>
      <c r="Z2810" s="114" t="str">
        <f t="shared" si="1301"/>
        <v>A+J=</v>
      </c>
      <c r="AA2810" s="108">
        <f t="shared" si="1302"/>
        <v>46832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95"/>
        <v>46833</v>
      </c>
      <c r="B2811" s="103">
        <f t="shared" si="1282"/>
        <v>174.64164144</v>
      </c>
      <c r="C2811" s="204">
        <f t="shared" si="1281"/>
        <v>82.757607651109367</v>
      </c>
      <c r="D2811" s="104">
        <f t="shared" si="1283"/>
        <v>7205.03</v>
      </c>
      <c r="E2811" s="105">
        <f t="shared" si="1304"/>
        <v>7245.38</v>
      </c>
      <c r="F2811" s="106">
        <f t="shared" si="1305"/>
        <v>46803</v>
      </c>
      <c r="G2811" s="107">
        <f t="shared" si="1284"/>
        <v>5.6002542668107669E-3</v>
      </c>
      <c r="H2811" s="108">
        <f t="shared" si="1300"/>
        <v>46863</v>
      </c>
      <c r="I2811" s="108">
        <f t="shared" si="1285"/>
        <v>46863</v>
      </c>
      <c r="J2811" s="109">
        <f t="shared" si="1296"/>
        <v>22</v>
      </c>
      <c r="K2811" s="109">
        <f t="shared" si="1306"/>
        <v>1</v>
      </c>
      <c r="L2811" s="8">
        <f t="shared" si="1297"/>
        <v>1.0002538700000001</v>
      </c>
      <c r="M2811" s="110">
        <f t="shared" si="1286"/>
        <v>1.0056002500000001</v>
      </c>
      <c r="N2811" s="110">
        <f t="shared" si="1287"/>
        <v>2.1090605234728992</v>
      </c>
      <c r="O2811" s="103">
        <f t="shared" si="1288"/>
        <v>2.1095959500000001</v>
      </c>
      <c r="P2811" s="103">
        <f t="shared" si="1289"/>
        <v>174.58511393000001</v>
      </c>
      <c r="Q2811" s="11">
        <f t="shared" si="1303"/>
        <v>0</v>
      </c>
      <c r="R2811" s="30">
        <f t="shared" si="1298"/>
        <v>0</v>
      </c>
      <c r="S2811" s="103">
        <f t="shared" si="1290"/>
        <v>0</v>
      </c>
      <c r="T2811" s="113">
        <f t="shared" si="1299"/>
        <v>8.5000000000000006E-2</v>
      </c>
      <c r="U2811" s="111">
        <f t="shared" si="1291"/>
        <v>1</v>
      </c>
      <c r="V2811" s="111">
        <v>252</v>
      </c>
      <c r="W2811" s="110">
        <f t="shared" si="1292"/>
        <v>1.0003237819999999</v>
      </c>
      <c r="X2811" s="103">
        <f t="shared" si="1293"/>
        <v>5.6527510000000003E-2</v>
      </c>
      <c r="Y2811" s="103">
        <f t="shared" si="1294"/>
        <v>0</v>
      </c>
      <c r="Z2811" s="114" t="str">
        <f t="shared" si="1301"/>
        <v>A+J=</v>
      </c>
      <c r="AA2811" s="108">
        <f t="shared" si="1302"/>
        <v>46863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95"/>
        <v>46834</v>
      </c>
      <c r="B2812" s="103">
        <f t="shared" si="1282"/>
        <v>174.74254030999998</v>
      </c>
      <c r="C2812" s="204">
        <f t="shared" si="1281"/>
        <v>82.757607651109367</v>
      </c>
      <c r="D2812" s="104">
        <f t="shared" si="1283"/>
        <v>7205.03</v>
      </c>
      <c r="E2812" s="105">
        <f t="shared" si="1304"/>
        <v>7245.38</v>
      </c>
      <c r="F2812" s="106">
        <f t="shared" si="1305"/>
        <v>46803</v>
      </c>
      <c r="G2812" s="107">
        <f t="shared" si="1284"/>
        <v>5.6002542668107669E-3</v>
      </c>
      <c r="H2812" s="108">
        <f t="shared" si="1300"/>
        <v>46863</v>
      </c>
      <c r="I2812" s="108">
        <f t="shared" si="1285"/>
        <v>46863</v>
      </c>
      <c r="J2812" s="109">
        <f t="shared" si="1296"/>
        <v>22</v>
      </c>
      <c r="K2812" s="109">
        <f t="shared" si="1306"/>
        <v>2</v>
      </c>
      <c r="L2812" s="8">
        <f t="shared" si="1297"/>
        <v>1.0005078199999999</v>
      </c>
      <c r="M2812" s="110">
        <f t="shared" si="1286"/>
        <v>1.0056002500000001</v>
      </c>
      <c r="N2812" s="110">
        <f t="shared" si="1287"/>
        <v>2.1090605234728992</v>
      </c>
      <c r="O2812" s="103">
        <f t="shared" si="1288"/>
        <v>2.1101315399999998</v>
      </c>
      <c r="P2812" s="103">
        <f t="shared" si="1289"/>
        <v>174.62943806999999</v>
      </c>
      <c r="Q2812" s="11">
        <f t="shared" si="1303"/>
        <v>0</v>
      </c>
      <c r="R2812" s="30">
        <f t="shared" si="1298"/>
        <v>0</v>
      </c>
      <c r="S2812" s="103">
        <f t="shared" si="1290"/>
        <v>0</v>
      </c>
      <c r="T2812" s="113">
        <f t="shared" si="1299"/>
        <v>8.5000000000000006E-2</v>
      </c>
      <c r="U2812" s="111">
        <f t="shared" si="1291"/>
        <v>2</v>
      </c>
      <c r="V2812" s="111">
        <v>252</v>
      </c>
      <c r="W2812" s="110">
        <f t="shared" si="1292"/>
        <v>1.00064767</v>
      </c>
      <c r="X2812" s="103">
        <f t="shared" si="1293"/>
        <v>0.11310224000000001</v>
      </c>
      <c r="Y2812" s="103">
        <f t="shared" si="1294"/>
        <v>0</v>
      </c>
      <c r="Z2812" s="114" t="str">
        <f t="shared" si="1301"/>
        <v>A+J=</v>
      </c>
      <c r="AA2812" s="108">
        <f t="shared" si="1302"/>
        <v>46863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95"/>
        <v>46835</v>
      </c>
      <c r="B2813" s="103">
        <f t="shared" si="1282"/>
        <v>174.84349684</v>
      </c>
      <c r="C2813" s="204">
        <f t="shared" si="1281"/>
        <v>82.757607651109367</v>
      </c>
      <c r="D2813" s="104">
        <f t="shared" si="1283"/>
        <v>7205.03</v>
      </c>
      <c r="E2813" s="105">
        <f t="shared" si="1304"/>
        <v>7245.38</v>
      </c>
      <c r="F2813" s="106">
        <f t="shared" si="1305"/>
        <v>46803</v>
      </c>
      <c r="G2813" s="107">
        <f t="shared" si="1284"/>
        <v>5.6002542668107669E-3</v>
      </c>
      <c r="H2813" s="108">
        <f t="shared" si="1300"/>
        <v>46863</v>
      </c>
      <c r="I2813" s="108">
        <f t="shared" si="1285"/>
        <v>46863</v>
      </c>
      <c r="J2813" s="109">
        <f t="shared" si="1296"/>
        <v>22</v>
      </c>
      <c r="K2813" s="109">
        <f t="shared" si="1306"/>
        <v>3</v>
      </c>
      <c r="L2813" s="8">
        <f t="shared" si="1297"/>
        <v>1.0007618300000001</v>
      </c>
      <c r="M2813" s="110">
        <f t="shared" si="1286"/>
        <v>1.0056002500000001</v>
      </c>
      <c r="N2813" s="110">
        <f t="shared" si="1287"/>
        <v>2.1090605234728992</v>
      </c>
      <c r="O2813" s="103">
        <f t="shared" si="1288"/>
        <v>2.11066726</v>
      </c>
      <c r="P2813" s="103">
        <f t="shared" si="1289"/>
        <v>174.67377298</v>
      </c>
      <c r="Q2813" s="11">
        <f t="shared" si="1303"/>
        <v>0</v>
      </c>
      <c r="R2813" s="30">
        <f t="shared" si="1298"/>
        <v>0</v>
      </c>
      <c r="S2813" s="103">
        <f t="shared" si="1290"/>
        <v>0</v>
      </c>
      <c r="T2813" s="113">
        <f t="shared" si="1299"/>
        <v>8.5000000000000006E-2</v>
      </c>
      <c r="U2813" s="111">
        <f t="shared" si="1291"/>
        <v>3</v>
      </c>
      <c r="V2813" s="111">
        <v>252</v>
      </c>
      <c r="W2813" s="110">
        <f t="shared" si="1292"/>
        <v>1.000971662</v>
      </c>
      <c r="X2813" s="103">
        <f t="shared" si="1293"/>
        <v>0.16972386</v>
      </c>
      <c r="Y2813" s="103">
        <f t="shared" si="1294"/>
        <v>0</v>
      </c>
      <c r="Z2813" s="114" t="str">
        <f t="shared" si="1301"/>
        <v>A+J=</v>
      </c>
      <c r="AA2813" s="108">
        <f t="shared" si="1302"/>
        <v>46863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95"/>
        <v>46836</v>
      </c>
      <c r="B2814" s="103">
        <f t="shared" si="1282"/>
        <v>174.94451121</v>
      </c>
      <c r="C2814" s="204">
        <f t="shared" si="1281"/>
        <v>82.757607651109367</v>
      </c>
      <c r="D2814" s="104">
        <f t="shared" si="1283"/>
        <v>7205.03</v>
      </c>
      <c r="E2814" s="105">
        <f t="shared" si="1304"/>
        <v>7245.38</v>
      </c>
      <c r="F2814" s="106">
        <f t="shared" si="1305"/>
        <v>46803</v>
      </c>
      <c r="G2814" s="107">
        <f t="shared" si="1284"/>
        <v>5.6002542668107669E-3</v>
      </c>
      <c r="H2814" s="108">
        <f t="shared" si="1300"/>
        <v>46863</v>
      </c>
      <c r="I2814" s="108">
        <f t="shared" si="1285"/>
        <v>46863</v>
      </c>
      <c r="J2814" s="109">
        <f t="shared" si="1296"/>
        <v>22</v>
      </c>
      <c r="K2814" s="109">
        <f t="shared" si="1306"/>
        <v>4</v>
      </c>
      <c r="L2814" s="8">
        <f t="shared" si="1297"/>
        <v>1.0010159000000001</v>
      </c>
      <c r="M2814" s="110">
        <f t="shared" si="1286"/>
        <v>1.0056002500000001</v>
      </c>
      <c r="N2814" s="110">
        <f t="shared" si="1287"/>
        <v>2.1090605234728992</v>
      </c>
      <c r="O2814" s="103">
        <f t="shared" si="1288"/>
        <v>2.1112031099999999</v>
      </c>
      <c r="P2814" s="103">
        <f t="shared" si="1289"/>
        <v>174.71811864</v>
      </c>
      <c r="Q2814" s="11">
        <f t="shared" si="1303"/>
        <v>0</v>
      </c>
      <c r="R2814" s="30">
        <f t="shared" si="1298"/>
        <v>0</v>
      </c>
      <c r="S2814" s="103">
        <f t="shared" si="1290"/>
        <v>0</v>
      </c>
      <c r="T2814" s="113">
        <f t="shared" si="1299"/>
        <v>8.5000000000000006E-2</v>
      </c>
      <c r="U2814" s="111">
        <f t="shared" si="1291"/>
        <v>4</v>
      </c>
      <c r="V2814" s="111">
        <v>252</v>
      </c>
      <c r="W2814" s="110">
        <f t="shared" si="1292"/>
        <v>1.001295759</v>
      </c>
      <c r="X2814" s="103">
        <f t="shared" si="1293"/>
        <v>0.22639256999999999</v>
      </c>
      <c r="Y2814" s="103">
        <f t="shared" si="1294"/>
        <v>0</v>
      </c>
      <c r="Z2814" s="114" t="str">
        <f t="shared" si="1301"/>
        <v>A+J=</v>
      </c>
      <c r="AA2814" s="108">
        <f t="shared" si="1302"/>
        <v>46863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95"/>
        <v>46837</v>
      </c>
      <c r="B2815" s="103">
        <f t="shared" si="1282"/>
        <v>175.04558510999999</v>
      </c>
      <c r="C2815" s="204">
        <f t="shared" si="1281"/>
        <v>82.757607651109367</v>
      </c>
      <c r="D2815" s="104">
        <f t="shared" si="1283"/>
        <v>7205.03</v>
      </c>
      <c r="E2815" s="105">
        <f t="shared" si="1304"/>
        <v>7245.38</v>
      </c>
      <c r="F2815" s="106">
        <f t="shared" si="1305"/>
        <v>46803</v>
      </c>
      <c r="G2815" s="107">
        <f t="shared" si="1284"/>
        <v>5.6002542668107669E-3</v>
      </c>
      <c r="H2815" s="108">
        <f t="shared" si="1300"/>
        <v>46863</v>
      </c>
      <c r="I2815" s="108">
        <f t="shared" si="1285"/>
        <v>46863</v>
      </c>
      <c r="J2815" s="109">
        <f t="shared" si="1296"/>
        <v>22</v>
      </c>
      <c r="K2815" s="109">
        <f t="shared" si="1306"/>
        <v>5</v>
      </c>
      <c r="L2815" s="8">
        <f t="shared" si="1297"/>
        <v>1.0012700400000001</v>
      </c>
      <c r="M2815" s="110">
        <f t="shared" si="1286"/>
        <v>1.0056002500000001</v>
      </c>
      <c r="N2815" s="110">
        <f t="shared" si="1287"/>
        <v>2.1090605234728992</v>
      </c>
      <c r="O2815" s="103">
        <f t="shared" si="1288"/>
        <v>2.1117391099999998</v>
      </c>
      <c r="P2815" s="103">
        <f t="shared" si="1289"/>
        <v>174.76247672</v>
      </c>
      <c r="Q2815" s="11">
        <f t="shared" si="1303"/>
        <v>0</v>
      </c>
      <c r="R2815" s="30">
        <f t="shared" si="1298"/>
        <v>0</v>
      </c>
      <c r="S2815" s="103">
        <f t="shared" si="1290"/>
        <v>0</v>
      </c>
      <c r="T2815" s="113">
        <f t="shared" si="1299"/>
        <v>8.5000000000000006E-2</v>
      </c>
      <c r="U2815" s="111">
        <f t="shared" si="1291"/>
        <v>5</v>
      </c>
      <c r="V2815" s="111">
        <v>252</v>
      </c>
      <c r="W2815" s="110">
        <f t="shared" si="1292"/>
        <v>1.0016199610000001</v>
      </c>
      <c r="X2815" s="103">
        <f t="shared" si="1293"/>
        <v>0.28310838999999999</v>
      </c>
      <c r="Y2815" s="103">
        <f t="shared" si="1294"/>
        <v>0</v>
      </c>
      <c r="Z2815" s="114" t="str">
        <f t="shared" si="1301"/>
        <v>A+J=</v>
      </c>
      <c r="AA2815" s="108">
        <f t="shared" si="1302"/>
        <v>46863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95"/>
        <v>46838</v>
      </c>
      <c r="B2816" s="103">
        <f t="shared" si="1282"/>
        <v>175.04558510999999</v>
      </c>
      <c r="C2816" s="204">
        <f t="shared" si="1281"/>
        <v>82.757607651109367</v>
      </c>
      <c r="D2816" s="104">
        <f t="shared" si="1283"/>
        <v>7205.03</v>
      </c>
      <c r="E2816" s="105">
        <f t="shared" si="1304"/>
        <v>7245.38</v>
      </c>
      <c r="F2816" s="106">
        <f t="shared" si="1305"/>
        <v>46803</v>
      </c>
      <c r="G2816" s="107">
        <f t="shared" si="1284"/>
        <v>5.6002542668107669E-3</v>
      </c>
      <c r="H2816" s="108">
        <f t="shared" si="1300"/>
        <v>46863</v>
      </c>
      <c r="I2816" s="108">
        <f t="shared" si="1285"/>
        <v>46863</v>
      </c>
      <c r="J2816" s="109">
        <f t="shared" si="1296"/>
        <v>22</v>
      </c>
      <c r="K2816" s="109">
        <f t="shared" si="1306"/>
        <v>5</v>
      </c>
      <c r="L2816" s="8">
        <f t="shared" si="1297"/>
        <v>1.0012700400000001</v>
      </c>
      <c r="M2816" s="110">
        <f t="shared" si="1286"/>
        <v>1.0056002500000001</v>
      </c>
      <c r="N2816" s="110">
        <f t="shared" si="1287"/>
        <v>2.1090605234728992</v>
      </c>
      <c r="O2816" s="103">
        <f t="shared" si="1288"/>
        <v>2.1117391099999998</v>
      </c>
      <c r="P2816" s="103">
        <f t="shared" si="1289"/>
        <v>174.76247672</v>
      </c>
      <c r="Q2816" s="11">
        <f t="shared" si="1303"/>
        <v>0</v>
      </c>
      <c r="R2816" s="30">
        <f t="shared" si="1298"/>
        <v>0</v>
      </c>
      <c r="S2816" s="103">
        <f t="shared" si="1290"/>
        <v>0</v>
      </c>
      <c r="T2816" s="113">
        <f t="shared" si="1299"/>
        <v>8.5000000000000006E-2</v>
      </c>
      <c r="U2816" s="111">
        <f t="shared" si="1291"/>
        <v>5</v>
      </c>
      <c r="V2816" s="111">
        <v>252</v>
      </c>
      <c r="W2816" s="110">
        <f t="shared" si="1292"/>
        <v>1.0016199610000001</v>
      </c>
      <c r="X2816" s="103">
        <f t="shared" si="1293"/>
        <v>0.28310838999999999</v>
      </c>
      <c r="Y2816" s="103">
        <f t="shared" si="1294"/>
        <v>0</v>
      </c>
      <c r="Z2816" s="114" t="str">
        <f t="shared" si="1301"/>
        <v>A+J=</v>
      </c>
      <c r="AA2816" s="108">
        <f t="shared" si="1302"/>
        <v>46863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95"/>
        <v>46839</v>
      </c>
      <c r="B2817" s="103">
        <f t="shared" si="1282"/>
        <v>175.04558510999999</v>
      </c>
      <c r="C2817" s="204">
        <f t="shared" si="1281"/>
        <v>82.757607651109367</v>
      </c>
      <c r="D2817" s="104">
        <f t="shared" si="1283"/>
        <v>7205.03</v>
      </c>
      <c r="E2817" s="105">
        <f t="shared" si="1304"/>
        <v>7245.38</v>
      </c>
      <c r="F2817" s="106">
        <f t="shared" si="1305"/>
        <v>46803</v>
      </c>
      <c r="G2817" s="107">
        <f t="shared" si="1284"/>
        <v>5.6002542668107669E-3</v>
      </c>
      <c r="H2817" s="108">
        <f t="shared" si="1300"/>
        <v>46863</v>
      </c>
      <c r="I2817" s="108">
        <f t="shared" si="1285"/>
        <v>46863</v>
      </c>
      <c r="J2817" s="109">
        <f t="shared" si="1296"/>
        <v>22</v>
      </c>
      <c r="K2817" s="109">
        <f t="shared" si="1306"/>
        <v>5</v>
      </c>
      <c r="L2817" s="8">
        <f t="shared" si="1297"/>
        <v>1.0012700400000001</v>
      </c>
      <c r="M2817" s="110">
        <f t="shared" si="1286"/>
        <v>1.0056002500000001</v>
      </c>
      <c r="N2817" s="110">
        <f t="shared" si="1287"/>
        <v>2.1090605234728992</v>
      </c>
      <c r="O2817" s="103">
        <f t="shared" si="1288"/>
        <v>2.1117391099999998</v>
      </c>
      <c r="P2817" s="103">
        <f t="shared" si="1289"/>
        <v>174.76247672</v>
      </c>
      <c r="Q2817" s="11">
        <f t="shared" si="1303"/>
        <v>0</v>
      </c>
      <c r="R2817" s="30">
        <f t="shared" si="1298"/>
        <v>0</v>
      </c>
      <c r="S2817" s="103">
        <f t="shared" si="1290"/>
        <v>0</v>
      </c>
      <c r="T2817" s="113">
        <f t="shared" si="1299"/>
        <v>8.5000000000000006E-2</v>
      </c>
      <c r="U2817" s="111">
        <f t="shared" si="1291"/>
        <v>5</v>
      </c>
      <c r="V2817" s="111">
        <v>252</v>
      </c>
      <c r="W2817" s="110">
        <f t="shared" si="1292"/>
        <v>1.0016199610000001</v>
      </c>
      <c r="X2817" s="103">
        <f t="shared" si="1293"/>
        <v>0.28310838999999999</v>
      </c>
      <c r="Y2817" s="103">
        <f t="shared" si="1294"/>
        <v>0</v>
      </c>
      <c r="Z2817" s="114" t="str">
        <f t="shared" si="1301"/>
        <v>A+J=</v>
      </c>
      <c r="AA2817" s="108">
        <f t="shared" si="1302"/>
        <v>46863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95"/>
        <v>46840</v>
      </c>
      <c r="B2818" s="103">
        <f t="shared" si="1282"/>
        <v>175.14671608</v>
      </c>
      <c r="C2818" s="204">
        <f t="shared" si="1281"/>
        <v>82.757607651109367</v>
      </c>
      <c r="D2818" s="104">
        <f t="shared" si="1283"/>
        <v>7205.03</v>
      </c>
      <c r="E2818" s="105">
        <f t="shared" si="1304"/>
        <v>7245.38</v>
      </c>
      <c r="F2818" s="106">
        <f t="shared" si="1305"/>
        <v>46803</v>
      </c>
      <c r="G2818" s="107">
        <f t="shared" si="1284"/>
        <v>5.6002542668107669E-3</v>
      </c>
      <c r="H2818" s="108">
        <f t="shared" si="1300"/>
        <v>46863</v>
      </c>
      <c r="I2818" s="108">
        <f t="shared" si="1285"/>
        <v>46863</v>
      </c>
      <c r="J2818" s="109">
        <f t="shared" si="1296"/>
        <v>22</v>
      </c>
      <c r="K2818" s="109">
        <f t="shared" si="1306"/>
        <v>6</v>
      </c>
      <c r="L2818" s="8">
        <f t="shared" si="1297"/>
        <v>1.00152424</v>
      </c>
      <c r="M2818" s="110">
        <f t="shared" si="1286"/>
        <v>1.0056002500000001</v>
      </c>
      <c r="N2818" s="110">
        <f t="shared" si="1287"/>
        <v>2.1090605234728992</v>
      </c>
      <c r="O2818" s="103">
        <f t="shared" si="1288"/>
        <v>2.1122752299999998</v>
      </c>
      <c r="P2818" s="103">
        <f t="shared" si="1289"/>
        <v>174.80684472999999</v>
      </c>
      <c r="Q2818" s="11">
        <f t="shared" si="1303"/>
        <v>0</v>
      </c>
      <c r="R2818" s="30">
        <f t="shared" si="1298"/>
        <v>0</v>
      </c>
      <c r="S2818" s="103">
        <f t="shared" si="1290"/>
        <v>0</v>
      </c>
      <c r="T2818" s="113">
        <f t="shared" si="1299"/>
        <v>8.5000000000000006E-2</v>
      </c>
      <c r="U2818" s="111">
        <f t="shared" si="1291"/>
        <v>6</v>
      </c>
      <c r="V2818" s="111">
        <v>252</v>
      </c>
      <c r="W2818" s="110">
        <f t="shared" si="1292"/>
        <v>1.0019442679999999</v>
      </c>
      <c r="X2818" s="103">
        <f t="shared" si="1293"/>
        <v>0.33987135000000002</v>
      </c>
      <c r="Y2818" s="103">
        <f t="shared" si="1294"/>
        <v>0</v>
      </c>
      <c r="Z2818" s="114" t="str">
        <f t="shared" si="1301"/>
        <v>A+J=</v>
      </c>
      <c r="AA2818" s="108">
        <f t="shared" si="1302"/>
        <v>46863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95"/>
        <v>46841</v>
      </c>
      <c r="B2819" s="103">
        <f t="shared" si="1282"/>
        <v>175.24790497000001</v>
      </c>
      <c r="C2819" s="204">
        <f t="shared" si="1281"/>
        <v>82.757607651109367</v>
      </c>
      <c r="D2819" s="104">
        <f t="shared" si="1283"/>
        <v>7205.03</v>
      </c>
      <c r="E2819" s="105">
        <f t="shared" si="1304"/>
        <v>7245.38</v>
      </c>
      <c r="F2819" s="106">
        <f t="shared" si="1305"/>
        <v>46803</v>
      </c>
      <c r="G2819" s="107">
        <f t="shared" si="1284"/>
        <v>5.6002542668107669E-3</v>
      </c>
      <c r="H2819" s="108">
        <f t="shared" si="1300"/>
        <v>46863</v>
      </c>
      <c r="I2819" s="108">
        <f t="shared" si="1285"/>
        <v>46863</v>
      </c>
      <c r="J2819" s="109">
        <f t="shared" si="1296"/>
        <v>22</v>
      </c>
      <c r="K2819" s="109">
        <f t="shared" si="1306"/>
        <v>7</v>
      </c>
      <c r="L2819" s="8">
        <f t="shared" si="1297"/>
        <v>1.0017784999999999</v>
      </c>
      <c r="M2819" s="110">
        <f t="shared" si="1286"/>
        <v>1.0056002500000001</v>
      </c>
      <c r="N2819" s="110">
        <f t="shared" si="1287"/>
        <v>2.1090605234728992</v>
      </c>
      <c r="O2819" s="103">
        <f t="shared" si="1288"/>
        <v>2.11281148</v>
      </c>
      <c r="P2819" s="103">
        <f t="shared" si="1289"/>
        <v>174.8512235</v>
      </c>
      <c r="Q2819" s="11">
        <f t="shared" si="1303"/>
        <v>0</v>
      </c>
      <c r="R2819" s="30">
        <f t="shared" si="1298"/>
        <v>0</v>
      </c>
      <c r="S2819" s="103">
        <f t="shared" si="1290"/>
        <v>0</v>
      </c>
      <c r="T2819" s="113">
        <f t="shared" si="1299"/>
        <v>8.5000000000000006E-2</v>
      </c>
      <c r="U2819" s="111">
        <f t="shared" si="1291"/>
        <v>7</v>
      </c>
      <c r="V2819" s="111">
        <v>252</v>
      </c>
      <c r="W2819" s="110">
        <f t="shared" si="1292"/>
        <v>1.00226868</v>
      </c>
      <c r="X2819" s="103">
        <f t="shared" si="1293"/>
        <v>0.39668146999999998</v>
      </c>
      <c r="Y2819" s="103">
        <f t="shared" si="1294"/>
        <v>0</v>
      </c>
      <c r="Z2819" s="114" t="str">
        <f t="shared" si="1301"/>
        <v>A+J=</v>
      </c>
      <c r="AA2819" s="108">
        <f t="shared" si="1302"/>
        <v>46863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95"/>
        <v>46842</v>
      </c>
      <c r="B2820" s="103">
        <f t="shared" si="1282"/>
        <v>175.34915346</v>
      </c>
      <c r="C2820" s="204">
        <f t="shared" si="1281"/>
        <v>82.757607651109367</v>
      </c>
      <c r="D2820" s="104">
        <f t="shared" si="1283"/>
        <v>7205.03</v>
      </c>
      <c r="E2820" s="105">
        <f t="shared" si="1304"/>
        <v>7245.38</v>
      </c>
      <c r="F2820" s="106">
        <f t="shared" si="1305"/>
        <v>46803</v>
      </c>
      <c r="G2820" s="107">
        <f t="shared" si="1284"/>
        <v>5.6002542668107669E-3</v>
      </c>
      <c r="H2820" s="108">
        <f t="shared" si="1300"/>
        <v>46863</v>
      </c>
      <c r="I2820" s="108">
        <f t="shared" si="1285"/>
        <v>46863</v>
      </c>
      <c r="J2820" s="109">
        <f t="shared" si="1296"/>
        <v>22</v>
      </c>
      <c r="K2820" s="109">
        <f t="shared" si="1306"/>
        <v>8</v>
      </c>
      <c r="L2820" s="8">
        <f t="shared" si="1297"/>
        <v>1.0020328300000001</v>
      </c>
      <c r="M2820" s="110">
        <f t="shared" si="1286"/>
        <v>1.0056002500000001</v>
      </c>
      <c r="N2820" s="110">
        <f t="shared" si="1287"/>
        <v>2.1090605234728992</v>
      </c>
      <c r="O2820" s="103">
        <f t="shared" si="1288"/>
        <v>2.1133478800000001</v>
      </c>
      <c r="P2820" s="103">
        <f t="shared" si="1289"/>
        <v>174.89561467999999</v>
      </c>
      <c r="Q2820" s="11">
        <f t="shared" si="1303"/>
        <v>0</v>
      </c>
      <c r="R2820" s="30">
        <f t="shared" si="1298"/>
        <v>0</v>
      </c>
      <c r="S2820" s="103">
        <f t="shared" si="1290"/>
        <v>0</v>
      </c>
      <c r="T2820" s="113">
        <f t="shared" si="1299"/>
        <v>8.5000000000000006E-2</v>
      </c>
      <c r="U2820" s="111">
        <f t="shared" si="1291"/>
        <v>8</v>
      </c>
      <c r="V2820" s="111">
        <v>252</v>
      </c>
      <c r="W2820" s="110">
        <f t="shared" si="1292"/>
        <v>1.0025931969999999</v>
      </c>
      <c r="X2820" s="103">
        <f t="shared" si="1293"/>
        <v>0.45353877999999997</v>
      </c>
      <c r="Y2820" s="103">
        <f t="shared" si="1294"/>
        <v>0</v>
      </c>
      <c r="Z2820" s="114" t="str">
        <f t="shared" si="1301"/>
        <v>A+J=</v>
      </c>
      <c r="AA2820" s="108">
        <f t="shared" si="1302"/>
        <v>46863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95"/>
        <v>46843</v>
      </c>
      <c r="B2821" s="103">
        <f t="shared" si="1282"/>
        <v>175.45046074999999</v>
      </c>
      <c r="C2821" s="204">
        <f t="shared" si="1281"/>
        <v>82.757607651109367</v>
      </c>
      <c r="D2821" s="104">
        <f t="shared" si="1283"/>
        <v>7205.03</v>
      </c>
      <c r="E2821" s="105">
        <f t="shared" si="1304"/>
        <v>7245.38</v>
      </c>
      <c r="F2821" s="106">
        <f t="shared" si="1305"/>
        <v>46803</v>
      </c>
      <c r="G2821" s="107">
        <f t="shared" si="1284"/>
        <v>5.6002542668107669E-3</v>
      </c>
      <c r="H2821" s="108">
        <f t="shared" si="1300"/>
        <v>46863</v>
      </c>
      <c r="I2821" s="108">
        <f t="shared" si="1285"/>
        <v>46863</v>
      </c>
      <c r="J2821" s="109">
        <f t="shared" si="1296"/>
        <v>22</v>
      </c>
      <c r="K2821" s="109">
        <f t="shared" si="1306"/>
        <v>9</v>
      </c>
      <c r="L2821" s="8">
        <f t="shared" si="1297"/>
        <v>1.0022872300000001</v>
      </c>
      <c r="M2821" s="110">
        <f t="shared" si="1286"/>
        <v>1.0056002500000001</v>
      </c>
      <c r="N2821" s="110">
        <f t="shared" si="1287"/>
        <v>2.1090605234728992</v>
      </c>
      <c r="O2821" s="103">
        <f t="shared" si="1288"/>
        <v>2.1138844200000002</v>
      </c>
      <c r="P2821" s="103">
        <f t="shared" si="1289"/>
        <v>174.94001745</v>
      </c>
      <c r="Q2821" s="11">
        <f t="shared" si="1303"/>
        <v>0</v>
      </c>
      <c r="R2821" s="30">
        <f t="shared" si="1298"/>
        <v>0</v>
      </c>
      <c r="S2821" s="103">
        <f t="shared" si="1290"/>
        <v>0</v>
      </c>
      <c r="T2821" s="113">
        <f t="shared" si="1299"/>
        <v>8.5000000000000006E-2</v>
      </c>
      <c r="U2821" s="111">
        <f t="shared" si="1291"/>
        <v>9</v>
      </c>
      <c r="V2821" s="111">
        <v>252</v>
      </c>
      <c r="W2821" s="110">
        <f t="shared" si="1292"/>
        <v>1.0029178190000001</v>
      </c>
      <c r="X2821" s="103">
        <f t="shared" si="1293"/>
        <v>0.51044330000000004</v>
      </c>
      <c r="Y2821" s="103">
        <f t="shared" si="1294"/>
        <v>0</v>
      </c>
      <c r="Z2821" s="114" t="str">
        <f t="shared" si="1301"/>
        <v>A+J=</v>
      </c>
      <c r="AA2821" s="108">
        <f t="shared" si="1302"/>
        <v>46863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95"/>
        <v>46844</v>
      </c>
      <c r="B2822" s="103">
        <f t="shared" si="1282"/>
        <v>175.55182704000001</v>
      </c>
      <c r="C2822" s="204">
        <f t="shared" ref="C2822:C2885" si="1307">(C2821-(S2821/O2821))</f>
        <v>82.757607651109367</v>
      </c>
      <c r="D2822" s="104">
        <f t="shared" si="1283"/>
        <v>7205.03</v>
      </c>
      <c r="E2822" s="105">
        <f t="shared" si="1304"/>
        <v>7245.38</v>
      </c>
      <c r="F2822" s="106">
        <f t="shared" si="1305"/>
        <v>46803</v>
      </c>
      <c r="G2822" s="107">
        <f t="shared" si="1284"/>
        <v>5.6002542668107669E-3</v>
      </c>
      <c r="H2822" s="108">
        <f t="shared" si="1300"/>
        <v>46863</v>
      </c>
      <c r="I2822" s="108">
        <f t="shared" si="1285"/>
        <v>46863</v>
      </c>
      <c r="J2822" s="109">
        <f t="shared" si="1296"/>
        <v>22</v>
      </c>
      <c r="K2822" s="109">
        <f t="shared" si="1306"/>
        <v>10</v>
      </c>
      <c r="L2822" s="8">
        <f t="shared" si="1297"/>
        <v>1.0025416899999999</v>
      </c>
      <c r="M2822" s="110">
        <f t="shared" si="1286"/>
        <v>1.0056002500000001</v>
      </c>
      <c r="N2822" s="110">
        <f t="shared" si="1287"/>
        <v>2.1090605234728992</v>
      </c>
      <c r="O2822" s="103">
        <f t="shared" si="1288"/>
        <v>2.1144210999999999</v>
      </c>
      <c r="P2822" s="103">
        <f t="shared" si="1289"/>
        <v>174.98443180000001</v>
      </c>
      <c r="Q2822" s="11">
        <f t="shared" si="1303"/>
        <v>0</v>
      </c>
      <c r="R2822" s="30">
        <f t="shared" si="1298"/>
        <v>0</v>
      </c>
      <c r="S2822" s="103">
        <f t="shared" si="1290"/>
        <v>0</v>
      </c>
      <c r="T2822" s="113">
        <f t="shared" si="1299"/>
        <v>8.5000000000000006E-2</v>
      </c>
      <c r="U2822" s="111">
        <f t="shared" si="1291"/>
        <v>10</v>
      </c>
      <c r="V2822" s="111">
        <v>252</v>
      </c>
      <c r="W2822" s="110">
        <f t="shared" si="1292"/>
        <v>1.0032425469999999</v>
      </c>
      <c r="X2822" s="103">
        <f t="shared" si="1293"/>
        <v>0.56739523999999997</v>
      </c>
      <c r="Y2822" s="103">
        <f t="shared" si="1294"/>
        <v>0</v>
      </c>
      <c r="Z2822" s="114" t="str">
        <f t="shared" si="1301"/>
        <v>A+J=</v>
      </c>
      <c r="AA2822" s="108">
        <f t="shared" si="1302"/>
        <v>46863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95"/>
        <v>46845</v>
      </c>
      <c r="B2823" s="103">
        <f t="shared" ref="B2823:B2886" si="1308">(P2823+X2823)</f>
        <v>175.55182704000001</v>
      </c>
      <c r="C2823" s="204">
        <f t="shared" si="1307"/>
        <v>82.757607651109367</v>
      </c>
      <c r="D2823" s="104">
        <f t="shared" ref="D2823:D2886" si="1309">IF(E2823=E2822,D2822,E2822)</f>
        <v>7205.03</v>
      </c>
      <c r="E2823" s="105">
        <f t="shared" si="1304"/>
        <v>7245.38</v>
      </c>
      <c r="F2823" s="106">
        <f t="shared" si="1305"/>
        <v>46803</v>
      </c>
      <c r="G2823" s="107">
        <f t="shared" ref="G2823:G2886" si="1310">(E2823/D2823)-1</f>
        <v>5.6002542668107669E-3</v>
      </c>
      <c r="H2823" s="108">
        <f t="shared" si="1300"/>
        <v>46863</v>
      </c>
      <c r="I2823" s="108">
        <f t="shared" ref="I2823:I2886" si="1311">IF(A2823&gt;I2822,H2823,I2822)</f>
        <v>46863</v>
      </c>
      <c r="J2823" s="109">
        <f t="shared" si="1296"/>
        <v>22</v>
      </c>
      <c r="K2823" s="109">
        <f t="shared" si="1306"/>
        <v>10</v>
      </c>
      <c r="L2823" s="8">
        <f t="shared" si="1297"/>
        <v>1.0025416899999999</v>
      </c>
      <c r="M2823" s="110">
        <f t="shared" ref="M2823:M2886" si="1312">IF(I2823&gt;I2822,L2822,M2822)</f>
        <v>1.0056002500000001</v>
      </c>
      <c r="N2823" s="110">
        <f t="shared" ref="N2823:N2886" si="1313">IF(I2823&gt;I2822,N2822*M2823,N2822)</f>
        <v>2.1090605234728992</v>
      </c>
      <c r="O2823" s="103">
        <f t="shared" ref="O2823:O2886" si="1314">TRUNC(TRUNC((L2823*N2823),15),8)</f>
        <v>2.1144210999999999</v>
      </c>
      <c r="P2823" s="103">
        <f t="shared" ref="P2823:P2886" si="1315">TRUNC(C2823*O2823,8)</f>
        <v>174.98443180000001</v>
      </c>
      <c r="Q2823" s="11">
        <f t="shared" si="1303"/>
        <v>0</v>
      </c>
      <c r="R2823" s="30">
        <f t="shared" si="1298"/>
        <v>0</v>
      </c>
      <c r="S2823" s="103">
        <f t="shared" ref="S2823:S2886" si="1316">IF(R2823&gt;0,TRUNC(R2823*P2823,8),0)</f>
        <v>0</v>
      </c>
      <c r="T2823" s="113">
        <f t="shared" si="1299"/>
        <v>8.5000000000000006E-2</v>
      </c>
      <c r="U2823" s="111">
        <f t="shared" ref="U2823:U2886" si="1317">IF(Q2822&gt;0,1,IF(K2823=K2822,U2822,U2822+1))</f>
        <v>10</v>
      </c>
      <c r="V2823" s="111">
        <v>252</v>
      </c>
      <c r="W2823" s="110">
        <f t="shared" ref="W2823:W2886" si="1318">ROUND((1+T2823)^TRUNC((U2823/V2823),9),9)</f>
        <v>1.0032425469999999</v>
      </c>
      <c r="X2823" s="103">
        <f t="shared" ref="X2823:X2886" si="1319">TRUNC((P2823*(W2823-1)),8)</f>
        <v>0.56739523999999997</v>
      </c>
      <c r="Y2823" s="103">
        <f t="shared" ref="Y2823:Y2886" si="1320">IF(Q2823&gt;0,S2823+X2823,0)</f>
        <v>0</v>
      </c>
      <c r="Z2823" s="114" t="str">
        <f t="shared" si="1301"/>
        <v>A+J=</v>
      </c>
      <c r="AA2823" s="108">
        <f t="shared" si="1302"/>
        <v>46863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95"/>
        <v>46846</v>
      </c>
      <c r="B2824" s="103">
        <f t="shared" si="1308"/>
        <v>175.55182704000001</v>
      </c>
      <c r="C2824" s="204">
        <f t="shared" si="1307"/>
        <v>82.757607651109367</v>
      </c>
      <c r="D2824" s="104">
        <f t="shared" si="1309"/>
        <v>7205.03</v>
      </c>
      <c r="E2824" s="105">
        <f t="shared" si="1304"/>
        <v>7245.38</v>
      </c>
      <c r="F2824" s="106">
        <f t="shared" si="1305"/>
        <v>46803</v>
      </c>
      <c r="G2824" s="107">
        <f t="shared" si="1310"/>
        <v>5.6002542668107669E-3</v>
      </c>
      <c r="H2824" s="108">
        <f t="shared" si="1300"/>
        <v>46863</v>
      </c>
      <c r="I2824" s="108">
        <f t="shared" si="1311"/>
        <v>46863</v>
      </c>
      <c r="J2824" s="109">
        <f t="shared" si="1296"/>
        <v>22</v>
      </c>
      <c r="K2824" s="109">
        <f t="shared" si="1306"/>
        <v>10</v>
      </c>
      <c r="L2824" s="8">
        <f t="shared" si="1297"/>
        <v>1.0025416899999999</v>
      </c>
      <c r="M2824" s="110">
        <f t="shared" si="1312"/>
        <v>1.0056002500000001</v>
      </c>
      <c r="N2824" s="110">
        <f t="shared" si="1313"/>
        <v>2.1090605234728992</v>
      </c>
      <c r="O2824" s="103">
        <f t="shared" si="1314"/>
        <v>2.1144210999999999</v>
      </c>
      <c r="P2824" s="103">
        <f t="shared" si="1315"/>
        <v>174.98443180000001</v>
      </c>
      <c r="Q2824" s="11">
        <f t="shared" si="1303"/>
        <v>0</v>
      </c>
      <c r="R2824" s="30">
        <f t="shared" si="1298"/>
        <v>0</v>
      </c>
      <c r="S2824" s="103">
        <f t="shared" si="1316"/>
        <v>0</v>
      </c>
      <c r="T2824" s="113">
        <f t="shared" si="1299"/>
        <v>8.5000000000000006E-2</v>
      </c>
      <c r="U2824" s="111">
        <f t="shared" si="1317"/>
        <v>10</v>
      </c>
      <c r="V2824" s="111">
        <v>252</v>
      </c>
      <c r="W2824" s="110">
        <f t="shared" si="1318"/>
        <v>1.0032425469999999</v>
      </c>
      <c r="X2824" s="103">
        <f t="shared" si="1319"/>
        <v>0.56739523999999997</v>
      </c>
      <c r="Y2824" s="103">
        <f t="shared" si="1320"/>
        <v>0</v>
      </c>
      <c r="Z2824" s="114" t="str">
        <f t="shared" si="1301"/>
        <v>A+J=</v>
      </c>
      <c r="AA2824" s="108">
        <f t="shared" si="1302"/>
        <v>46863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95"/>
        <v>46847</v>
      </c>
      <c r="B2825" s="103">
        <f t="shared" si="1308"/>
        <v>175.65324950999999</v>
      </c>
      <c r="C2825" s="204">
        <f t="shared" si="1307"/>
        <v>82.757607651109367</v>
      </c>
      <c r="D2825" s="104">
        <f t="shared" si="1309"/>
        <v>7205.03</v>
      </c>
      <c r="E2825" s="105">
        <f t="shared" si="1304"/>
        <v>7245.38</v>
      </c>
      <c r="F2825" s="106">
        <f t="shared" si="1305"/>
        <v>46803</v>
      </c>
      <c r="G2825" s="107">
        <f t="shared" si="1310"/>
        <v>5.6002542668107669E-3</v>
      </c>
      <c r="H2825" s="108">
        <f t="shared" si="1300"/>
        <v>46863</v>
      </c>
      <c r="I2825" s="108">
        <f t="shared" si="1311"/>
        <v>46863</v>
      </c>
      <c r="J2825" s="109">
        <f t="shared" si="1296"/>
        <v>22</v>
      </c>
      <c r="K2825" s="109">
        <f t="shared" si="1306"/>
        <v>11</v>
      </c>
      <c r="L2825" s="8">
        <f t="shared" si="1297"/>
        <v>1.0027962100000001</v>
      </c>
      <c r="M2825" s="110">
        <f t="shared" si="1312"/>
        <v>1.0056002500000001</v>
      </c>
      <c r="N2825" s="110">
        <f t="shared" si="1313"/>
        <v>2.1090605234728992</v>
      </c>
      <c r="O2825" s="103">
        <f t="shared" si="1314"/>
        <v>2.1149578899999999</v>
      </c>
      <c r="P2825" s="103">
        <f t="shared" si="1315"/>
        <v>175.02885524999999</v>
      </c>
      <c r="Q2825" s="11">
        <f t="shared" si="1303"/>
        <v>0</v>
      </c>
      <c r="R2825" s="30">
        <f t="shared" si="1298"/>
        <v>0</v>
      </c>
      <c r="S2825" s="103">
        <f t="shared" si="1316"/>
        <v>0</v>
      </c>
      <c r="T2825" s="113">
        <f t="shared" si="1299"/>
        <v>8.5000000000000006E-2</v>
      </c>
      <c r="U2825" s="111">
        <f t="shared" si="1317"/>
        <v>11</v>
      </c>
      <c r="V2825" s="111">
        <v>252</v>
      </c>
      <c r="W2825" s="110">
        <f t="shared" si="1318"/>
        <v>1.0035673789999999</v>
      </c>
      <c r="X2825" s="103">
        <f t="shared" si="1319"/>
        <v>0.62439425999999998</v>
      </c>
      <c r="Y2825" s="103">
        <f t="shared" si="1320"/>
        <v>0</v>
      </c>
      <c r="Z2825" s="114" t="str">
        <f t="shared" si="1301"/>
        <v>A+J=</v>
      </c>
      <c r="AA2825" s="108">
        <f t="shared" si="1302"/>
        <v>46863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95"/>
        <v>46848</v>
      </c>
      <c r="B2826" s="103">
        <f t="shared" si="1308"/>
        <v>175.75473270000001</v>
      </c>
      <c r="C2826" s="204">
        <f t="shared" si="1307"/>
        <v>82.757607651109367</v>
      </c>
      <c r="D2826" s="104">
        <f t="shared" si="1309"/>
        <v>7205.03</v>
      </c>
      <c r="E2826" s="105">
        <f t="shared" si="1304"/>
        <v>7245.38</v>
      </c>
      <c r="F2826" s="106">
        <f t="shared" si="1305"/>
        <v>46803</v>
      </c>
      <c r="G2826" s="107">
        <f t="shared" si="1310"/>
        <v>5.6002542668107669E-3</v>
      </c>
      <c r="H2826" s="108">
        <f t="shared" si="1300"/>
        <v>46863</v>
      </c>
      <c r="I2826" s="108">
        <f t="shared" si="1311"/>
        <v>46863</v>
      </c>
      <c r="J2826" s="109">
        <f t="shared" si="1296"/>
        <v>22</v>
      </c>
      <c r="K2826" s="109">
        <f t="shared" si="1306"/>
        <v>12</v>
      </c>
      <c r="L2826" s="8">
        <f t="shared" si="1297"/>
        <v>1.0030508</v>
      </c>
      <c r="M2826" s="110">
        <f t="shared" si="1312"/>
        <v>1.0056002500000001</v>
      </c>
      <c r="N2826" s="110">
        <f t="shared" si="1313"/>
        <v>2.1090605234728992</v>
      </c>
      <c r="O2826" s="103">
        <f t="shared" si="1314"/>
        <v>2.1154948400000002</v>
      </c>
      <c r="P2826" s="103">
        <f t="shared" si="1315"/>
        <v>175.07329195</v>
      </c>
      <c r="Q2826" s="11">
        <f t="shared" si="1303"/>
        <v>0</v>
      </c>
      <c r="R2826" s="30">
        <f t="shared" si="1298"/>
        <v>0</v>
      </c>
      <c r="S2826" s="103">
        <f t="shared" si="1316"/>
        <v>0</v>
      </c>
      <c r="T2826" s="113">
        <f t="shared" si="1299"/>
        <v>8.5000000000000006E-2</v>
      </c>
      <c r="U2826" s="111">
        <f t="shared" si="1317"/>
        <v>12</v>
      </c>
      <c r="V2826" s="111">
        <v>252</v>
      </c>
      <c r="W2826" s="110">
        <f t="shared" si="1318"/>
        <v>1.003892317</v>
      </c>
      <c r="X2826" s="103">
        <f t="shared" si="1319"/>
        <v>0.68144075000000004</v>
      </c>
      <c r="Y2826" s="103">
        <f t="shared" si="1320"/>
        <v>0</v>
      </c>
      <c r="Z2826" s="114" t="str">
        <f t="shared" si="1301"/>
        <v>A+J=</v>
      </c>
      <c r="AA2826" s="108">
        <f t="shared" si="1302"/>
        <v>46863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21">(A2826+1)</f>
        <v>46849</v>
      </c>
      <c r="B2827" s="103">
        <f t="shared" si="1308"/>
        <v>175.85627460999999</v>
      </c>
      <c r="C2827" s="204">
        <f t="shared" si="1307"/>
        <v>82.757607651109367</v>
      </c>
      <c r="D2827" s="104">
        <f t="shared" si="1309"/>
        <v>7205.03</v>
      </c>
      <c r="E2827" s="105">
        <f t="shared" si="1304"/>
        <v>7245.38</v>
      </c>
      <c r="F2827" s="106">
        <f t="shared" si="1305"/>
        <v>46803</v>
      </c>
      <c r="G2827" s="107">
        <f t="shared" si="1310"/>
        <v>5.6002542668107669E-3</v>
      </c>
      <c r="H2827" s="108">
        <f t="shared" si="1300"/>
        <v>46863</v>
      </c>
      <c r="I2827" s="108">
        <f t="shared" si="1311"/>
        <v>46863</v>
      </c>
      <c r="J2827" s="109">
        <f t="shared" ref="J2827:J2890" si="1322">IF(I2827=I2826,J2826,NETWORKDAYS(I2826,I2827,$AD$171:$AD$502)-1)</f>
        <v>22</v>
      </c>
      <c r="K2827" s="109">
        <f t="shared" si="1306"/>
        <v>13</v>
      </c>
      <c r="L2827" s="8">
        <f t="shared" ref="L2827:L2890" si="1323">IF(E2827&lt;D2827,1,TRUNC((E2827/D2827)^TRUNC((K2827/J2827),9),8))</f>
        <v>1.00330546</v>
      </c>
      <c r="M2827" s="110">
        <f t="shared" si="1312"/>
        <v>1.0056002500000001</v>
      </c>
      <c r="N2827" s="110">
        <f t="shared" si="1313"/>
        <v>2.1090605234728992</v>
      </c>
      <c r="O2827" s="103">
        <f t="shared" si="1314"/>
        <v>2.1160319300000001</v>
      </c>
      <c r="P2827" s="103">
        <f t="shared" si="1315"/>
        <v>175.11774023999999</v>
      </c>
      <c r="Q2827" s="11">
        <f t="shared" si="1303"/>
        <v>0</v>
      </c>
      <c r="R2827" s="30">
        <f t="shared" ref="R2827:R2890" si="1324">IF(Q2827&gt;0,VLOOKUP($A2827,$AD$10:$AI$165,6),0)</f>
        <v>0</v>
      </c>
      <c r="S2827" s="103">
        <f t="shared" si="1316"/>
        <v>0</v>
      </c>
      <c r="T2827" s="113">
        <f t="shared" ref="T2827:T2890" si="1325">(T2826)</f>
        <v>8.5000000000000006E-2</v>
      </c>
      <c r="U2827" s="111">
        <f t="shared" si="1317"/>
        <v>13</v>
      </c>
      <c r="V2827" s="111">
        <v>252</v>
      </c>
      <c r="W2827" s="110">
        <f t="shared" si="1318"/>
        <v>1.0042173590000001</v>
      </c>
      <c r="X2827" s="103">
        <f t="shared" si="1319"/>
        <v>0.73853437</v>
      </c>
      <c r="Y2827" s="103">
        <f t="shared" si="1320"/>
        <v>0</v>
      </c>
      <c r="Z2827" s="114" t="str">
        <f t="shared" si="1301"/>
        <v>A+J=</v>
      </c>
      <c r="AA2827" s="108">
        <f t="shared" si="1302"/>
        <v>46863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21"/>
        <v>46850</v>
      </c>
      <c r="B2828" s="103">
        <f t="shared" si="1308"/>
        <v>175.95787329999999</v>
      </c>
      <c r="C2828" s="204">
        <f t="shared" si="1307"/>
        <v>82.757607651109367</v>
      </c>
      <c r="D2828" s="104">
        <f t="shared" si="1309"/>
        <v>7205.03</v>
      </c>
      <c r="E2828" s="105">
        <f t="shared" si="1304"/>
        <v>7245.38</v>
      </c>
      <c r="F2828" s="106">
        <f t="shared" si="1305"/>
        <v>46803</v>
      </c>
      <c r="G2828" s="107">
        <f t="shared" si="1310"/>
        <v>5.6002542668107669E-3</v>
      </c>
      <c r="H2828" s="108">
        <f t="shared" ref="H2828:H2891" si="1326">IF(DAY(A2828)=H$9,VLOOKUP(A2828,AH$118:AN$450,4),H2827)</f>
        <v>46863</v>
      </c>
      <c r="I2828" s="108">
        <f t="shared" si="1311"/>
        <v>46863</v>
      </c>
      <c r="J2828" s="109">
        <f t="shared" si="1322"/>
        <v>22</v>
      </c>
      <c r="K2828" s="109">
        <f t="shared" si="1306"/>
        <v>14</v>
      </c>
      <c r="L2828" s="8">
        <f t="shared" si="1323"/>
        <v>1.0035601700000001</v>
      </c>
      <c r="M2828" s="110">
        <f t="shared" si="1312"/>
        <v>1.0056002500000001</v>
      </c>
      <c r="N2828" s="110">
        <f t="shared" si="1313"/>
        <v>2.1090605234728992</v>
      </c>
      <c r="O2828" s="103">
        <f t="shared" si="1314"/>
        <v>2.1165691299999998</v>
      </c>
      <c r="P2828" s="103">
        <f t="shared" si="1315"/>
        <v>175.16219762</v>
      </c>
      <c r="Q2828" s="11">
        <f t="shared" si="1303"/>
        <v>0</v>
      </c>
      <c r="R2828" s="30">
        <f t="shared" si="1324"/>
        <v>0</v>
      </c>
      <c r="S2828" s="103">
        <f t="shared" si="1316"/>
        <v>0</v>
      </c>
      <c r="T2828" s="113">
        <f t="shared" si="1325"/>
        <v>8.5000000000000006E-2</v>
      </c>
      <c r="U2828" s="111">
        <f t="shared" si="1317"/>
        <v>14</v>
      </c>
      <c r="V2828" s="111">
        <v>252</v>
      </c>
      <c r="W2828" s="110">
        <f t="shared" si="1318"/>
        <v>1.0045425079999999</v>
      </c>
      <c r="X2828" s="103">
        <f t="shared" si="1319"/>
        <v>0.79567568</v>
      </c>
      <c r="Y2828" s="103">
        <f t="shared" si="1320"/>
        <v>0</v>
      </c>
      <c r="Z2828" s="114" t="str">
        <f t="shared" ref="Z2828:Z2891" si="1327">IF($Q2827&gt;0,VLOOKUP($A2827,$AD$10:$AM$165,9),Z2827)</f>
        <v>A+J=</v>
      </c>
      <c r="AA2828" s="108">
        <f t="shared" ref="AA2828:AA2891" si="1328">IF($Q2827&gt;0,VLOOKUP($A2827,$AD$10:$AM$165,10),AA2827)</f>
        <v>46863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21"/>
        <v>46851</v>
      </c>
      <c r="B2829" s="103">
        <f t="shared" si="1308"/>
        <v>176.05953327</v>
      </c>
      <c r="C2829" s="204">
        <f t="shared" si="1307"/>
        <v>82.757607651109367</v>
      </c>
      <c r="D2829" s="104">
        <f t="shared" si="1309"/>
        <v>7205.03</v>
      </c>
      <c r="E2829" s="105">
        <f t="shared" si="1304"/>
        <v>7245.38</v>
      </c>
      <c r="F2829" s="106">
        <f t="shared" si="1305"/>
        <v>46803</v>
      </c>
      <c r="G2829" s="107">
        <f t="shared" si="1310"/>
        <v>5.6002542668107669E-3</v>
      </c>
      <c r="H2829" s="108">
        <f t="shared" si="1326"/>
        <v>46863</v>
      </c>
      <c r="I2829" s="108">
        <f t="shared" si="1311"/>
        <v>46863</v>
      </c>
      <c r="J2829" s="109">
        <f t="shared" si="1322"/>
        <v>22</v>
      </c>
      <c r="K2829" s="109">
        <f t="shared" si="1306"/>
        <v>15</v>
      </c>
      <c r="L2829" s="8">
        <f t="shared" si="1323"/>
        <v>1.0038149599999999</v>
      </c>
      <c r="M2829" s="110">
        <f t="shared" si="1312"/>
        <v>1.0056002500000001</v>
      </c>
      <c r="N2829" s="110">
        <f t="shared" si="1313"/>
        <v>2.1090605234728992</v>
      </c>
      <c r="O2829" s="103">
        <f t="shared" si="1314"/>
        <v>2.1171064999999998</v>
      </c>
      <c r="P2829" s="103">
        <f t="shared" si="1315"/>
        <v>175.20666908000001</v>
      </c>
      <c r="Q2829" s="11">
        <f t="shared" ref="Q2829:Q2892" si="1329">IF(VLOOKUP(A2829,AD$10:AK$165,8)=VLOOKUP(A2828,AD$10:AK$165,8),0,VLOOKUP(A2829,AD$10:AK$165,8))</f>
        <v>0</v>
      </c>
      <c r="R2829" s="30">
        <f t="shared" si="1324"/>
        <v>0</v>
      </c>
      <c r="S2829" s="103">
        <f t="shared" si="1316"/>
        <v>0</v>
      </c>
      <c r="T2829" s="113">
        <f t="shared" si="1325"/>
        <v>8.5000000000000006E-2</v>
      </c>
      <c r="U2829" s="111">
        <f t="shared" si="1317"/>
        <v>15</v>
      </c>
      <c r="V2829" s="111">
        <v>252</v>
      </c>
      <c r="W2829" s="110">
        <f t="shared" si="1318"/>
        <v>1.0048677610000001</v>
      </c>
      <c r="X2829" s="103">
        <f t="shared" si="1319"/>
        <v>0.85286419000000002</v>
      </c>
      <c r="Y2829" s="103">
        <f t="shared" si="1320"/>
        <v>0</v>
      </c>
      <c r="Z2829" s="114" t="str">
        <f t="shared" si="1327"/>
        <v>A+J=</v>
      </c>
      <c r="AA2829" s="108">
        <f t="shared" si="1328"/>
        <v>46863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21"/>
        <v>46852</v>
      </c>
      <c r="B2830" s="103">
        <f t="shared" si="1308"/>
        <v>176.05953327</v>
      </c>
      <c r="C2830" s="204">
        <f t="shared" si="1307"/>
        <v>82.757607651109367</v>
      </c>
      <c r="D2830" s="104">
        <f t="shared" si="1309"/>
        <v>7205.03</v>
      </c>
      <c r="E2830" s="105">
        <f t="shared" si="1304"/>
        <v>7245.38</v>
      </c>
      <c r="F2830" s="106">
        <f t="shared" si="1305"/>
        <v>46803</v>
      </c>
      <c r="G2830" s="107">
        <f t="shared" si="1310"/>
        <v>5.6002542668107669E-3</v>
      </c>
      <c r="H2830" s="108">
        <f t="shared" si="1326"/>
        <v>46863</v>
      </c>
      <c r="I2830" s="108">
        <f t="shared" si="1311"/>
        <v>46863</v>
      </c>
      <c r="J2830" s="109">
        <f t="shared" si="1322"/>
        <v>22</v>
      </c>
      <c r="K2830" s="109">
        <f t="shared" si="1306"/>
        <v>15</v>
      </c>
      <c r="L2830" s="8">
        <f t="shared" si="1323"/>
        <v>1.0038149599999999</v>
      </c>
      <c r="M2830" s="110">
        <f t="shared" si="1312"/>
        <v>1.0056002500000001</v>
      </c>
      <c r="N2830" s="110">
        <f t="shared" si="1313"/>
        <v>2.1090605234728992</v>
      </c>
      <c r="O2830" s="103">
        <f t="shared" si="1314"/>
        <v>2.1171064999999998</v>
      </c>
      <c r="P2830" s="103">
        <f t="shared" si="1315"/>
        <v>175.20666908000001</v>
      </c>
      <c r="Q2830" s="11">
        <f t="shared" si="1329"/>
        <v>0</v>
      </c>
      <c r="R2830" s="30">
        <f t="shared" si="1324"/>
        <v>0</v>
      </c>
      <c r="S2830" s="103">
        <f t="shared" si="1316"/>
        <v>0</v>
      </c>
      <c r="T2830" s="113">
        <f t="shared" si="1325"/>
        <v>8.5000000000000006E-2</v>
      </c>
      <c r="U2830" s="111">
        <f t="shared" si="1317"/>
        <v>15</v>
      </c>
      <c r="V2830" s="111">
        <v>252</v>
      </c>
      <c r="W2830" s="110">
        <f t="shared" si="1318"/>
        <v>1.0048677610000001</v>
      </c>
      <c r="X2830" s="103">
        <f t="shared" si="1319"/>
        <v>0.85286419000000002</v>
      </c>
      <c r="Y2830" s="103">
        <f t="shared" si="1320"/>
        <v>0</v>
      </c>
      <c r="Z2830" s="114" t="str">
        <f t="shared" si="1327"/>
        <v>A+J=</v>
      </c>
      <c r="AA2830" s="108">
        <f t="shared" si="1328"/>
        <v>46863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21"/>
        <v>46853</v>
      </c>
      <c r="B2831" s="103">
        <f t="shared" si="1308"/>
        <v>176.05953327</v>
      </c>
      <c r="C2831" s="204">
        <f t="shared" si="1307"/>
        <v>82.757607651109367</v>
      </c>
      <c r="D2831" s="104">
        <f t="shared" si="1309"/>
        <v>7205.03</v>
      </c>
      <c r="E2831" s="105">
        <f t="shared" si="1304"/>
        <v>7245.38</v>
      </c>
      <c r="F2831" s="106">
        <f t="shared" si="1305"/>
        <v>46803</v>
      </c>
      <c r="G2831" s="107">
        <f t="shared" si="1310"/>
        <v>5.6002542668107669E-3</v>
      </c>
      <c r="H2831" s="108">
        <f t="shared" si="1326"/>
        <v>46863</v>
      </c>
      <c r="I2831" s="108">
        <f t="shared" si="1311"/>
        <v>46863</v>
      </c>
      <c r="J2831" s="109">
        <f t="shared" si="1322"/>
        <v>22</v>
      </c>
      <c r="K2831" s="109">
        <f t="shared" si="1306"/>
        <v>15</v>
      </c>
      <c r="L2831" s="8">
        <f t="shared" si="1323"/>
        <v>1.0038149599999999</v>
      </c>
      <c r="M2831" s="110">
        <f t="shared" si="1312"/>
        <v>1.0056002500000001</v>
      </c>
      <c r="N2831" s="110">
        <f t="shared" si="1313"/>
        <v>2.1090605234728992</v>
      </c>
      <c r="O2831" s="103">
        <f t="shared" si="1314"/>
        <v>2.1171064999999998</v>
      </c>
      <c r="P2831" s="103">
        <f t="shared" si="1315"/>
        <v>175.20666908000001</v>
      </c>
      <c r="Q2831" s="11">
        <f t="shared" si="1329"/>
        <v>0</v>
      </c>
      <c r="R2831" s="30">
        <f t="shared" si="1324"/>
        <v>0</v>
      </c>
      <c r="S2831" s="103">
        <f t="shared" si="1316"/>
        <v>0</v>
      </c>
      <c r="T2831" s="113">
        <f t="shared" si="1325"/>
        <v>8.5000000000000006E-2</v>
      </c>
      <c r="U2831" s="111">
        <f t="shared" si="1317"/>
        <v>15</v>
      </c>
      <c r="V2831" s="111">
        <v>252</v>
      </c>
      <c r="W2831" s="110">
        <f t="shared" si="1318"/>
        <v>1.0048677610000001</v>
      </c>
      <c r="X2831" s="103">
        <f t="shared" si="1319"/>
        <v>0.85286419000000002</v>
      </c>
      <c r="Y2831" s="103">
        <f t="shared" si="1320"/>
        <v>0</v>
      </c>
      <c r="Z2831" s="114" t="str">
        <f t="shared" si="1327"/>
        <v>A+J=</v>
      </c>
      <c r="AA2831" s="108">
        <f t="shared" si="1328"/>
        <v>46863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21"/>
        <v>46854</v>
      </c>
      <c r="B2832" s="103">
        <f t="shared" si="1308"/>
        <v>176.16124887999999</v>
      </c>
      <c r="C2832" s="204">
        <f t="shared" si="1307"/>
        <v>82.757607651109367</v>
      </c>
      <c r="D2832" s="104">
        <f t="shared" si="1309"/>
        <v>7205.03</v>
      </c>
      <c r="E2832" s="105">
        <f t="shared" si="1304"/>
        <v>7245.38</v>
      </c>
      <c r="F2832" s="106">
        <f t="shared" si="1305"/>
        <v>46803</v>
      </c>
      <c r="G2832" s="107">
        <f t="shared" si="1310"/>
        <v>5.6002542668107669E-3</v>
      </c>
      <c r="H2832" s="108">
        <f t="shared" si="1326"/>
        <v>46863</v>
      </c>
      <c r="I2832" s="108">
        <f t="shared" si="1311"/>
        <v>46863</v>
      </c>
      <c r="J2832" s="109">
        <f t="shared" si="1322"/>
        <v>22</v>
      </c>
      <c r="K2832" s="109">
        <f t="shared" si="1306"/>
        <v>16</v>
      </c>
      <c r="L2832" s="8">
        <f t="shared" si="1323"/>
        <v>1.0040697999999999</v>
      </c>
      <c r="M2832" s="110">
        <f t="shared" si="1312"/>
        <v>1.0056002500000001</v>
      </c>
      <c r="N2832" s="110">
        <f t="shared" si="1313"/>
        <v>2.1090605234728992</v>
      </c>
      <c r="O2832" s="103">
        <f t="shared" si="1314"/>
        <v>2.11764397</v>
      </c>
      <c r="P2832" s="103">
        <f t="shared" si="1315"/>
        <v>175.25114880999999</v>
      </c>
      <c r="Q2832" s="11">
        <f t="shared" si="1329"/>
        <v>0</v>
      </c>
      <c r="R2832" s="30">
        <f t="shared" si="1324"/>
        <v>0</v>
      </c>
      <c r="S2832" s="103">
        <f t="shared" si="1316"/>
        <v>0</v>
      </c>
      <c r="T2832" s="113">
        <f t="shared" si="1325"/>
        <v>8.5000000000000006E-2</v>
      </c>
      <c r="U2832" s="111">
        <f t="shared" si="1317"/>
        <v>16</v>
      </c>
      <c r="V2832" s="111">
        <v>252</v>
      </c>
      <c r="W2832" s="110">
        <f t="shared" si="1318"/>
        <v>1.0051931190000001</v>
      </c>
      <c r="X2832" s="103">
        <f t="shared" si="1319"/>
        <v>0.91010007000000004</v>
      </c>
      <c r="Y2832" s="103">
        <f t="shared" si="1320"/>
        <v>0</v>
      </c>
      <c r="Z2832" s="114" t="str">
        <f t="shared" si="1327"/>
        <v>A+J=</v>
      </c>
      <c r="AA2832" s="108">
        <f t="shared" si="1328"/>
        <v>46863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21"/>
        <v>46855</v>
      </c>
      <c r="B2833" s="103">
        <f t="shared" si="1308"/>
        <v>176.26302615999998</v>
      </c>
      <c r="C2833" s="204">
        <f t="shared" si="1307"/>
        <v>82.757607651109367</v>
      </c>
      <c r="D2833" s="104">
        <f t="shared" si="1309"/>
        <v>7205.03</v>
      </c>
      <c r="E2833" s="105">
        <f t="shared" si="1304"/>
        <v>7245.38</v>
      </c>
      <c r="F2833" s="106">
        <f t="shared" si="1305"/>
        <v>46803</v>
      </c>
      <c r="G2833" s="107">
        <f t="shared" si="1310"/>
        <v>5.6002542668107669E-3</v>
      </c>
      <c r="H2833" s="108">
        <f t="shared" si="1326"/>
        <v>46863</v>
      </c>
      <c r="I2833" s="108">
        <f t="shared" si="1311"/>
        <v>46863</v>
      </c>
      <c r="J2833" s="109">
        <f t="shared" si="1322"/>
        <v>22</v>
      </c>
      <c r="K2833" s="109">
        <f t="shared" si="1306"/>
        <v>17</v>
      </c>
      <c r="L2833" s="8">
        <f t="shared" si="1323"/>
        <v>1.0043247200000001</v>
      </c>
      <c r="M2833" s="110">
        <f t="shared" si="1312"/>
        <v>1.0056002500000001</v>
      </c>
      <c r="N2833" s="110">
        <f t="shared" si="1313"/>
        <v>2.1090605234728992</v>
      </c>
      <c r="O2833" s="103">
        <f t="shared" si="1314"/>
        <v>2.1181816100000002</v>
      </c>
      <c r="P2833" s="103">
        <f t="shared" si="1315"/>
        <v>175.29564260999999</v>
      </c>
      <c r="Q2833" s="11">
        <f t="shared" si="1329"/>
        <v>0</v>
      </c>
      <c r="R2833" s="30">
        <f t="shared" si="1324"/>
        <v>0</v>
      </c>
      <c r="S2833" s="103">
        <f t="shared" si="1316"/>
        <v>0</v>
      </c>
      <c r="T2833" s="113">
        <f t="shared" si="1325"/>
        <v>8.5000000000000006E-2</v>
      </c>
      <c r="U2833" s="111">
        <f t="shared" si="1317"/>
        <v>17</v>
      </c>
      <c r="V2833" s="111">
        <v>252</v>
      </c>
      <c r="W2833" s="110">
        <f t="shared" si="1318"/>
        <v>1.005518583</v>
      </c>
      <c r="X2833" s="103">
        <f t="shared" si="1319"/>
        <v>0.96738354999999998</v>
      </c>
      <c r="Y2833" s="103">
        <f t="shared" si="1320"/>
        <v>0</v>
      </c>
      <c r="Z2833" s="114" t="str">
        <f t="shared" si="1327"/>
        <v>A+J=</v>
      </c>
      <c r="AA2833" s="108">
        <f t="shared" si="1328"/>
        <v>46863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21"/>
        <v>46856</v>
      </c>
      <c r="B2834" s="103">
        <f t="shared" si="1308"/>
        <v>176.36486014000002</v>
      </c>
      <c r="C2834" s="204">
        <f t="shared" si="1307"/>
        <v>82.757607651109367</v>
      </c>
      <c r="D2834" s="104">
        <f t="shared" si="1309"/>
        <v>7205.03</v>
      </c>
      <c r="E2834" s="105">
        <f t="shared" si="1304"/>
        <v>7245.38</v>
      </c>
      <c r="F2834" s="106">
        <f t="shared" si="1305"/>
        <v>46803</v>
      </c>
      <c r="G2834" s="107">
        <f t="shared" si="1310"/>
        <v>5.6002542668107669E-3</v>
      </c>
      <c r="H2834" s="108">
        <f t="shared" si="1326"/>
        <v>46863</v>
      </c>
      <c r="I2834" s="108">
        <f t="shared" si="1311"/>
        <v>46863</v>
      </c>
      <c r="J2834" s="109">
        <f t="shared" si="1322"/>
        <v>22</v>
      </c>
      <c r="K2834" s="109">
        <f t="shared" si="1306"/>
        <v>18</v>
      </c>
      <c r="L2834" s="8">
        <f t="shared" si="1323"/>
        <v>1.0045796899999999</v>
      </c>
      <c r="M2834" s="110">
        <f t="shared" si="1312"/>
        <v>1.0056002500000001</v>
      </c>
      <c r="N2834" s="110">
        <f t="shared" si="1313"/>
        <v>2.1090605234728992</v>
      </c>
      <c r="O2834" s="103">
        <f t="shared" si="1314"/>
        <v>2.1187193600000001</v>
      </c>
      <c r="P2834" s="103">
        <f t="shared" si="1315"/>
        <v>175.34014551000001</v>
      </c>
      <c r="Q2834" s="11">
        <f t="shared" si="1329"/>
        <v>0</v>
      </c>
      <c r="R2834" s="30">
        <f t="shared" si="1324"/>
        <v>0</v>
      </c>
      <c r="S2834" s="103">
        <f t="shared" si="1316"/>
        <v>0</v>
      </c>
      <c r="T2834" s="113">
        <f t="shared" si="1325"/>
        <v>8.5000000000000006E-2</v>
      </c>
      <c r="U2834" s="111">
        <f t="shared" si="1317"/>
        <v>18</v>
      </c>
      <c r="V2834" s="111">
        <v>252</v>
      </c>
      <c r="W2834" s="110">
        <f t="shared" si="1318"/>
        <v>1.005844153</v>
      </c>
      <c r="X2834" s="103">
        <f t="shared" si="1319"/>
        <v>1.0247146300000001</v>
      </c>
      <c r="Y2834" s="103">
        <f t="shared" si="1320"/>
        <v>0</v>
      </c>
      <c r="Z2834" s="114" t="str">
        <f t="shared" si="1327"/>
        <v>A+J=</v>
      </c>
      <c r="AA2834" s="108">
        <f t="shared" si="1328"/>
        <v>46863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21"/>
        <v>46857</v>
      </c>
      <c r="B2835" s="103">
        <f t="shared" si="1308"/>
        <v>176.4667555</v>
      </c>
      <c r="C2835" s="204">
        <f t="shared" si="1307"/>
        <v>82.757607651109367</v>
      </c>
      <c r="D2835" s="104">
        <f t="shared" si="1309"/>
        <v>7205.03</v>
      </c>
      <c r="E2835" s="105">
        <f t="shared" si="1304"/>
        <v>7245.38</v>
      </c>
      <c r="F2835" s="106">
        <f t="shared" si="1305"/>
        <v>46803</v>
      </c>
      <c r="G2835" s="107">
        <f t="shared" si="1310"/>
        <v>5.6002542668107669E-3</v>
      </c>
      <c r="H2835" s="108">
        <f t="shared" si="1326"/>
        <v>46863</v>
      </c>
      <c r="I2835" s="108">
        <f t="shared" si="1311"/>
        <v>46863</v>
      </c>
      <c r="J2835" s="109">
        <f t="shared" si="1322"/>
        <v>22</v>
      </c>
      <c r="K2835" s="109">
        <f t="shared" si="1306"/>
        <v>19</v>
      </c>
      <c r="L2835" s="8">
        <f t="shared" si="1323"/>
        <v>1.0048347399999999</v>
      </c>
      <c r="M2835" s="110">
        <f t="shared" si="1312"/>
        <v>1.0056002500000001</v>
      </c>
      <c r="N2835" s="110">
        <f t="shared" si="1313"/>
        <v>2.1090605234728992</v>
      </c>
      <c r="O2835" s="103">
        <f t="shared" si="1314"/>
        <v>2.1192572799999998</v>
      </c>
      <c r="P2835" s="103">
        <f t="shared" si="1315"/>
        <v>175.38466248</v>
      </c>
      <c r="Q2835" s="11">
        <f t="shared" si="1329"/>
        <v>0</v>
      </c>
      <c r="R2835" s="30">
        <f t="shared" si="1324"/>
        <v>0</v>
      </c>
      <c r="S2835" s="103">
        <f t="shared" si="1316"/>
        <v>0</v>
      </c>
      <c r="T2835" s="113">
        <f t="shared" si="1325"/>
        <v>8.5000000000000006E-2</v>
      </c>
      <c r="U2835" s="111">
        <f t="shared" si="1317"/>
        <v>19</v>
      </c>
      <c r="V2835" s="111">
        <v>252</v>
      </c>
      <c r="W2835" s="110">
        <f t="shared" si="1318"/>
        <v>1.0061698269999999</v>
      </c>
      <c r="X2835" s="103">
        <f t="shared" si="1319"/>
        <v>1.0820930200000001</v>
      </c>
      <c r="Y2835" s="103">
        <f t="shared" si="1320"/>
        <v>0</v>
      </c>
      <c r="Z2835" s="114" t="str">
        <f t="shared" si="1327"/>
        <v>A+J=</v>
      </c>
      <c r="AA2835" s="108">
        <f t="shared" si="1328"/>
        <v>46863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21"/>
        <v>46858</v>
      </c>
      <c r="B2836" s="103">
        <f t="shared" si="1308"/>
        <v>176.4667555</v>
      </c>
      <c r="C2836" s="204">
        <f t="shared" si="1307"/>
        <v>82.757607651109367</v>
      </c>
      <c r="D2836" s="104">
        <f t="shared" si="1309"/>
        <v>7205.03</v>
      </c>
      <c r="E2836" s="105">
        <f t="shared" si="1304"/>
        <v>7245.38</v>
      </c>
      <c r="F2836" s="106">
        <f t="shared" si="1305"/>
        <v>46803</v>
      </c>
      <c r="G2836" s="107">
        <f t="shared" si="1310"/>
        <v>5.6002542668107669E-3</v>
      </c>
      <c r="H2836" s="108">
        <f t="shared" si="1326"/>
        <v>46863</v>
      </c>
      <c r="I2836" s="108">
        <f t="shared" si="1311"/>
        <v>46863</v>
      </c>
      <c r="J2836" s="109">
        <f t="shared" si="1322"/>
        <v>22</v>
      </c>
      <c r="K2836" s="109">
        <f t="shared" si="1306"/>
        <v>19</v>
      </c>
      <c r="L2836" s="8">
        <f t="shared" si="1323"/>
        <v>1.0048347399999999</v>
      </c>
      <c r="M2836" s="110">
        <f t="shared" si="1312"/>
        <v>1.0056002500000001</v>
      </c>
      <c r="N2836" s="110">
        <f t="shared" si="1313"/>
        <v>2.1090605234728992</v>
      </c>
      <c r="O2836" s="103">
        <f t="shared" si="1314"/>
        <v>2.1192572799999998</v>
      </c>
      <c r="P2836" s="103">
        <f t="shared" si="1315"/>
        <v>175.38466248</v>
      </c>
      <c r="Q2836" s="11">
        <f t="shared" si="1329"/>
        <v>0</v>
      </c>
      <c r="R2836" s="30">
        <f t="shared" si="1324"/>
        <v>0</v>
      </c>
      <c r="S2836" s="103">
        <f t="shared" si="1316"/>
        <v>0</v>
      </c>
      <c r="T2836" s="113">
        <f t="shared" si="1325"/>
        <v>8.5000000000000006E-2</v>
      </c>
      <c r="U2836" s="111">
        <f t="shared" si="1317"/>
        <v>19</v>
      </c>
      <c r="V2836" s="111">
        <v>252</v>
      </c>
      <c r="W2836" s="110">
        <f t="shared" si="1318"/>
        <v>1.0061698269999999</v>
      </c>
      <c r="X2836" s="103">
        <f t="shared" si="1319"/>
        <v>1.0820930200000001</v>
      </c>
      <c r="Y2836" s="103">
        <f t="shared" si="1320"/>
        <v>0</v>
      </c>
      <c r="Z2836" s="114" t="str">
        <f t="shared" si="1327"/>
        <v>A+J=</v>
      </c>
      <c r="AA2836" s="108">
        <f t="shared" si="1328"/>
        <v>46863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21"/>
        <v>46859</v>
      </c>
      <c r="B2837" s="103">
        <f t="shared" si="1308"/>
        <v>176.4667555</v>
      </c>
      <c r="C2837" s="204">
        <f t="shared" si="1307"/>
        <v>82.757607651109367</v>
      </c>
      <c r="D2837" s="104">
        <f t="shared" si="1309"/>
        <v>7205.03</v>
      </c>
      <c r="E2837" s="105">
        <f t="shared" si="1304"/>
        <v>7245.38</v>
      </c>
      <c r="F2837" s="106">
        <f t="shared" si="1305"/>
        <v>46803</v>
      </c>
      <c r="G2837" s="107">
        <f t="shared" si="1310"/>
        <v>5.6002542668107669E-3</v>
      </c>
      <c r="H2837" s="108">
        <f t="shared" si="1326"/>
        <v>46863</v>
      </c>
      <c r="I2837" s="108">
        <f t="shared" si="1311"/>
        <v>46863</v>
      </c>
      <c r="J2837" s="109">
        <f t="shared" si="1322"/>
        <v>22</v>
      </c>
      <c r="K2837" s="109">
        <f t="shared" si="1306"/>
        <v>19</v>
      </c>
      <c r="L2837" s="8">
        <f t="shared" si="1323"/>
        <v>1.0048347399999999</v>
      </c>
      <c r="M2837" s="110">
        <f t="shared" si="1312"/>
        <v>1.0056002500000001</v>
      </c>
      <c r="N2837" s="110">
        <f t="shared" si="1313"/>
        <v>2.1090605234728992</v>
      </c>
      <c r="O2837" s="103">
        <f t="shared" si="1314"/>
        <v>2.1192572799999998</v>
      </c>
      <c r="P2837" s="103">
        <f t="shared" si="1315"/>
        <v>175.38466248</v>
      </c>
      <c r="Q2837" s="11">
        <f t="shared" si="1329"/>
        <v>0</v>
      </c>
      <c r="R2837" s="30">
        <f t="shared" si="1324"/>
        <v>0</v>
      </c>
      <c r="S2837" s="103">
        <f t="shared" si="1316"/>
        <v>0</v>
      </c>
      <c r="T2837" s="113">
        <f t="shared" si="1325"/>
        <v>8.5000000000000006E-2</v>
      </c>
      <c r="U2837" s="111">
        <f t="shared" si="1317"/>
        <v>19</v>
      </c>
      <c r="V2837" s="111">
        <v>252</v>
      </c>
      <c r="W2837" s="110">
        <f t="shared" si="1318"/>
        <v>1.0061698269999999</v>
      </c>
      <c r="X2837" s="103">
        <f t="shared" si="1319"/>
        <v>1.0820930200000001</v>
      </c>
      <c r="Y2837" s="103">
        <f t="shared" si="1320"/>
        <v>0</v>
      </c>
      <c r="Z2837" s="114" t="str">
        <f t="shared" si="1327"/>
        <v>A+J=</v>
      </c>
      <c r="AA2837" s="108">
        <f t="shared" si="1328"/>
        <v>46863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21"/>
        <v>46860</v>
      </c>
      <c r="B2838" s="103">
        <f t="shared" si="1308"/>
        <v>176.4667555</v>
      </c>
      <c r="C2838" s="204">
        <f t="shared" si="1307"/>
        <v>82.757607651109367</v>
      </c>
      <c r="D2838" s="104">
        <f t="shared" si="1309"/>
        <v>7205.03</v>
      </c>
      <c r="E2838" s="105">
        <f t="shared" si="1304"/>
        <v>7245.38</v>
      </c>
      <c r="F2838" s="106">
        <f t="shared" si="1305"/>
        <v>46803</v>
      </c>
      <c r="G2838" s="107">
        <f t="shared" si="1310"/>
        <v>5.6002542668107669E-3</v>
      </c>
      <c r="H2838" s="108">
        <f t="shared" si="1326"/>
        <v>46863</v>
      </c>
      <c r="I2838" s="108">
        <f t="shared" si="1311"/>
        <v>46863</v>
      </c>
      <c r="J2838" s="109">
        <f t="shared" si="1322"/>
        <v>22</v>
      </c>
      <c r="K2838" s="109">
        <f t="shared" si="1306"/>
        <v>19</v>
      </c>
      <c r="L2838" s="8">
        <f t="shared" si="1323"/>
        <v>1.0048347399999999</v>
      </c>
      <c r="M2838" s="110">
        <f t="shared" si="1312"/>
        <v>1.0056002500000001</v>
      </c>
      <c r="N2838" s="110">
        <f t="shared" si="1313"/>
        <v>2.1090605234728992</v>
      </c>
      <c r="O2838" s="103">
        <f t="shared" si="1314"/>
        <v>2.1192572799999998</v>
      </c>
      <c r="P2838" s="103">
        <f t="shared" si="1315"/>
        <v>175.38466248</v>
      </c>
      <c r="Q2838" s="11">
        <f t="shared" si="1329"/>
        <v>0</v>
      </c>
      <c r="R2838" s="30">
        <f t="shared" si="1324"/>
        <v>0</v>
      </c>
      <c r="S2838" s="103">
        <f t="shared" si="1316"/>
        <v>0</v>
      </c>
      <c r="T2838" s="113">
        <f t="shared" si="1325"/>
        <v>8.5000000000000006E-2</v>
      </c>
      <c r="U2838" s="111">
        <f t="shared" si="1317"/>
        <v>19</v>
      </c>
      <c r="V2838" s="111">
        <v>252</v>
      </c>
      <c r="W2838" s="110">
        <f t="shared" si="1318"/>
        <v>1.0061698269999999</v>
      </c>
      <c r="X2838" s="103">
        <f t="shared" si="1319"/>
        <v>1.0820930200000001</v>
      </c>
      <c r="Y2838" s="103">
        <f t="shared" si="1320"/>
        <v>0</v>
      </c>
      <c r="Z2838" s="114" t="str">
        <f t="shared" si="1327"/>
        <v>A+J=</v>
      </c>
      <c r="AA2838" s="108">
        <f t="shared" si="1328"/>
        <v>46863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21"/>
        <v>46861</v>
      </c>
      <c r="B2839" s="103">
        <f t="shared" si="1308"/>
        <v>176.56870695999999</v>
      </c>
      <c r="C2839" s="204">
        <f t="shared" si="1307"/>
        <v>82.757607651109367</v>
      </c>
      <c r="D2839" s="104">
        <f t="shared" si="1309"/>
        <v>7205.03</v>
      </c>
      <c r="E2839" s="105">
        <f t="shared" si="1304"/>
        <v>7245.38</v>
      </c>
      <c r="F2839" s="106">
        <f t="shared" si="1305"/>
        <v>46803</v>
      </c>
      <c r="G2839" s="107">
        <f t="shared" si="1310"/>
        <v>5.6002542668107669E-3</v>
      </c>
      <c r="H2839" s="108">
        <f t="shared" si="1326"/>
        <v>46863</v>
      </c>
      <c r="I2839" s="108">
        <f t="shared" si="1311"/>
        <v>46863</v>
      </c>
      <c r="J2839" s="109">
        <f t="shared" si="1322"/>
        <v>22</v>
      </c>
      <c r="K2839" s="109">
        <f t="shared" si="1306"/>
        <v>20</v>
      </c>
      <c r="L2839" s="8">
        <f t="shared" si="1323"/>
        <v>1.0050898399999999</v>
      </c>
      <c r="M2839" s="110">
        <f t="shared" si="1312"/>
        <v>1.0056002500000001</v>
      </c>
      <c r="N2839" s="110">
        <f t="shared" si="1313"/>
        <v>2.1090605234728992</v>
      </c>
      <c r="O2839" s="103">
        <f t="shared" si="1314"/>
        <v>2.1197952999999998</v>
      </c>
      <c r="P2839" s="103">
        <f t="shared" si="1315"/>
        <v>175.42918773</v>
      </c>
      <c r="Q2839" s="11">
        <f t="shared" si="1329"/>
        <v>0</v>
      </c>
      <c r="R2839" s="30">
        <f t="shared" si="1324"/>
        <v>0</v>
      </c>
      <c r="S2839" s="103">
        <f t="shared" si="1316"/>
        <v>0</v>
      </c>
      <c r="T2839" s="113">
        <f t="shared" si="1325"/>
        <v>8.5000000000000006E-2</v>
      </c>
      <c r="U2839" s="111">
        <f t="shared" si="1317"/>
        <v>20</v>
      </c>
      <c r="V2839" s="111">
        <v>252</v>
      </c>
      <c r="W2839" s="110">
        <f t="shared" si="1318"/>
        <v>1.006495608</v>
      </c>
      <c r="X2839" s="103">
        <f t="shared" si="1319"/>
        <v>1.1395192300000001</v>
      </c>
      <c r="Y2839" s="103">
        <f t="shared" si="1320"/>
        <v>0</v>
      </c>
      <c r="Z2839" s="114" t="str">
        <f t="shared" si="1327"/>
        <v>A+J=</v>
      </c>
      <c r="AA2839" s="108">
        <f t="shared" si="1328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21"/>
        <v>46862</v>
      </c>
      <c r="B2840" s="103">
        <f t="shared" si="1308"/>
        <v>176.67071816999999</v>
      </c>
      <c r="C2840" s="204">
        <f t="shared" si="1307"/>
        <v>82.757607651109367</v>
      </c>
      <c r="D2840" s="104">
        <f t="shared" si="1309"/>
        <v>7205.03</v>
      </c>
      <c r="E2840" s="105">
        <f t="shared" si="1304"/>
        <v>7245.38</v>
      </c>
      <c r="F2840" s="106">
        <f t="shared" si="1305"/>
        <v>46803</v>
      </c>
      <c r="G2840" s="107">
        <f t="shared" si="1310"/>
        <v>5.6002542668107669E-3</v>
      </c>
      <c r="H2840" s="108">
        <f t="shared" si="1326"/>
        <v>46863</v>
      </c>
      <c r="I2840" s="108">
        <f t="shared" si="1311"/>
        <v>46863</v>
      </c>
      <c r="J2840" s="109">
        <f t="shared" si="1322"/>
        <v>22</v>
      </c>
      <c r="K2840" s="109">
        <f t="shared" si="1306"/>
        <v>21</v>
      </c>
      <c r="L2840" s="8">
        <f t="shared" si="1323"/>
        <v>1.0053450100000001</v>
      </c>
      <c r="M2840" s="110">
        <f t="shared" si="1312"/>
        <v>1.0056002500000001</v>
      </c>
      <c r="N2840" s="110">
        <f t="shared" si="1313"/>
        <v>2.1090605234728992</v>
      </c>
      <c r="O2840" s="103">
        <f t="shared" si="1314"/>
        <v>2.1203334699999998</v>
      </c>
      <c r="P2840" s="103">
        <f t="shared" si="1315"/>
        <v>175.47372539</v>
      </c>
      <c r="Q2840" s="11">
        <f t="shared" si="1329"/>
        <v>0</v>
      </c>
      <c r="R2840" s="30">
        <f t="shared" si="1324"/>
        <v>0</v>
      </c>
      <c r="S2840" s="103">
        <f t="shared" si="1316"/>
        <v>0</v>
      </c>
      <c r="T2840" s="113">
        <f t="shared" si="1325"/>
        <v>8.5000000000000006E-2</v>
      </c>
      <c r="U2840" s="111">
        <f t="shared" si="1317"/>
        <v>21</v>
      </c>
      <c r="V2840" s="111">
        <v>252</v>
      </c>
      <c r="W2840" s="110">
        <f t="shared" si="1318"/>
        <v>1.0068214929999999</v>
      </c>
      <c r="X2840" s="103">
        <f t="shared" si="1319"/>
        <v>1.19699278</v>
      </c>
      <c r="Y2840" s="103">
        <f t="shared" si="1320"/>
        <v>0</v>
      </c>
      <c r="Z2840" s="114" t="str">
        <f t="shared" si="1327"/>
        <v>A+J=</v>
      </c>
      <c r="AA2840" s="108">
        <f t="shared" si="1328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21"/>
        <v>46863</v>
      </c>
      <c r="B2841" s="103">
        <f t="shared" si="1308"/>
        <v>176.77278887</v>
      </c>
      <c r="C2841" s="204">
        <f t="shared" si="1307"/>
        <v>82.757607651109367</v>
      </c>
      <c r="D2841" s="104">
        <f t="shared" si="1309"/>
        <v>7205.03</v>
      </c>
      <c r="E2841" s="105">
        <f t="shared" si="1304"/>
        <v>7245.38</v>
      </c>
      <c r="F2841" s="106">
        <f t="shared" si="1305"/>
        <v>46803</v>
      </c>
      <c r="G2841" s="107">
        <f t="shared" si="1310"/>
        <v>5.6002542668107669E-3</v>
      </c>
      <c r="H2841" s="108">
        <f t="shared" si="1326"/>
        <v>46895</v>
      </c>
      <c r="I2841" s="108">
        <f t="shared" si="1311"/>
        <v>46863</v>
      </c>
      <c r="J2841" s="109">
        <f t="shared" si="1322"/>
        <v>22</v>
      </c>
      <c r="K2841" s="109">
        <f t="shared" si="1306"/>
        <v>22</v>
      </c>
      <c r="L2841" s="8">
        <f t="shared" si="1323"/>
        <v>1.0056002500000001</v>
      </c>
      <c r="M2841" s="110">
        <f t="shared" si="1312"/>
        <v>1.0056002500000001</v>
      </c>
      <c r="N2841" s="110">
        <f t="shared" si="1313"/>
        <v>2.1090605234728992</v>
      </c>
      <c r="O2841" s="103">
        <f t="shared" si="1314"/>
        <v>2.1208717799999999</v>
      </c>
      <c r="P2841" s="103">
        <f t="shared" si="1315"/>
        <v>175.51827463999999</v>
      </c>
      <c r="Q2841" s="11">
        <f t="shared" si="1329"/>
        <v>93</v>
      </c>
      <c r="R2841" s="30">
        <f t="shared" si="1324"/>
        <v>5.6898999999999998E-2</v>
      </c>
      <c r="S2841" s="103">
        <f t="shared" si="1316"/>
        <v>9.9868143000000007</v>
      </c>
      <c r="T2841" s="113">
        <f t="shared" si="1325"/>
        <v>8.5000000000000006E-2</v>
      </c>
      <c r="U2841" s="111">
        <f t="shared" si="1317"/>
        <v>22</v>
      </c>
      <c r="V2841" s="111">
        <v>252</v>
      </c>
      <c r="W2841" s="110">
        <f t="shared" si="1318"/>
        <v>1.007147485</v>
      </c>
      <c r="X2841" s="103">
        <f t="shared" si="1319"/>
        <v>1.2545142300000001</v>
      </c>
      <c r="Y2841" s="103">
        <f t="shared" si="1320"/>
        <v>11.241328530000001</v>
      </c>
      <c r="Z2841" s="114" t="str">
        <f t="shared" si="1327"/>
        <v>A+J=</v>
      </c>
      <c r="AA2841" s="108">
        <f t="shared" si="1328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21"/>
        <v>46864</v>
      </c>
      <c r="B2842" s="103">
        <f t="shared" si="1308"/>
        <v>165.63129970999998</v>
      </c>
      <c r="C2842" s="204">
        <f t="shared" si="1307"/>
        <v>78.048782537693029</v>
      </c>
      <c r="D2842" s="104">
        <f t="shared" si="1309"/>
        <v>7205.03</v>
      </c>
      <c r="E2842" s="105">
        <f t="shared" si="1304"/>
        <v>7245.38</v>
      </c>
      <c r="F2842" s="106">
        <f t="shared" si="1305"/>
        <v>46832</v>
      </c>
      <c r="G2842" s="107">
        <f t="shared" si="1310"/>
        <v>5.6002542668107669E-3</v>
      </c>
      <c r="H2842" s="108">
        <f t="shared" si="1326"/>
        <v>46895</v>
      </c>
      <c r="I2842" s="108">
        <f t="shared" si="1311"/>
        <v>46895</v>
      </c>
      <c r="J2842" s="109">
        <f t="shared" si="1322"/>
        <v>20</v>
      </c>
      <c r="K2842" s="109">
        <f t="shared" si="1306"/>
        <v>1</v>
      </c>
      <c r="L2842" s="8">
        <f t="shared" si="1323"/>
        <v>1.0002792700000001</v>
      </c>
      <c r="M2842" s="110">
        <f t="shared" si="1312"/>
        <v>1.0056002500000001</v>
      </c>
      <c r="N2842" s="110">
        <f t="shared" si="1313"/>
        <v>2.1208717896694784</v>
      </c>
      <c r="O2842" s="103">
        <f t="shared" si="1314"/>
        <v>2.12146408</v>
      </c>
      <c r="P2842" s="103">
        <f t="shared" si="1315"/>
        <v>165.57768863999999</v>
      </c>
      <c r="Q2842" s="11">
        <f t="shared" si="1329"/>
        <v>0</v>
      </c>
      <c r="R2842" s="30">
        <f t="shared" si="1324"/>
        <v>0</v>
      </c>
      <c r="S2842" s="103">
        <f t="shared" si="1316"/>
        <v>0</v>
      </c>
      <c r="T2842" s="113">
        <f t="shared" si="1325"/>
        <v>8.5000000000000006E-2</v>
      </c>
      <c r="U2842" s="111">
        <f t="shared" si="1317"/>
        <v>1</v>
      </c>
      <c r="V2842" s="111">
        <v>252</v>
      </c>
      <c r="W2842" s="110">
        <f t="shared" si="1318"/>
        <v>1.0003237819999999</v>
      </c>
      <c r="X2842" s="103">
        <f t="shared" si="1319"/>
        <v>5.3611069999999997E-2</v>
      </c>
      <c r="Y2842" s="103">
        <f t="shared" si="1320"/>
        <v>0</v>
      </c>
      <c r="Z2842" s="114" t="str">
        <f t="shared" si="1327"/>
        <v>A+J=</v>
      </c>
      <c r="AA2842" s="108">
        <f t="shared" si="1328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21"/>
        <v>46865</v>
      </c>
      <c r="B2843" s="103">
        <f t="shared" si="1308"/>
        <v>165.63129970999998</v>
      </c>
      <c r="C2843" s="204">
        <f t="shared" si="1307"/>
        <v>78.048782537693029</v>
      </c>
      <c r="D2843" s="104">
        <f t="shared" si="1309"/>
        <v>7205.03</v>
      </c>
      <c r="E2843" s="105">
        <f t="shared" si="1304"/>
        <v>7245.38</v>
      </c>
      <c r="F2843" s="106">
        <f t="shared" si="1305"/>
        <v>46832</v>
      </c>
      <c r="G2843" s="107">
        <f t="shared" si="1310"/>
        <v>5.6002542668107669E-3</v>
      </c>
      <c r="H2843" s="108">
        <f t="shared" si="1326"/>
        <v>46895</v>
      </c>
      <c r="I2843" s="108">
        <f t="shared" si="1311"/>
        <v>46895</v>
      </c>
      <c r="J2843" s="109">
        <f t="shared" si="1322"/>
        <v>20</v>
      </c>
      <c r="K2843" s="109">
        <f t="shared" si="1306"/>
        <v>1</v>
      </c>
      <c r="L2843" s="8">
        <f t="shared" si="1323"/>
        <v>1.0002792700000001</v>
      </c>
      <c r="M2843" s="110">
        <f t="shared" si="1312"/>
        <v>1.0056002500000001</v>
      </c>
      <c r="N2843" s="110">
        <f t="shared" si="1313"/>
        <v>2.1208717896694784</v>
      </c>
      <c r="O2843" s="103">
        <f t="shared" si="1314"/>
        <v>2.12146408</v>
      </c>
      <c r="P2843" s="103">
        <f t="shared" si="1315"/>
        <v>165.57768863999999</v>
      </c>
      <c r="Q2843" s="11">
        <f t="shared" si="1329"/>
        <v>0</v>
      </c>
      <c r="R2843" s="30">
        <f t="shared" si="1324"/>
        <v>0</v>
      </c>
      <c r="S2843" s="103">
        <f t="shared" si="1316"/>
        <v>0</v>
      </c>
      <c r="T2843" s="113">
        <f t="shared" si="1325"/>
        <v>8.5000000000000006E-2</v>
      </c>
      <c r="U2843" s="111">
        <f t="shared" si="1317"/>
        <v>1</v>
      </c>
      <c r="V2843" s="111">
        <v>252</v>
      </c>
      <c r="W2843" s="110">
        <f t="shared" si="1318"/>
        <v>1.0003237819999999</v>
      </c>
      <c r="X2843" s="103">
        <f t="shared" si="1319"/>
        <v>5.3611069999999997E-2</v>
      </c>
      <c r="Y2843" s="103">
        <f t="shared" si="1320"/>
        <v>0</v>
      </c>
      <c r="Z2843" s="114" t="str">
        <f t="shared" si="1327"/>
        <v>A+J=</v>
      </c>
      <c r="AA2843" s="108">
        <f t="shared" si="1328"/>
        <v>46895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21"/>
        <v>46866</v>
      </c>
      <c r="B2844" s="103">
        <f t="shared" si="1308"/>
        <v>165.63129970999998</v>
      </c>
      <c r="C2844" s="204">
        <f t="shared" si="1307"/>
        <v>78.048782537693029</v>
      </c>
      <c r="D2844" s="104">
        <f t="shared" si="1309"/>
        <v>7205.03</v>
      </c>
      <c r="E2844" s="105">
        <f t="shared" si="1304"/>
        <v>7245.38</v>
      </c>
      <c r="F2844" s="106">
        <f t="shared" si="1305"/>
        <v>46832</v>
      </c>
      <c r="G2844" s="107">
        <f t="shared" si="1310"/>
        <v>5.6002542668107669E-3</v>
      </c>
      <c r="H2844" s="108">
        <f t="shared" si="1326"/>
        <v>46895</v>
      </c>
      <c r="I2844" s="108">
        <f t="shared" si="1311"/>
        <v>46895</v>
      </c>
      <c r="J2844" s="109">
        <f t="shared" si="1322"/>
        <v>20</v>
      </c>
      <c r="K2844" s="109">
        <f t="shared" si="1306"/>
        <v>1</v>
      </c>
      <c r="L2844" s="8">
        <f t="shared" si="1323"/>
        <v>1.0002792700000001</v>
      </c>
      <c r="M2844" s="110">
        <f t="shared" si="1312"/>
        <v>1.0056002500000001</v>
      </c>
      <c r="N2844" s="110">
        <f t="shared" si="1313"/>
        <v>2.1208717896694784</v>
      </c>
      <c r="O2844" s="103">
        <f t="shared" si="1314"/>
        <v>2.12146408</v>
      </c>
      <c r="P2844" s="103">
        <f t="shared" si="1315"/>
        <v>165.57768863999999</v>
      </c>
      <c r="Q2844" s="11">
        <f t="shared" si="1329"/>
        <v>0</v>
      </c>
      <c r="R2844" s="30">
        <f t="shared" si="1324"/>
        <v>0</v>
      </c>
      <c r="S2844" s="103">
        <f t="shared" si="1316"/>
        <v>0</v>
      </c>
      <c r="T2844" s="113">
        <f t="shared" si="1325"/>
        <v>8.5000000000000006E-2</v>
      </c>
      <c r="U2844" s="111">
        <f t="shared" si="1317"/>
        <v>1</v>
      </c>
      <c r="V2844" s="111">
        <v>252</v>
      </c>
      <c r="W2844" s="110">
        <f t="shared" si="1318"/>
        <v>1.0003237819999999</v>
      </c>
      <c r="X2844" s="103">
        <f t="shared" si="1319"/>
        <v>5.3611069999999997E-2</v>
      </c>
      <c r="Y2844" s="103">
        <f t="shared" si="1320"/>
        <v>0</v>
      </c>
      <c r="Z2844" s="114" t="str">
        <f t="shared" si="1327"/>
        <v>A+J=</v>
      </c>
      <c r="AA2844" s="108">
        <f t="shared" si="1328"/>
        <v>46895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21"/>
        <v>46867</v>
      </c>
      <c r="B2845" s="103">
        <f t="shared" si="1308"/>
        <v>165.63129970999998</v>
      </c>
      <c r="C2845" s="204">
        <f t="shared" si="1307"/>
        <v>78.048782537693029</v>
      </c>
      <c r="D2845" s="104">
        <f t="shared" si="1309"/>
        <v>7205.03</v>
      </c>
      <c r="E2845" s="105">
        <f t="shared" si="1304"/>
        <v>7245.38</v>
      </c>
      <c r="F2845" s="106">
        <f t="shared" si="1305"/>
        <v>46832</v>
      </c>
      <c r="G2845" s="107">
        <f t="shared" si="1310"/>
        <v>5.6002542668107669E-3</v>
      </c>
      <c r="H2845" s="108">
        <f t="shared" si="1326"/>
        <v>46895</v>
      </c>
      <c r="I2845" s="108">
        <f t="shared" si="1311"/>
        <v>46895</v>
      </c>
      <c r="J2845" s="109">
        <f t="shared" si="1322"/>
        <v>20</v>
      </c>
      <c r="K2845" s="109">
        <f t="shared" si="1306"/>
        <v>1</v>
      </c>
      <c r="L2845" s="8">
        <f t="shared" si="1323"/>
        <v>1.0002792700000001</v>
      </c>
      <c r="M2845" s="110">
        <f t="shared" si="1312"/>
        <v>1.0056002500000001</v>
      </c>
      <c r="N2845" s="110">
        <f t="shared" si="1313"/>
        <v>2.1208717896694784</v>
      </c>
      <c r="O2845" s="103">
        <f t="shared" si="1314"/>
        <v>2.12146408</v>
      </c>
      <c r="P2845" s="103">
        <f t="shared" si="1315"/>
        <v>165.57768863999999</v>
      </c>
      <c r="Q2845" s="11">
        <f t="shared" si="1329"/>
        <v>0</v>
      </c>
      <c r="R2845" s="30">
        <f t="shared" si="1324"/>
        <v>0</v>
      </c>
      <c r="S2845" s="103">
        <f t="shared" si="1316"/>
        <v>0</v>
      </c>
      <c r="T2845" s="113">
        <f t="shared" si="1325"/>
        <v>8.5000000000000006E-2</v>
      </c>
      <c r="U2845" s="111">
        <f t="shared" si="1317"/>
        <v>1</v>
      </c>
      <c r="V2845" s="111">
        <v>252</v>
      </c>
      <c r="W2845" s="110">
        <f t="shared" si="1318"/>
        <v>1.0003237819999999</v>
      </c>
      <c r="X2845" s="103">
        <f t="shared" si="1319"/>
        <v>5.3611069999999997E-2</v>
      </c>
      <c r="Y2845" s="103">
        <f t="shared" si="1320"/>
        <v>0</v>
      </c>
      <c r="Z2845" s="114" t="str">
        <f t="shared" si="1327"/>
        <v>A+J=</v>
      </c>
      <c r="AA2845" s="108">
        <f t="shared" si="1328"/>
        <v>46895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21"/>
        <v>46868</v>
      </c>
      <c r="B2846" s="103">
        <f t="shared" si="1308"/>
        <v>165.73119750000001</v>
      </c>
      <c r="C2846" s="204">
        <f t="shared" si="1307"/>
        <v>78.048782537693029</v>
      </c>
      <c r="D2846" s="104">
        <f t="shared" si="1309"/>
        <v>7205.03</v>
      </c>
      <c r="E2846" s="105">
        <f t="shared" si="1304"/>
        <v>7245.38</v>
      </c>
      <c r="F2846" s="106">
        <f t="shared" si="1305"/>
        <v>46832</v>
      </c>
      <c r="G2846" s="107">
        <f t="shared" si="1310"/>
        <v>5.6002542668107669E-3</v>
      </c>
      <c r="H2846" s="108">
        <f t="shared" si="1326"/>
        <v>46895</v>
      </c>
      <c r="I2846" s="108">
        <f t="shared" si="1311"/>
        <v>46895</v>
      </c>
      <c r="J2846" s="109">
        <f t="shared" si="1322"/>
        <v>20</v>
      </c>
      <c r="K2846" s="109">
        <f t="shared" si="1306"/>
        <v>2</v>
      </c>
      <c r="L2846" s="8">
        <f t="shared" si="1323"/>
        <v>1.0005586099999999</v>
      </c>
      <c r="M2846" s="110">
        <f t="shared" si="1312"/>
        <v>1.0056002500000001</v>
      </c>
      <c r="N2846" s="110">
        <f t="shared" si="1313"/>
        <v>2.1208717896694784</v>
      </c>
      <c r="O2846" s="103">
        <f t="shared" si="1314"/>
        <v>2.1220565200000001</v>
      </c>
      <c r="P2846" s="103">
        <f t="shared" si="1315"/>
        <v>165.62392786000001</v>
      </c>
      <c r="Q2846" s="11">
        <f t="shared" si="1329"/>
        <v>0</v>
      </c>
      <c r="R2846" s="30">
        <f t="shared" si="1324"/>
        <v>0</v>
      </c>
      <c r="S2846" s="103">
        <f t="shared" si="1316"/>
        <v>0</v>
      </c>
      <c r="T2846" s="113">
        <f t="shared" si="1325"/>
        <v>8.5000000000000006E-2</v>
      </c>
      <c r="U2846" s="111">
        <f t="shared" si="1317"/>
        <v>2</v>
      </c>
      <c r="V2846" s="111">
        <v>252</v>
      </c>
      <c r="W2846" s="110">
        <f t="shared" si="1318"/>
        <v>1.00064767</v>
      </c>
      <c r="X2846" s="103">
        <f t="shared" si="1319"/>
        <v>0.10726964</v>
      </c>
      <c r="Y2846" s="103">
        <f t="shared" si="1320"/>
        <v>0</v>
      </c>
      <c r="Z2846" s="114" t="str">
        <f t="shared" si="1327"/>
        <v>A+J=</v>
      </c>
      <c r="AA2846" s="108">
        <f t="shared" si="1328"/>
        <v>46895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21"/>
        <v>46869</v>
      </c>
      <c r="B2847" s="103">
        <f t="shared" si="1308"/>
        <v>165.83115810999999</v>
      </c>
      <c r="C2847" s="204">
        <f t="shared" si="1307"/>
        <v>78.048782537693029</v>
      </c>
      <c r="D2847" s="104">
        <f t="shared" si="1309"/>
        <v>7205.03</v>
      </c>
      <c r="E2847" s="105">
        <f t="shared" si="1304"/>
        <v>7245.38</v>
      </c>
      <c r="F2847" s="106">
        <f t="shared" si="1305"/>
        <v>46832</v>
      </c>
      <c r="G2847" s="107">
        <f t="shared" si="1310"/>
        <v>5.6002542668107669E-3</v>
      </c>
      <c r="H2847" s="108">
        <f t="shared" si="1326"/>
        <v>46895</v>
      </c>
      <c r="I2847" s="108">
        <f t="shared" si="1311"/>
        <v>46895</v>
      </c>
      <c r="J2847" s="109">
        <f t="shared" si="1322"/>
        <v>20</v>
      </c>
      <c r="K2847" s="109">
        <f t="shared" si="1306"/>
        <v>3</v>
      </c>
      <c r="L2847" s="8">
        <f t="shared" si="1323"/>
        <v>1.0008380400000001</v>
      </c>
      <c r="M2847" s="110">
        <f t="shared" si="1312"/>
        <v>1.0056002500000001</v>
      </c>
      <c r="N2847" s="110">
        <f t="shared" si="1313"/>
        <v>2.1208717896694784</v>
      </c>
      <c r="O2847" s="103">
        <f t="shared" si="1314"/>
        <v>2.1226491599999999</v>
      </c>
      <c r="P2847" s="103">
        <f t="shared" si="1315"/>
        <v>165.67018268999999</v>
      </c>
      <c r="Q2847" s="11">
        <f t="shared" si="1329"/>
        <v>0</v>
      </c>
      <c r="R2847" s="30">
        <f t="shared" si="1324"/>
        <v>0</v>
      </c>
      <c r="S2847" s="103">
        <f t="shared" si="1316"/>
        <v>0</v>
      </c>
      <c r="T2847" s="113">
        <f t="shared" si="1325"/>
        <v>8.5000000000000006E-2</v>
      </c>
      <c r="U2847" s="111">
        <f t="shared" si="1317"/>
        <v>3</v>
      </c>
      <c r="V2847" s="111">
        <v>252</v>
      </c>
      <c r="W2847" s="110">
        <f t="shared" si="1318"/>
        <v>1.000971662</v>
      </c>
      <c r="X2847" s="103">
        <f t="shared" si="1319"/>
        <v>0.16097542000000001</v>
      </c>
      <c r="Y2847" s="103">
        <f t="shared" si="1320"/>
        <v>0</v>
      </c>
      <c r="Z2847" s="114" t="str">
        <f t="shared" si="1327"/>
        <v>A+J=</v>
      </c>
      <c r="AA2847" s="108">
        <f t="shared" si="1328"/>
        <v>46895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21"/>
        <v>46870</v>
      </c>
      <c r="B2848" s="103">
        <f t="shared" si="1308"/>
        <v>165.93117859</v>
      </c>
      <c r="C2848" s="204">
        <f t="shared" si="1307"/>
        <v>78.048782537693029</v>
      </c>
      <c r="D2848" s="104">
        <f t="shared" si="1309"/>
        <v>7205.03</v>
      </c>
      <c r="E2848" s="105">
        <f t="shared" si="1304"/>
        <v>7245.38</v>
      </c>
      <c r="F2848" s="106">
        <f t="shared" si="1305"/>
        <v>46832</v>
      </c>
      <c r="G2848" s="107">
        <f t="shared" si="1310"/>
        <v>5.6002542668107669E-3</v>
      </c>
      <c r="H2848" s="108">
        <f t="shared" si="1326"/>
        <v>46895</v>
      </c>
      <c r="I2848" s="108">
        <f t="shared" si="1311"/>
        <v>46895</v>
      </c>
      <c r="J2848" s="109">
        <f t="shared" si="1322"/>
        <v>20</v>
      </c>
      <c r="K2848" s="109">
        <f t="shared" si="1306"/>
        <v>4</v>
      </c>
      <c r="L2848" s="8">
        <f t="shared" si="1323"/>
        <v>1.00111755</v>
      </c>
      <c r="M2848" s="110">
        <f t="shared" si="1312"/>
        <v>1.0056002500000001</v>
      </c>
      <c r="N2848" s="110">
        <f t="shared" si="1313"/>
        <v>2.1208717896694784</v>
      </c>
      <c r="O2848" s="103">
        <f t="shared" si="1314"/>
        <v>2.1232419600000001</v>
      </c>
      <c r="P2848" s="103">
        <f t="shared" si="1315"/>
        <v>165.71645000999999</v>
      </c>
      <c r="Q2848" s="11">
        <f t="shared" si="1329"/>
        <v>0</v>
      </c>
      <c r="R2848" s="30">
        <f t="shared" si="1324"/>
        <v>0</v>
      </c>
      <c r="S2848" s="103">
        <f t="shared" si="1316"/>
        <v>0</v>
      </c>
      <c r="T2848" s="113">
        <f t="shared" si="1325"/>
        <v>8.5000000000000006E-2</v>
      </c>
      <c r="U2848" s="111">
        <f t="shared" si="1317"/>
        <v>4</v>
      </c>
      <c r="V2848" s="111">
        <v>252</v>
      </c>
      <c r="W2848" s="110">
        <f t="shared" si="1318"/>
        <v>1.001295759</v>
      </c>
      <c r="X2848" s="103">
        <f t="shared" si="1319"/>
        <v>0.21472858</v>
      </c>
      <c r="Y2848" s="103">
        <f t="shared" si="1320"/>
        <v>0</v>
      </c>
      <c r="Z2848" s="114" t="str">
        <f t="shared" si="1327"/>
        <v>A+J=</v>
      </c>
      <c r="AA2848" s="108">
        <f t="shared" si="1328"/>
        <v>46895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21"/>
        <v>46871</v>
      </c>
      <c r="B2849" s="103">
        <f t="shared" si="1308"/>
        <v>166.03125896</v>
      </c>
      <c r="C2849" s="204">
        <f t="shared" si="1307"/>
        <v>78.048782537693029</v>
      </c>
      <c r="D2849" s="104">
        <f t="shared" si="1309"/>
        <v>7205.03</v>
      </c>
      <c r="E2849" s="105">
        <f t="shared" si="1304"/>
        <v>7245.38</v>
      </c>
      <c r="F2849" s="106">
        <f t="shared" si="1305"/>
        <v>46832</v>
      </c>
      <c r="G2849" s="107">
        <f t="shared" si="1310"/>
        <v>5.6002542668107669E-3</v>
      </c>
      <c r="H2849" s="108">
        <f t="shared" si="1326"/>
        <v>46895</v>
      </c>
      <c r="I2849" s="108">
        <f t="shared" si="1311"/>
        <v>46895</v>
      </c>
      <c r="J2849" s="109">
        <f t="shared" si="1322"/>
        <v>20</v>
      </c>
      <c r="K2849" s="109">
        <f t="shared" si="1306"/>
        <v>5</v>
      </c>
      <c r="L2849" s="8">
        <f t="shared" si="1323"/>
        <v>1.00139713</v>
      </c>
      <c r="M2849" s="110">
        <f t="shared" si="1312"/>
        <v>1.0056002500000001</v>
      </c>
      <c r="N2849" s="110">
        <f t="shared" si="1313"/>
        <v>2.1208717896694784</v>
      </c>
      <c r="O2849" s="103">
        <f t="shared" si="1314"/>
        <v>2.1238349200000002</v>
      </c>
      <c r="P2849" s="103">
        <f t="shared" si="1315"/>
        <v>165.76272981</v>
      </c>
      <c r="Q2849" s="11">
        <f t="shared" si="1329"/>
        <v>0</v>
      </c>
      <c r="R2849" s="30">
        <f t="shared" si="1324"/>
        <v>0</v>
      </c>
      <c r="S2849" s="103">
        <f t="shared" si="1316"/>
        <v>0</v>
      </c>
      <c r="T2849" s="113">
        <f t="shared" si="1325"/>
        <v>8.5000000000000006E-2</v>
      </c>
      <c r="U2849" s="111">
        <f t="shared" si="1317"/>
        <v>5</v>
      </c>
      <c r="V2849" s="111">
        <v>252</v>
      </c>
      <c r="W2849" s="110">
        <f t="shared" si="1318"/>
        <v>1.0016199610000001</v>
      </c>
      <c r="X2849" s="103">
        <f t="shared" si="1319"/>
        <v>0.26852914999999999</v>
      </c>
      <c r="Y2849" s="103">
        <f t="shared" si="1320"/>
        <v>0</v>
      </c>
      <c r="Z2849" s="114" t="str">
        <f t="shared" si="1327"/>
        <v>A+J=</v>
      </c>
      <c r="AA2849" s="108">
        <f t="shared" si="1328"/>
        <v>46895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21"/>
        <v>46872</v>
      </c>
      <c r="B2850" s="103">
        <f t="shared" si="1308"/>
        <v>166.13139928000001</v>
      </c>
      <c r="C2850" s="204">
        <f t="shared" si="1307"/>
        <v>78.048782537693029</v>
      </c>
      <c r="D2850" s="104">
        <f t="shared" si="1309"/>
        <v>7205.03</v>
      </c>
      <c r="E2850" s="105">
        <f t="shared" si="1304"/>
        <v>7245.38</v>
      </c>
      <c r="F2850" s="106">
        <f t="shared" si="1305"/>
        <v>46832</v>
      </c>
      <c r="G2850" s="107">
        <f t="shared" si="1310"/>
        <v>5.6002542668107669E-3</v>
      </c>
      <c r="H2850" s="108">
        <f t="shared" si="1326"/>
        <v>46895</v>
      </c>
      <c r="I2850" s="108">
        <f t="shared" si="1311"/>
        <v>46895</v>
      </c>
      <c r="J2850" s="109">
        <f t="shared" si="1322"/>
        <v>20</v>
      </c>
      <c r="K2850" s="109">
        <f t="shared" si="1306"/>
        <v>6</v>
      </c>
      <c r="L2850" s="8">
        <f t="shared" si="1323"/>
        <v>1.0016767900000001</v>
      </c>
      <c r="M2850" s="110">
        <f t="shared" si="1312"/>
        <v>1.0056002500000001</v>
      </c>
      <c r="N2850" s="110">
        <f t="shared" si="1313"/>
        <v>2.1208717896694784</v>
      </c>
      <c r="O2850" s="103">
        <f t="shared" si="1314"/>
        <v>2.1244280400000002</v>
      </c>
      <c r="P2850" s="103">
        <f t="shared" si="1315"/>
        <v>165.80902211</v>
      </c>
      <c r="Q2850" s="11">
        <f t="shared" si="1329"/>
        <v>0</v>
      </c>
      <c r="R2850" s="30">
        <f t="shared" si="1324"/>
        <v>0</v>
      </c>
      <c r="S2850" s="103">
        <f t="shared" si="1316"/>
        <v>0</v>
      </c>
      <c r="T2850" s="113">
        <f t="shared" si="1325"/>
        <v>8.5000000000000006E-2</v>
      </c>
      <c r="U2850" s="111">
        <f t="shared" si="1317"/>
        <v>6</v>
      </c>
      <c r="V2850" s="111">
        <v>252</v>
      </c>
      <c r="W2850" s="110">
        <f t="shared" si="1318"/>
        <v>1.0019442679999999</v>
      </c>
      <c r="X2850" s="103">
        <f t="shared" si="1319"/>
        <v>0.32237716999999999</v>
      </c>
      <c r="Y2850" s="103">
        <f t="shared" si="1320"/>
        <v>0</v>
      </c>
      <c r="Z2850" s="114" t="str">
        <f t="shared" si="1327"/>
        <v>A+J=</v>
      </c>
      <c r="AA2850" s="108">
        <f t="shared" si="1328"/>
        <v>46895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21"/>
        <v>46873</v>
      </c>
      <c r="B2851" s="103">
        <f t="shared" si="1308"/>
        <v>166.13139928000001</v>
      </c>
      <c r="C2851" s="204">
        <f t="shared" si="1307"/>
        <v>78.048782537693029</v>
      </c>
      <c r="D2851" s="104">
        <f t="shared" si="1309"/>
        <v>7205.03</v>
      </c>
      <c r="E2851" s="105">
        <f t="shared" si="1304"/>
        <v>7245.38</v>
      </c>
      <c r="F2851" s="106">
        <f t="shared" si="1305"/>
        <v>46832</v>
      </c>
      <c r="G2851" s="107">
        <f t="shared" si="1310"/>
        <v>5.6002542668107669E-3</v>
      </c>
      <c r="H2851" s="108">
        <f t="shared" si="1326"/>
        <v>46895</v>
      </c>
      <c r="I2851" s="108">
        <f t="shared" si="1311"/>
        <v>46895</v>
      </c>
      <c r="J2851" s="109">
        <f t="shared" si="1322"/>
        <v>20</v>
      </c>
      <c r="K2851" s="109">
        <f t="shared" si="1306"/>
        <v>6</v>
      </c>
      <c r="L2851" s="8">
        <f t="shared" si="1323"/>
        <v>1.0016767900000001</v>
      </c>
      <c r="M2851" s="110">
        <f t="shared" si="1312"/>
        <v>1.0056002500000001</v>
      </c>
      <c r="N2851" s="110">
        <f t="shared" si="1313"/>
        <v>2.1208717896694784</v>
      </c>
      <c r="O2851" s="103">
        <f t="shared" si="1314"/>
        <v>2.1244280400000002</v>
      </c>
      <c r="P2851" s="103">
        <f t="shared" si="1315"/>
        <v>165.80902211</v>
      </c>
      <c r="Q2851" s="11">
        <f t="shared" si="1329"/>
        <v>0</v>
      </c>
      <c r="R2851" s="30">
        <f t="shared" si="1324"/>
        <v>0</v>
      </c>
      <c r="S2851" s="103">
        <f t="shared" si="1316"/>
        <v>0</v>
      </c>
      <c r="T2851" s="113">
        <f t="shared" si="1325"/>
        <v>8.5000000000000006E-2</v>
      </c>
      <c r="U2851" s="111">
        <f t="shared" si="1317"/>
        <v>6</v>
      </c>
      <c r="V2851" s="111">
        <v>252</v>
      </c>
      <c r="W2851" s="110">
        <f t="shared" si="1318"/>
        <v>1.0019442679999999</v>
      </c>
      <c r="X2851" s="103">
        <f t="shared" si="1319"/>
        <v>0.32237716999999999</v>
      </c>
      <c r="Y2851" s="103">
        <f t="shared" si="1320"/>
        <v>0</v>
      </c>
      <c r="Z2851" s="114" t="str">
        <f t="shared" si="1327"/>
        <v>A+J=</v>
      </c>
      <c r="AA2851" s="108">
        <f t="shared" si="1328"/>
        <v>46895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21"/>
        <v>46874</v>
      </c>
      <c r="B2852" s="103">
        <f t="shared" si="1308"/>
        <v>166.13139928000001</v>
      </c>
      <c r="C2852" s="204">
        <f t="shared" si="1307"/>
        <v>78.048782537693029</v>
      </c>
      <c r="D2852" s="104">
        <f t="shared" si="1309"/>
        <v>7205.03</v>
      </c>
      <c r="E2852" s="105">
        <f t="shared" si="1304"/>
        <v>7245.38</v>
      </c>
      <c r="F2852" s="106">
        <f t="shared" si="1305"/>
        <v>46832</v>
      </c>
      <c r="G2852" s="107">
        <f t="shared" si="1310"/>
        <v>5.6002542668107669E-3</v>
      </c>
      <c r="H2852" s="108">
        <f t="shared" si="1326"/>
        <v>46895</v>
      </c>
      <c r="I2852" s="108">
        <f t="shared" si="1311"/>
        <v>46895</v>
      </c>
      <c r="J2852" s="109">
        <f t="shared" si="1322"/>
        <v>20</v>
      </c>
      <c r="K2852" s="109">
        <f t="shared" si="1306"/>
        <v>6</v>
      </c>
      <c r="L2852" s="8">
        <f t="shared" si="1323"/>
        <v>1.0016767900000001</v>
      </c>
      <c r="M2852" s="110">
        <f t="shared" si="1312"/>
        <v>1.0056002500000001</v>
      </c>
      <c r="N2852" s="110">
        <f t="shared" si="1313"/>
        <v>2.1208717896694784</v>
      </c>
      <c r="O2852" s="103">
        <f t="shared" si="1314"/>
        <v>2.1244280400000002</v>
      </c>
      <c r="P2852" s="103">
        <f t="shared" si="1315"/>
        <v>165.80902211</v>
      </c>
      <c r="Q2852" s="11">
        <f t="shared" si="1329"/>
        <v>0</v>
      </c>
      <c r="R2852" s="30">
        <f t="shared" si="1324"/>
        <v>0</v>
      </c>
      <c r="S2852" s="103">
        <f t="shared" si="1316"/>
        <v>0</v>
      </c>
      <c r="T2852" s="113">
        <f t="shared" si="1325"/>
        <v>8.5000000000000006E-2</v>
      </c>
      <c r="U2852" s="111">
        <f t="shared" si="1317"/>
        <v>6</v>
      </c>
      <c r="V2852" s="111">
        <v>252</v>
      </c>
      <c r="W2852" s="110">
        <f t="shared" si="1318"/>
        <v>1.0019442679999999</v>
      </c>
      <c r="X2852" s="103">
        <f t="shared" si="1319"/>
        <v>0.32237716999999999</v>
      </c>
      <c r="Y2852" s="103">
        <f t="shared" si="1320"/>
        <v>0</v>
      </c>
      <c r="Z2852" s="114" t="str">
        <f t="shared" si="1327"/>
        <v>A+J=</v>
      </c>
      <c r="AA2852" s="108">
        <f t="shared" si="1328"/>
        <v>46895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21"/>
        <v>46875</v>
      </c>
      <c r="B2853" s="103">
        <f t="shared" si="1308"/>
        <v>166.13139928000001</v>
      </c>
      <c r="C2853" s="204">
        <f t="shared" si="1307"/>
        <v>78.048782537693029</v>
      </c>
      <c r="D2853" s="104">
        <f t="shared" si="1309"/>
        <v>7205.03</v>
      </c>
      <c r="E2853" s="105">
        <f t="shared" si="1304"/>
        <v>7245.38</v>
      </c>
      <c r="F2853" s="106">
        <f t="shared" si="1305"/>
        <v>46832</v>
      </c>
      <c r="G2853" s="107">
        <f t="shared" si="1310"/>
        <v>5.6002542668107669E-3</v>
      </c>
      <c r="H2853" s="108">
        <f t="shared" si="1326"/>
        <v>46895</v>
      </c>
      <c r="I2853" s="108">
        <f t="shared" si="1311"/>
        <v>46895</v>
      </c>
      <c r="J2853" s="109">
        <f t="shared" si="1322"/>
        <v>20</v>
      </c>
      <c r="K2853" s="109">
        <f t="shared" si="1306"/>
        <v>6</v>
      </c>
      <c r="L2853" s="8">
        <f t="shared" si="1323"/>
        <v>1.0016767900000001</v>
      </c>
      <c r="M2853" s="110">
        <f t="shared" si="1312"/>
        <v>1.0056002500000001</v>
      </c>
      <c r="N2853" s="110">
        <f t="shared" si="1313"/>
        <v>2.1208717896694784</v>
      </c>
      <c r="O2853" s="103">
        <f t="shared" si="1314"/>
        <v>2.1244280400000002</v>
      </c>
      <c r="P2853" s="103">
        <f t="shared" si="1315"/>
        <v>165.80902211</v>
      </c>
      <c r="Q2853" s="11">
        <f t="shared" si="1329"/>
        <v>0</v>
      </c>
      <c r="R2853" s="30">
        <f t="shared" si="1324"/>
        <v>0</v>
      </c>
      <c r="S2853" s="103">
        <f t="shared" si="1316"/>
        <v>0</v>
      </c>
      <c r="T2853" s="113">
        <f t="shared" si="1325"/>
        <v>8.5000000000000006E-2</v>
      </c>
      <c r="U2853" s="111">
        <f t="shared" si="1317"/>
        <v>6</v>
      </c>
      <c r="V2853" s="111">
        <v>252</v>
      </c>
      <c r="W2853" s="110">
        <f t="shared" si="1318"/>
        <v>1.0019442679999999</v>
      </c>
      <c r="X2853" s="103">
        <f t="shared" si="1319"/>
        <v>0.32237716999999999</v>
      </c>
      <c r="Y2853" s="103">
        <f t="shared" si="1320"/>
        <v>0</v>
      </c>
      <c r="Z2853" s="114" t="str">
        <f t="shared" si="1327"/>
        <v>A+J=</v>
      </c>
      <c r="AA2853" s="108">
        <f t="shared" si="1328"/>
        <v>46895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21"/>
        <v>46876</v>
      </c>
      <c r="B2854" s="103">
        <f t="shared" si="1308"/>
        <v>166.23160033000002</v>
      </c>
      <c r="C2854" s="204">
        <f t="shared" si="1307"/>
        <v>78.048782537693029</v>
      </c>
      <c r="D2854" s="104">
        <f t="shared" si="1309"/>
        <v>7205.03</v>
      </c>
      <c r="E2854" s="105">
        <f t="shared" si="1304"/>
        <v>7245.38</v>
      </c>
      <c r="F2854" s="106">
        <f t="shared" si="1305"/>
        <v>46832</v>
      </c>
      <c r="G2854" s="107">
        <f t="shared" si="1310"/>
        <v>5.6002542668107669E-3</v>
      </c>
      <c r="H2854" s="108">
        <f t="shared" si="1326"/>
        <v>46895</v>
      </c>
      <c r="I2854" s="108">
        <f t="shared" si="1311"/>
        <v>46895</v>
      </c>
      <c r="J2854" s="109">
        <f t="shared" si="1322"/>
        <v>20</v>
      </c>
      <c r="K2854" s="109">
        <f t="shared" si="1306"/>
        <v>7</v>
      </c>
      <c r="L2854" s="8">
        <f t="shared" si="1323"/>
        <v>1.00195653</v>
      </c>
      <c r="M2854" s="110">
        <f t="shared" si="1312"/>
        <v>1.0056002500000001</v>
      </c>
      <c r="N2854" s="110">
        <f t="shared" si="1313"/>
        <v>2.1208717896694784</v>
      </c>
      <c r="O2854" s="103">
        <f t="shared" si="1314"/>
        <v>2.12502133</v>
      </c>
      <c r="P2854" s="103">
        <f t="shared" si="1315"/>
        <v>165.85532767000001</v>
      </c>
      <c r="Q2854" s="11">
        <f t="shared" si="1329"/>
        <v>0</v>
      </c>
      <c r="R2854" s="30">
        <f t="shared" si="1324"/>
        <v>0</v>
      </c>
      <c r="S2854" s="103">
        <f t="shared" si="1316"/>
        <v>0</v>
      </c>
      <c r="T2854" s="113">
        <f t="shared" si="1325"/>
        <v>8.5000000000000006E-2</v>
      </c>
      <c r="U2854" s="111">
        <f t="shared" si="1317"/>
        <v>7</v>
      </c>
      <c r="V2854" s="111">
        <v>252</v>
      </c>
      <c r="W2854" s="110">
        <f t="shared" si="1318"/>
        <v>1.00226868</v>
      </c>
      <c r="X2854" s="103">
        <f t="shared" si="1319"/>
        <v>0.37627265999999998</v>
      </c>
      <c r="Y2854" s="103">
        <f t="shared" si="1320"/>
        <v>0</v>
      </c>
      <c r="Z2854" s="114" t="str">
        <f t="shared" si="1327"/>
        <v>A+J=</v>
      </c>
      <c r="AA2854" s="108">
        <f t="shared" si="1328"/>
        <v>46895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21"/>
        <v>46877</v>
      </c>
      <c r="B2855" s="103">
        <f t="shared" si="1308"/>
        <v>166.33186136</v>
      </c>
      <c r="C2855" s="204">
        <f t="shared" si="1307"/>
        <v>78.048782537693029</v>
      </c>
      <c r="D2855" s="104">
        <f t="shared" si="1309"/>
        <v>7205.03</v>
      </c>
      <c r="E2855" s="105">
        <f t="shared" si="1304"/>
        <v>7245.38</v>
      </c>
      <c r="F2855" s="106">
        <f t="shared" si="1305"/>
        <v>46832</v>
      </c>
      <c r="G2855" s="107">
        <f t="shared" si="1310"/>
        <v>5.6002542668107669E-3</v>
      </c>
      <c r="H2855" s="108">
        <f t="shared" si="1326"/>
        <v>46895</v>
      </c>
      <c r="I2855" s="108">
        <f t="shared" si="1311"/>
        <v>46895</v>
      </c>
      <c r="J2855" s="109">
        <f t="shared" si="1322"/>
        <v>20</v>
      </c>
      <c r="K2855" s="109">
        <f t="shared" si="1306"/>
        <v>8</v>
      </c>
      <c r="L2855" s="8">
        <f t="shared" si="1323"/>
        <v>1.0022363400000001</v>
      </c>
      <c r="M2855" s="110">
        <f t="shared" si="1312"/>
        <v>1.0056002500000001</v>
      </c>
      <c r="N2855" s="110">
        <f t="shared" si="1313"/>
        <v>2.1208717896694784</v>
      </c>
      <c r="O2855" s="103">
        <f t="shared" si="1314"/>
        <v>2.1256147799999998</v>
      </c>
      <c r="P2855" s="103">
        <f t="shared" si="1315"/>
        <v>165.90164572</v>
      </c>
      <c r="Q2855" s="11">
        <f t="shared" si="1329"/>
        <v>0</v>
      </c>
      <c r="R2855" s="30">
        <f t="shared" si="1324"/>
        <v>0</v>
      </c>
      <c r="S2855" s="103">
        <f t="shared" si="1316"/>
        <v>0</v>
      </c>
      <c r="T2855" s="113">
        <f t="shared" si="1325"/>
        <v>8.5000000000000006E-2</v>
      </c>
      <c r="U2855" s="111">
        <f t="shared" si="1317"/>
        <v>8</v>
      </c>
      <c r="V2855" s="111">
        <v>252</v>
      </c>
      <c r="W2855" s="110">
        <f t="shared" si="1318"/>
        <v>1.0025931969999999</v>
      </c>
      <c r="X2855" s="103">
        <f t="shared" si="1319"/>
        <v>0.43021564000000001</v>
      </c>
      <c r="Y2855" s="103">
        <f t="shared" si="1320"/>
        <v>0</v>
      </c>
      <c r="Z2855" s="114" t="str">
        <f t="shared" si="1327"/>
        <v>A+J=</v>
      </c>
      <c r="AA2855" s="108">
        <f t="shared" si="1328"/>
        <v>46895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21"/>
        <v>46878</v>
      </c>
      <c r="B2856" s="103">
        <f t="shared" si="1308"/>
        <v>166.43218398000002</v>
      </c>
      <c r="C2856" s="204">
        <f t="shared" si="1307"/>
        <v>78.048782537693029</v>
      </c>
      <c r="D2856" s="104">
        <f t="shared" si="1309"/>
        <v>7205.03</v>
      </c>
      <c r="E2856" s="105">
        <f t="shared" ref="E2856:E2919" si="1330">IF($K2856=1,VLOOKUP($A2855,$AO$10:$AS$165,4),E2855)</f>
        <v>7245.38</v>
      </c>
      <c r="F2856" s="106">
        <f t="shared" ref="F2856:F2919" si="1331">IF($K2856=1,VLOOKUP($A2855,$AO$10:$AS$165,5),F2855)</f>
        <v>46832</v>
      </c>
      <c r="G2856" s="107">
        <f t="shared" si="1310"/>
        <v>5.6002542668107669E-3</v>
      </c>
      <c r="H2856" s="108">
        <f t="shared" si="1326"/>
        <v>46895</v>
      </c>
      <c r="I2856" s="108">
        <f t="shared" si="1311"/>
        <v>46895</v>
      </c>
      <c r="J2856" s="109">
        <f t="shared" si="1322"/>
        <v>20</v>
      </c>
      <c r="K2856" s="109">
        <f t="shared" si="1306"/>
        <v>9</v>
      </c>
      <c r="L2856" s="8">
        <f t="shared" si="1323"/>
        <v>1.0025162400000001</v>
      </c>
      <c r="M2856" s="110">
        <f t="shared" si="1312"/>
        <v>1.0056002500000001</v>
      </c>
      <c r="N2856" s="110">
        <f t="shared" si="1313"/>
        <v>2.1208717896694784</v>
      </c>
      <c r="O2856" s="103">
        <f t="shared" si="1314"/>
        <v>2.1262084099999998</v>
      </c>
      <c r="P2856" s="103">
        <f t="shared" si="1315"/>
        <v>165.94797782000001</v>
      </c>
      <c r="Q2856" s="11">
        <f t="shared" si="1329"/>
        <v>0</v>
      </c>
      <c r="R2856" s="30">
        <f t="shared" si="1324"/>
        <v>0</v>
      </c>
      <c r="S2856" s="103">
        <f t="shared" si="1316"/>
        <v>0</v>
      </c>
      <c r="T2856" s="113">
        <f t="shared" si="1325"/>
        <v>8.5000000000000006E-2</v>
      </c>
      <c r="U2856" s="111">
        <f t="shared" si="1317"/>
        <v>9</v>
      </c>
      <c r="V2856" s="111">
        <v>252</v>
      </c>
      <c r="W2856" s="110">
        <f t="shared" si="1318"/>
        <v>1.0029178190000001</v>
      </c>
      <c r="X2856" s="103">
        <f t="shared" si="1319"/>
        <v>0.48420616</v>
      </c>
      <c r="Y2856" s="103">
        <f t="shared" si="1320"/>
        <v>0</v>
      </c>
      <c r="Z2856" s="114" t="str">
        <f t="shared" si="1327"/>
        <v>A+J=</v>
      </c>
      <c r="AA2856" s="108">
        <f t="shared" si="1328"/>
        <v>46895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21"/>
        <v>46879</v>
      </c>
      <c r="B2857" s="103">
        <f t="shared" si="1308"/>
        <v>166.532566</v>
      </c>
      <c r="C2857" s="204">
        <f t="shared" si="1307"/>
        <v>78.048782537693029</v>
      </c>
      <c r="D2857" s="104">
        <f t="shared" si="1309"/>
        <v>7205.03</v>
      </c>
      <c r="E2857" s="105">
        <f t="shared" si="1330"/>
        <v>7245.38</v>
      </c>
      <c r="F2857" s="106">
        <f t="shared" si="1331"/>
        <v>46832</v>
      </c>
      <c r="G2857" s="107">
        <f t="shared" si="1310"/>
        <v>5.6002542668107669E-3</v>
      </c>
      <c r="H2857" s="108">
        <f t="shared" si="1326"/>
        <v>46895</v>
      </c>
      <c r="I2857" s="108">
        <f t="shared" si="1311"/>
        <v>46895</v>
      </c>
      <c r="J2857" s="109">
        <f t="shared" si="1322"/>
        <v>20</v>
      </c>
      <c r="K2857" s="109">
        <f t="shared" si="1306"/>
        <v>10</v>
      </c>
      <c r="L2857" s="8">
        <f t="shared" si="1323"/>
        <v>1.0027962100000001</v>
      </c>
      <c r="M2857" s="110">
        <f t="shared" si="1312"/>
        <v>1.0056002500000001</v>
      </c>
      <c r="N2857" s="110">
        <f t="shared" si="1313"/>
        <v>2.1208717896694784</v>
      </c>
      <c r="O2857" s="103">
        <f t="shared" si="1314"/>
        <v>2.1268021899999998</v>
      </c>
      <c r="P2857" s="103">
        <f t="shared" si="1315"/>
        <v>165.99432161999999</v>
      </c>
      <c r="Q2857" s="11">
        <f t="shared" si="1329"/>
        <v>0</v>
      </c>
      <c r="R2857" s="30">
        <f t="shared" si="1324"/>
        <v>0</v>
      </c>
      <c r="S2857" s="103">
        <f t="shared" si="1316"/>
        <v>0</v>
      </c>
      <c r="T2857" s="113">
        <f t="shared" si="1325"/>
        <v>8.5000000000000006E-2</v>
      </c>
      <c r="U2857" s="111">
        <f t="shared" si="1317"/>
        <v>10</v>
      </c>
      <c r="V2857" s="111">
        <v>252</v>
      </c>
      <c r="W2857" s="110">
        <f t="shared" si="1318"/>
        <v>1.0032425469999999</v>
      </c>
      <c r="X2857" s="103">
        <f t="shared" si="1319"/>
        <v>0.53824437999999997</v>
      </c>
      <c r="Y2857" s="103">
        <f t="shared" si="1320"/>
        <v>0</v>
      </c>
      <c r="Z2857" s="114" t="str">
        <f t="shared" si="1327"/>
        <v>A+J=</v>
      </c>
      <c r="AA2857" s="108">
        <f t="shared" si="1328"/>
        <v>46895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21"/>
        <v>46880</v>
      </c>
      <c r="B2858" s="103">
        <f t="shared" si="1308"/>
        <v>166.532566</v>
      </c>
      <c r="C2858" s="204">
        <f t="shared" si="1307"/>
        <v>78.048782537693029</v>
      </c>
      <c r="D2858" s="104">
        <f t="shared" si="1309"/>
        <v>7205.03</v>
      </c>
      <c r="E2858" s="105">
        <f t="shared" si="1330"/>
        <v>7245.38</v>
      </c>
      <c r="F2858" s="106">
        <f t="shared" si="1331"/>
        <v>46832</v>
      </c>
      <c r="G2858" s="107">
        <f t="shared" si="1310"/>
        <v>5.6002542668107669E-3</v>
      </c>
      <c r="H2858" s="108">
        <f t="shared" si="1326"/>
        <v>46895</v>
      </c>
      <c r="I2858" s="108">
        <f t="shared" si="1311"/>
        <v>46895</v>
      </c>
      <c r="J2858" s="109">
        <f t="shared" si="1322"/>
        <v>20</v>
      </c>
      <c r="K2858" s="109">
        <f t="shared" si="1306"/>
        <v>10</v>
      </c>
      <c r="L2858" s="8">
        <f t="shared" si="1323"/>
        <v>1.0027962100000001</v>
      </c>
      <c r="M2858" s="110">
        <f t="shared" si="1312"/>
        <v>1.0056002500000001</v>
      </c>
      <c r="N2858" s="110">
        <f t="shared" si="1313"/>
        <v>2.1208717896694784</v>
      </c>
      <c r="O2858" s="103">
        <f t="shared" si="1314"/>
        <v>2.1268021899999998</v>
      </c>
      <c r="P2858" s="103">
        <f t="shared" si="1315"/>
        <v>165.99432161999999</v>
      </c>
      <c r="Q2858" s="11">
        <f t="shared" si="1329"/>
        <v>0</v>
      </c>
      <c r="R2858" s="30">
        <f t="shared" si="1324"/>
        <v>0</v>
      </c>
      <c r="S2858" s="103">
        <f t="shared" si="1316"/>
        <v>0</v>
      </c>
      <c r="T2858" s="113">
        <f t="shared" si="1325"/>
        <v>8.5000000000000006E-2</v>
      </c>
      <c r="U2858" s="111">
        <f t="shared" si="1317"/>
        <v>10</v>
      </c>
      <c r="V2858" s="111">
        <v>252</v>
      </c>
      <c r="W2858" s="110">
        <f t="shared" si="1318"/>
        <v>1.0032425469999999</v>
      </c>
      <c r="X2858" s="103">
        <f t="shared" si="1319"/>
        <v>0.53824437999999997</v>
      </c>
      <c r="Y2858" s="103">
        <f t="shared" si="1320"/>
        <v>0</v>
      </c>
      <c r="Z2858" s="114" t="str">
        <f t="shared" si="1327"/>
        <v>A+J=</v>
      </c>
      <c r="AA2858" s="108">
        <f t="shared" si="1328"/>
        <v>46895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21"/>
        <v>46881</v>
      </c>
      <c r="B2859" s="103">
        <f t="shared" si="1308"/>
        <v>166.532566</v>
      </c>
      <c r="C2859" s="204">
        <f t="shared" si="1307"/>
        <v>78.048782537693029</v>
      </c>
      <c r="D2859" s="104">
        <f t="shared" si="1309"/>
        <v>7205.03</v>
      </c>
      <c r="E2859" s="105">
        <f t="shared" si="1330"/>
        <v>7245.38</v>
      </c>
      <c r="F2859" s="106">
        <f t="shared" si="1331"/>
        <v>46832</v>
      </c>
      <c r="G2859" s="107">
        <f t="shared" si="1310"/>
        <v>5.6002542668107669E-3</v>
      </c>
      <c r="H2859" s="108">
        <f t="shared" si="1326"/>
        <v>46895</v>
      </c>
      <c r="I2859" s="108">
        <f t="shared" si="1311"/>
        <v>46895</v>
      </c>
      <c r="J2859" s="109">
        <f t="shared" si="1322"/>
        <v>20</v>
      </c>
      <c r="K2859" s="109">
        <f t="shared" si="1306"/>
        <v>10</v>
      </c>
      <c r="L2859" s="8">
        <f t="shared" si="1323"/>
        <v>1.0027962100000001</v>
      </c>
      <c r="M2859" s="110">
        <f t="shared" si="1312"/>
        <v>1.0056002500000001</v>
      </c>
      <c r="N2859" s="110">
        <f t="shared" si="1313"/>
        <v>2.1208717896694784</v>
      </c>
      <c r="O2859" s="103">
        <f t="shared" si="1314"/>
        <v>2.1268021899999998</v>
      </c>
      <c r="P2859" s="103">
        <f t="shared" si="1315"/>
        <v>165.99432161999999</v>
      </c>
      <c r="Q2859" s="11">
        <f t="shared" si="1329"/>
        <v>0</v>
      </c>
      <c r="R2859" s="30">
        <f t="shared" si="1324"/>
        <v>0</v>
      </c>
      <c r="S2859" s="103">
        <f t="shared" si="1316"/>
        <v>0</v>
      </c>
      <c r="T2859" s="113">
        <f t="shared" si="1325"/>
        <v>8.5000000000000006E-2</v>
      </c>
      <c r="U2859" s="111">
        <f t="shared" si="1317"/>
        <v>10</v>
      </c>
      <c r="V2859" s="111">
        <v>252</v>
      </c>
      <c r="W2859" s="110">
        <f t="shared" si="1318"/>
        <v>1.0032425469999999</v>
      </c>
      <c r="X2859" s="103">
        <f t="shared" si="1319"/>
        <v>0.53824437999999997</v>
      </c>
      <c r="Y2859" s="103">
        <f t="shared" si="1320"/>
        <v>0</v>
      </c>
      <c r="Z2859" s="114" t="str">
        <f t="shared" si="1327"/>
        <v>A+J=</v>
      </c>
      <c r="AA2859" s="108">
        <f t="shared" si="1328"/>
        <v>46895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21"/>
        <v>46882</v>
      </c>
      <c r="B2860" s="103">
        <f t="shared" si="1308"/>
        <v>166.63300873</v>
      </c>
      <c r="C2860" s="204">
        <f t="shared" si="1307"/>
        <v>78.048782537693029</v>
      </c>
      <c r="D2860" s="104">
        <f t="shared" si="1309"/>
        <v>7205.03</v>
      </c>
      <c r="E2860" s="105">
        <f t="shared" si="1330"/>
        <v>7245.38</v>
      </c>
      <c r="F2860" s="106">
        <f t="shared" si="1331"/>
        <v>46832</v>
      </c>
      <c r="G2860" s="107">
        <f t="shared" si="1310"/>
        <v>5.6002542668107669E-3</v>
      </c>
      <c r="H2860" s="108">
        <f t="shared" si="1326"/>
        <v>46895</v>
      </c>
      <c r="I2860" s="108">
        <f t="shared" si="1311"/>
        <v>46895</v>
      </c>
      <c r="J2860" s="109">
        <f t="shared" si="1322"/>
        <v>20</v>
      </c>
      <c r="K2860" s="109">
        <f t="shared" ref="K2860:K2923" si="1332">(J2860-(NETWORKDAYS(A2860,I2860,AD$171:AD$502)-1))</f>
        <v>11</v>
      </c>
      <c r="L2860" s="8">
        <f t="shared" si="1323"/>
        <v>1.0030762600000001</v>
      </c>
      <c r="M2860" s="110">
        <f t="shared" si="1312"/>
        <v>1.0056002500000001</v>
      </c>
      <c r="N2860" s="110">
        <f t="shared" si="1313"/>
        <v>2.1208717896694784</v>
      </c>
      <c r="O2860" s="103">
        <f t="shared" si="1314"/>
        <v>2.1273961400000001</v>
      </c>
      <c r="P2860" s="103">
        <f t="shared" si="1315"/>
        <v>166.0406787</v>
      </c>
      <c r="Q2860" s="11">
        <f t="shared" si="1329"/>
        <v>0</v>
      </c>
      <c r="R2860" s="30">
        <f t="shared" si="1324"/>
        <v>0</v>
      </c>
      <c r="S2860" s="103">
        <f t="shared" si="1316"/>
        <v>0</v>
      </c>
      <c r="T2860" s="113">
        <f t="shared" si="1325"/>
        <v>8.5000000000000006E-2</v>
      </c>
      <c r="U2860" s="111">
        <f t="shared" si="1317"/>
        <v>11</v>
      </c>
      <c r="V2860" s="111">
        <v>252</v>
      </c>
      <c r="W2860" s="110">
        <f t="shared" si="1318"/>
        <v>1.0035673789999999</v>
      </c>
      <c r="X2860" s="103">
        <f t="shared" si="1319"/>
        <v>0.59233002999999995</v>
      </c>
      <c r="Y2860" s="103">
        <f t="shared" si="1320"/>
        <v>0</v>
      </c>
      <c r="Z2860" s="114" t="str">
        <f t="shared" si="1327"/>
        <v>A+J=</v>
      </c>
      <c r="AA2860" s="108">
        <f t="shared" si="1328"/>
        <v>46895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21"/>
        <v>46883</v>
      </c>
      <c r="B2861" s="103">
        <f t="shared" si="1308"/>
        <v>166.73351248</v>
      </c>
      <c r="C2861" s="204">
        <f t="shared" si="1307"/>
        <v>78.048782537693029</v>
      </c>
      <c r="D2861" s="104">
        <f t="shared" si="1309"/>
        <v>7205.03</v>
      </c>
      <c r="E2861" s="105">
        <f t="shared" si="1330"/>
        <v>7245.38</v>
      </c>
      <c r="F2861" s="106">
        <f t="shared" si="1331"/>
        <v>46832</v>
      </c>
      <c r="G2861" s="107">
        <f t="shared" si="1310"/>
        <v>5.6002542668107669E-3</v>
      </c>
      <c r="H2861" s="108">
        <f t="shared" si="1326"/>
        <v>46895</v>
      </c>
      <c r="I2861" s="108">
        <f t="shared" si="1311"/>
        <v>46895</v>
      </c>
      <c r="J2861" s="109">
        <f t="shared" si="1322"/>
        <v>20</v>
      </c>
      <c r="K2861" s="109">
        <f t="shared" si="1332"/>
        <v>12</v>
      </c>
      <c r="L2861" s="8">
        <f t="shared" si="1323"/>
        <v>1.00335639</v>
      </c>
      <c r="M2861" s="110">
        <f t="shared" si="1312"/>
        <v>1.0056002500000001</v>
      </c>
      <c r="N2861" s="110">
        <f t="shared" si="1313"/>
        <v>2.1208717896694784</v>
      </c>
      <c r="O2861" s="103">
        <f t="shared" si="1314"/>
        <v>2.1279902599999998</v>
      </c>
      <c r="P2861" s="103">
        <f t="shared" si="1315"/>
        <v>166.08704904000001</v>
      </c>
      <c r="Q2861" s="11">
        <f t="shared" si="1329"/>
        <v>0</v>
      </c>
      <c r="R2861" s="30">
        <f t="shared" si="1324"/>
        <v>0</v>
      </c>
      <c r="S2861" s="103">
        <f t="shared" si="1316"/>
        <v>0</v>
      </c>
      <c r="T2861" s="113">
        <f t="shared" si="1325"/>
        <v>8.5000000000000006E-2</v>
      </c>
      <c r="U2861" s="111">
        <f t="shared" si="1317"/>
        <v>12</v>
      </c>
      <c r="V2861" s="111">
        <v>252</v>
      </c>
      <c r="W2861" s="110">
        <f t="shared" si="1318"/>
        <v>1.003892317</v>
      </c>
      <c r="X2861" s="103">
        <f t="shared" si="1319"/>
        <v>0.64646344</v>
      </c>
      <c r="Y2861" s="103">
        <f t="shared" si="1320"/>
        <v>0</v>
      </c>
      <c r="Z2861" s="114" t="str">
        <f t="shared" si="1327"/>
        <v>A+J=</v>
      </c>
      <c r="AA2861" s="108">
        <f t="shared" si="1328"/>
        <v>46895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21"/>
        <v>46884</v>
      </c>
      <c r="B2862" s="103">
        <f t="shared" si="1308"/>
        <v>166.83407697000001</v>
      </c>
      <c r="C2862" s="204">
        <f t="shared" si="1307"/>
        <v>78.048782537693029</v>
      </c>
      <c r="D2862" s="104">
        <f t="shared" si="1309"/>
        <v>7205.03</v>
      </c>
      <c r="E2862" s="105">
        <f t="shared" si="1330"/>
        <v>7245.38</v>
      </c>
      <c r="F2862" s="106">
        <f t="shared" si="1331"/>
        <v>46832</v>
      </c>
      <c r="G2862" s="107">
        <f t="shared" si="1310"/>
        <v>5.6002542668107669E-3</v>
      </c>
      <c r="H2862" s="108">
        <f t="shared" si="1326"/>
        <v>46895</v>
      </c>
      <c r="I2862" s="108">
        <f t="shared" si="1311"/>
        <v>46895</v>
      </c>
      <c r="J2862" s="109">
        <f t="shared" si="1322"/>
        <v>20</v>
      </c>
      <c r="K2862" s="109">
        <f t="shared" si="1332"/>
        <v>13</v>
      </c>
      <c r="L2862" s="8">
        <f t="shared" si="1323"/>
        <v>1.0036366000000001</v>
      </c>
      <c r="M2862" s="110">
        <f t="shared" si="1312"/>
        <v>1.0056002500000001</v>
      </c>
      <c r="N2862" s="110">
        <f t="shared" si="1313"/>
        <v>2.1208717896694784</v>
      </c>
      <c r="O2862" s="103">
        <f t="shared" si="1314"/>
        <v>2.1285845499999998</v>
      </c>
      <c r="P2862" s="103">
        <f t="shared" si="1315"/>
        <v>166.13343265</v>
      </c>
      <c r="Q2862" s="11">
        <f t="shared" si="1329"/>
        <v>0</v>
      </c>
      <c r="R2862" s="30">
        <f t="shared" si="1324"/>
        <v>0</v>
      </c>
      <c r="S2862" s="103">
        <f t="shared" si="1316"/>
        <v>0</v>
      </c>
      <c r="T2862" s="113">
        <f t="shared" si="1325"/>
        <v>8.5000000000000006E-2</v>
      </c>
      <c r="U2862" s="111">
        <f t="shared" si="1317"/>
        <v>13</v>
      </c>
      <c r="V2862" s="111">
        <v>252</v>
      </c>
      <c r="W2862" s="110">
        <f t="shared" si="1318"/>
        <v>1.0042173590000001</v>
      </c>
      <c r="X2862" s="103">
        <f t="shared" si="1319"/>
        <v>0.70064431999999999</v>
      </c>
      <c r="Y2862" s="103">
        <f t="shared" si="1320"/>
        <v>0</v>
      </c>
      <c r="Z2862" s="114" t="str">
        <f t="shared" si="1327"/>
        <v>A+J=</v>
      </c>
      <c r="AA2862" s="108">
        <f t="shared" si="1328"/>
        <v>46895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21"/>
        <v>46885</v>
      </c>
      <c r="B2863" s="103">
        <f t="shared" si="1308"/>
        <v>166.93470273</v>
      </c>
      <c r="C2863" s="204">
        <f t="shared" si="1307"/>
        <v>78.048782537693029</v>
      </c>
      <c r="D2863" s="104">
        <f t="shared" si="1309"/>
        <v>7205.03</v>
      </c>
      <c r="E2863" s="105">
        <f t="shared" si="1330"/>
        <v>7245.38</v>
      </c>
      <c r="F2863" s="106">
        <f t="shared" si="1331"/>
        <v>46832</v>
      </c>
      <c r="G2863" s="107">
        <f t="shared" si="1310"/>
        <v>5.6002542668107669E-3</v>
      </c>
      <c r="H2863" s="108">
        <f t="shared" si="1326"/>
        <v>46895</v>
      </c>
      <c r="I2863" s="108">
        <f t="shared" si="1311"/>
        <v>46895</v>
      </c>
      <c r="J2863" s="109">
        <f t="shared" si="1322"/>
        <v>20</v>
      </c>
      <c r="K2863" s="109">
        <f t="shared" si="1332"/>
        <v>14</v>
      </c>
      <c r="L2863" s="8">
        <f t="shared" si="1323"/>
        <v>1.00391689</v>
      </c>
      <c r="M2863" s="110">
        <f t="shared" si="1312"/>
        <v>1.0056002500000001</v>
      </c>
      <c r="N2863" s="110">
        <f t="shared" si="1313"/>
        <v>2.1208717896694784</v>
      </c>
      <c r="O2863" s="103">
        <f t="shared" si="1314"/>
        <v>2.1291790100000001</v>
      </c>
      <c r="P2863" s="103">
        <f t="shared" si="1315"/>
        <v>166.17982953000001</v>
      </c>
      <c r="Q2863" s="11">
        <f t="shared" si="1329"/>
        <v>0</v>
      </c>
      <c r="R2863" s="30">
        <f t="shared" si="1324"/>
        <v>0</v>
      </c>
      <c r="S2863" s="103">
        <f t="shared" si="1316"/>
        <v>0</v>
      </c>
      <c r="T2863" s="113">
        <f t="shared" si="1325"/>
        <v>8.5000000000000006E-2</v>
      </c>
      <c r="U2863" s="111">
        <f t="shared" si="1317"/>
        <v>14</v>
      </c>
      <c r="V2863" s="111">
        <v>252</v>
      </c>
      <c r="W2863" s="110">
        <f t="shared" si="1318"/>
        <v>1.0045425079999999</v>
      </c>
      <c r="X2863" s="103">
        <f t="shared" si="1319"/>
        <v>0.75487320000000002</v>
      </c>
      <c r="Y2863" s="103">
        <f t="shared" si="1320"/>
        <v>0</v>
      </c>
      <c r="Z2863" s="114" t="str">
        <f t="shared" si="1327"/>
        <v>A+J=</v>
      </c>
      <c r="AA2863" s="108">
        <f t="shared" si="1328"/>
        <v>46895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21"/>
        <v>46886</v>
      </c>
      <c r="B2864" s="103">
        <f t="shared" si="1308"/>
        <v>167.03538693000002</v>
      </c>
      <c r="C2864" s="204">
        <f t="shared" si="1307"/>
        <v>78.048782537693029</v>
      </c>
      <c r="D2864" s="104">
        <f t="shared" si="1309"/>
        <v>7205.03</v>
      </c>
      <c r="E2864" s="105">
        <f t="shared" si="1330"/>
        <v>7245.38</v>
      </c>
      <c r="F2864" s="106">
        <f t="shared" si="1331"/>
        <v>46832</v>
      </c>
      <c r="G2864" s="107">
        <f t="shared" si="1310"/>
        <v>5.6002542668107669E-3</v>
      </c>
      <c r="H2864" s="108">
        <f t="shared" si="1326"/>
        <v>46895</v>
      </c>
      <c r="I2864" s="108">
        <f t="shared" si="1311"/>
        <v>46895</v>
      </c>
      <c r="J2864" s="109">
        <f t="shared" si="1322"/>
        <v>20</v>
      </c>
      <c r="K2864" s="109">
        <f t="shared" si="1332"/>
        <v>15</v>
      </c>
      <c r="L2864" s="8">
        <f t="shared" si="1323"/>
        <v>1.00419725</v>
      </c>
      <c r="M2864" s="110">
        <f t="shared" si="1312"/>
        <v>1.0056002500000001</v>
      </c>
      <c r="N2864" s="110">
        <f t="shared" si="1313"/>
        <v>2.1208717896694784</v>
      </c>
      <c r="O2864" s="103">
        <f t="shared" si="1314"/>
        <v>2.12977361</v>
      </c>
      <c r="P2864" s="103">
        <f t="shared" si="1315"/>
        <v>166.22623734000001</v>
      </c>
      <c r="Q2864" s="11">
        <f t="shared" si="1329"/>
        <v>0</v>
      </c>
      <c r="R2864" s="30">
        <f t="shared" si="1324"/>
        <v>0</v>
      </c>
      <c r="S2864" s="103">
        <f t="shared" si="1316"/>
        <v>0</v>
      </c>
      <c r="T2864" s="113">
        <f t="shared" si="1325"/>
        <v>8.5000000000000006E-2</v>
      </c>
      <c r="U2864" s="111">
        <f t="shared" si="1317"/>
        <v>15</v>
      </c>
      <c r="V2864" s="111">
        <v>252</v>
      </c>
      <c r="W2864" s="110">
        <f t="shared" si="1318"/>
        <v>1.0048677610000001</v>
      </c>
      <c r="X2864" s="103">
        <f t="shared" si="1319"/>
        <v>0.80914958999999997</v>
      </c>
      <c r="Y2864" s="103">
        <f t="shared" si="1320"/>
        <v>0</v>
      </c>
      <c r="Z2864" s="114" t="str">
        <f t="shared" si="1327"/>
        <v>A+J=</v>
      </c>
      <c r="AA2864" s="108">
        <f t="shared" si="1328"/>
        <v>46895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21"/>
        <v>46887</v>
      </c>
      <c r="B2865" s="103">
        <f t="shared" si="1308"/>
        <v>167.03538693000002</v>
      </c>
      <c r="C2865" s="204">
        <f t="shared" si="1307"/>
        <v>78.048782537693029</v>
      </c>
      <c r="D2865" s="104">
        <f t="shared" si="1309"/>
        <v>7205.03</v>
      </c>
      <c r="E2865" s="105">
        <f t="shared" si="1330"/>
        <v>7245.38</v>
      </c>
      <c r="F2865" s="106">
        <f t="shared" si="1331"/>
        <v>46832</v>
      </c>
      <c r="G2865" s="107">
        <f t="shared" si="1310"/>
        <v>5.6002542668107669E-3</v>
      </c>
      <c r="H2865" s="108">
        <f t="shared" si="1326"/>
        <v>46895</v>
      </c>
      <c r="I2865" s="108">
        <f t="shared" si="1311"/>
        <v>46895</v>
      </c>
      <c r="J2865" s="109">
        <f t="shared" si="1322"/>
        <v>20</v>
      </c>
      <c r="K2865" s="109">
        <f t="shared" si="1332"/>
        <v>15</v>
      </c>
      <c r="L2865" s="8">
        <f t="shared" si="1323"/>
        <v>1.00419725</v>
      </c>
      <c r="M2865" s="110">
        <f t="shared" si="1312"/>
        <v>1.0056002500000001</v>
      </c>
      <c r="N2865" s="110">
        <f t="shared" si="1313"/>
        <v>2.1208717896694784</v>
      </c>
      <c r="O2865" s="103">
        <f t="shared" si="1314"/>
        <v>2.12977361</v>
      </c>
      <c r="P2865" s="103">
        <f t="shared" si="1315"/>
        <v>166.22623734000001</v>
      </c>
      <c r="Q2865" s="11">
        <f t="shared" si="1329"/>
        <v>0</v>
      </c>
      <c r="R2865" s="30">
        <f t="shared" si="1324"/>
        <v>0</v>
      </c>
      <c r="S2865" s="103">
        <f t="shared" si="1316"/>
        <v>0</v>
      </c>
      <c r="T2865" s="113">
        <f t="shared" si="1325"/>
        <v>8.5000000000000006E-2</v>
      </c>
      <c r="U2865" s="111">
        <f t="shared" si="1317"/>
        <v>15</v>
      </c>
      <c r="V2865" s="111">
        <v>252</v>
      </c>
      <c r="W2865" s="110">
        <f t="shared" si="1318"/>
        <v>1.0048677610000001</v>
      </c>
      <c r="X2865" s="103">
        <f t="shared" si="1319"/>
        <v>0.80914958999999997</v>
      </c>
      <c r="Y2865" s="103">
        <f t="shared" si="1320"/>
        <v>0</v>
      </c>
      <c r="Z2865" s="114" t="str">
        <f t="shared" si="1327"/>
        <v>A+J=</v>
      </c>
      <c r="AA2865" s="108">
        <f t="shared" si="1328"/>
        <v>46895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21"/>
        <v>46888</v>
      </c>
      <c r="B2866" s="103">
        <f t="shared" si="1308"/>
        <v>167.03538693000002</v>
      </c>
      <c r="C2866" s="204">
        <f t="shared" si="1307"/>
        <v>78.048782537693029</v>
      </c>
      <c r="D2866" s="104">
        <f t="shared" si="1309"/>
        <v>7205.03</v>
      </c>
      <c r="E2866" s="105">
        <f t="shared" si="1330"/>
        <v>7245.38</v>
      </c>
      <c r="F2866" s="106">
        <f t="shared" si="1331"/>
        <v>46832</v>
      </c>
      <c r="G2866" s="107">
        <f t="shared" si="1310"/>
        <v>5.6002542668107669E-3</v>
      </c>
      <c r="H2866" s="108">
        <f t="shared" si="1326"/>
        <v>46895</v>
      </c>
      <c r="I2866" s="108">
        <f t="shared" si="1311"/>
        <v>46895</v>
      </c>
      <c r="J2866" s="109">
        <f t="shared" si="1322"/>
        <v>20</v>
      </c>
      <c r="K2866" s="109">
        <f t="shared" si="1332"/>
        <v>15</v>
      </c>
      <c r="L2866" s="8">
        <f t="shared" si="1323"/>
        <v>1.00419725</v>
      </c>
      <c r="M2866" s="110">
        <f t="shared" si="1312"/>
        <v>1.0056002500000001</v>
      </c>
      <c r="N2866" s="110">
        <f t="shared" si="1313"/>
        <v>2.1208717896694784</v>
      </c>
      <c r="O2866" s="103">
        <f t="shared" si="1314"/>
        <v>2.12977361</v>
      </c>
      <c r="P2866" s="103">
        <f t="shared" si="1315"/>
        <v>166.22623734000001</v>
      </c>
      <c r="Q2866" s="11">
        <f t="shared" si="1329"/>
        <v>0</v>
      </c>
      <c r="R2866" s="30">
        <f t="shared" si="1324"/>
        <v>0</v>
      </c>
      <c r="S2866" s="103">
        <f t="shared" si="1316"/>
        <v>0</v>
      </c>
      <c r="T2866" s="113">
        <f t="shared" si="1325"/>
        <v>8.5000000000000006E-2</v>
      </c>
      <c r="U2866" s="111">
        <f t="shared" si="1317"/>
        <v>15</v>
      </c>
      <c r="V2866" s="111">
        <v>252</v>
      </c>
      <c r="W2866" s="110">
        <f t="shared" si="1318"/>
        <v>1.0048677610000001</v>
      </c>
      <c r="X2866" s="103">
        <f t="shared" si="1319"/>
        <v>0.80914958999999997</v>
      </c>
      <c r="Y2866" s="103">
        <f t="shared" si="1320"/>
        <v>0</v>
      </c>
      <c r="Z2866" s="114" t="str">
        <f t="shared" si="1327"/>
        <v>A+J=</v>
      </c>
      <c r="AA2866" s="108">
        <f t="shared" si="1328"/>
        <v>46895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21"/>
        <v>46889</v>
      </c>
      <c r="B2867" s="103">
        <f t="shared" si="1308"/>
        <v>167.13613289</v>
      </c>
      <c r="C2867" s="204">
        <f t="shared" si="1307"/>
        <v>78.048782537693029</v>
      </c>
      <c r="D2867" s="104">
        <f t="shared" si="1309"/>
        <v>7205.03</v>
      </c>
      <c r="E2867" s="105">
        <f t="shared" si="1330"/>
        <v>7245.38</v>
      </c>
      <c r="F2867" s="106">
        <f t="shared" si="1331"/>
        <v>46832</v>
      </c>
      <c r="G2867" s="107">
        <f t="shared" si="1310"/>
        <v>5.6002542668107669E-3</v>
      </c>
      <c r="H2867" s="108">
        <f t="shared" si="1326"/>
        <v>46895</v>
      </c>
      <c r="I2867" s="108">
        <f t="shared" si="1311"/>
        <v>46895</v>
      </c>
      <c r="J2867" s="109">
        <f t="shared" si="1322"/>
        <v>20</v>
      </c>
      <c r="K2867" s="109">
        <f t="shared" si="1332"/>
        <v>16</v>
      </c>
      <c r="L2867" s="8">
        <f t="shared" si="1323"/>
        <v>1.0044776900000001</v>
      </c>
      <c r="M2867" s="110">
        <f t="shared" si="1312"/>
        <v>1.0056002500000001</v>
      </c>
      <c r="N2867" s="110">
        <f t="shared" si="1313"/>
        <v>2.1208717896694784</v>
      </c>
      <c r="O2867" s="103">
        <f t="shared" si="1314"/>
        <v>2.1303683900000001</v>
      </c>
      <c r="P2867" s="103">
        <f t="shared" si="1315"/>
        <v>166.27265919000001</v>
      </c>
      <c r="Q2867" s="11">
        <f t="shared" si="1329"/>
        <v>0</v>
      </c>
      <c r="R2867" s="30">
        <f t="shared" si="1324"/>
        <v>0</v>
      </c>
      <c r="S2867" s="103">
        <f t="shared" si="1316"/>
        <v>0</v>
      </c>
      <c r="T2867" s="113">
        <f t="shared" si="1325"/>
        <v>8.5000000000000006E-2</v>
      </c>
      <c r="U2867" s="111">
        <f t="shared" si="1317"/>
        <v>16</v>
      </c>
      <c r="V2867" s="111">
        <v>252</v>
      </c>
      <c r="W2867" s="110">
        <f t="shared" si="1318"/>
        <v>1.0051931190000001</v>
      </c>
      <c r="X2867" s="103">
        <f t="shared" si="1319"/>
        <v>0.86347370000000001</v>
      </c>
      <c r="Y2867" s="103">
        <f t="shared" si="1320"/>
        <v>0</v>
      </c>
      <c r="Z2867" s="114" t="str">
        <f t="shared" si="1327"/>
        <v>A+J=</v>
      </c>
      <c r="AA2867" s="108">
        <f t="shared" si="1328"/>
        <v>46895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21"/>
        <v>46890</v>
      </c>
      <c r="B2868" s="103">
        <f t="shared" si="1308"/>
        <v>167.23694161</v>
      </c>
      <c r="C2868" s="204">
        <f t="shared" si="1307"/>
        <v>78.048782537693029</v>
      </c>
      <c r="D2868" s="104">
        <f t="shared" si="1309"/>
        <v>7205.03</v>
      </c>
      <c r="E2868" s="105">
        <f t="shared" si="1330"/>
        <v>7245.38</v>
      </c>
      <c r="F2868" s="106">
        <f t="shared" si="1331"/>
        <v>46832</v>
      </c>
      <c r="G2868" s="107">
        <f t="shared" si="1310"/>
        <v>5.6002542668107669E-3</v>
      </c>
      <c r="H2868" s="108">
        <f t="shared" si="1326"/>
        <v>46895</v>
      </c>
      <c r="I2868" s="108">
        <f t="shared" si="1311"/>
        <v>46895</v>
      </c>
      <c r="J2868" s="109">
        <f t="shared" si="1322"/>
        <v>20</v>
      </c>
      <c r="K2868" s="109">
        <f t="shared" si="1332"/>
        <v>17</v>
      </c>
      <c r="L2868" s="8">
        <f t="shared" si="1323"/>
        <v>1.00475822</v>
      </c>
      <c r="M2868" s="110">
        <f t="shared" si="1312"/>
        <v>1.0056002500000001</v>
      </c>
      <c r="N2868" s="110">
        <f t="shared" si="1313"/>
        <v>2.1208717896694784</v>
      </c>
      <c r="O2868" s="103">
        <f t="shared" si="1314"/>
        <v>2.13096336</v>
      </c>
      <c r="P2868" s="103">
        <f t="shared" si="1315"/>
        <v>166.31909587999999</v>
      </c>
      <c r="Q2868" s="11">
        <f t="shared" si="1329"/>
        <v>0</v>
      </c>
      <c r="R2868" s="30">
        <f t="shared" si="1324"/>
        <v>0</v>
      </c>
      <c r="S2868" s="103">
        <f t="shared" si="1316"/>
        <v>0</v>
      </c>
      <c r="T2868" s="113">
        <f t="shared" si="1325"/>
        <v>8.5000000000000006E-2</v>
      </c>
      <c r="U2868" s="111">
        <f t="shared" si="1317"/>
        <v>17</v>
      </c>
      <c r="V2868" s="111">
        <v>252</v>
      </c>
      <c r="W2868" s="110">
        <f t="shared" si="1318"/>
        <v>1.005518583</v>
      </c>
      <c r="X2868" s="103">
        <f t="shared" si="1319"/>
        <v>0.91784573000000003</v>
      </c>
      <c r="Y2868" s="103">
        <f t="shared" si="1320"/>
        <v>0</v>
      </c>
      <c r="Z2868" s="114" t="str">
        <f t="shared" si="1327"/>
        <v>A+J=</v>
      </c>
      <c r="AA2868" s="108">
        <f t="shared" si="1328"/>
        <v>46895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21"/>
        <v>46891</v>
      </c>
      <c r="B2869" s="103">
        <f t="shared" si="1308"/>
        <v>167.33780995999999</v>
      </c>
      <c r="C2869" s="204">
        <f t="shared" si="1307"/>
        <v>78.048782537693029</v>
      </c>
      <c r="D2869" s="104">
        <f t="shared" si="1309"/>
        <v>7205.03</v>
      </c>
      <c r="E2869" s="105">
        <f t="shared" si="1330"/>
        <v>7245.38</v>
      </c>
      <c r="F2869" s="106">
        <f t="shared" si="1331"/>
        <v>46832</v>
      </c>
      <c r="G2869" s="107">
        <f t="shared" si="1310"/>
        <v>5.6002542668107669E-3</v>
      </c>
      <c r="H2869" s="108">
        <f t="shared" si="1326"/>
        <v>46895</v>
      </c>
      <c r="I2869" s="108">
        <f t="shared" si="1311"/>
        <v>46895</v>
      </c>
      <c r="J2869" s="109">
        <f t="shared" si="1322"/>
        <v>20</v>
      </c>
      <c r="K2869" s="109">
        <f t="shared" si="1332"/>
        <v>18</v>
      </c>
      <c r="L2869" s="8">
        <f t="shared" si="1323"/>
        <v>1.00503882</v>
      </c>
      <c r="M2869" s="110">
        <f t="shared" si="1312"/>
        <v>1.0056002500000001</v>
      </c>
      <c r="N2869" s="110">
        <f t="shared" si="1313"/>
        <v>2.1208717896694784</v>
      </c>
      <c r="O2869" s="103">
        <f t="shared" si="1314"/>
        <v>2.1315584799999998</v>
      </c>
      <c r="P2869" s="103">
        <f t="shared" si="1315"/>
        <v>166.36554426999999</v>
      </c>
      <c r="Q2869" s="11">
        <f t="shared" si="1329"/>
        <v>0</v>
      </c>
      <c r="R2869" s="30">
        <f t="shared" si="1324"/>
        <v>0</v>
      </c>
      <c r="S2869" s="103">
        <f t="shared" si="1316"/>
        <v>0</v>
      </c>
      <c r="T2869" s="113">
        <f t="shared" si="1325"/>
        <v>8.5000000000000006E-2</v>
      </c>
      <c r="U2869" s="111">
        <f t="shared" si="1317"/>
        <v>18</v>
      </c>
      <c r="V2869" s="111">
        <v>252</v>
      </c>
      <c r="W2869" s="110">
        <f t="shared" si="1318"/>
        <v>1.005844153</v>
      </c>
      <c r="X2869" s="103">
        <f t="shared" si="1319"/>
        <v>0.97226568999999996</v>
      </c>
      <c r="Y2869" s="103">
        <f t="shared" si="1320"/>
        <v>0</v>
      </c>
      <c r="Z2869" s="114" t="str">
        <f t="shared" si="1327"/>
        <v>A+J=</v>
      </c>
      <c r="AA2869" s="108">
        <f t="shared" si="1328"/>
        <v>46895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21"/>
        <v>46892</v>
      </c>
      <c r="B2870" s="103">
        <f t="shared" si="1308"/>
        <v>167.43873686000001</v>
      </c>
      <c r="C2870" s="204">
        <f t="shared" si="1307"/>
        <v>78.048782537693029</v>
      </c>
      <c r="D2870" s="104">
        <f t="shared" si="1309"/>
        <v>7205.03</v>
      </c>
      <c r="E2870" s="105">
        <f t="shared" si="1330"/>
        <v>7245.38</v>
      </c>
      <c r="F2870" s="106">
        <f t="shared" si="1331"/>
        <v>46832</v>
      </c>
      <c r="G2870" s="107">
        <f t="shared" si="1310"/>
        <v>5.6002542668107669E-3</v>
      </c>
      <c r="H2870" s="108">
        <f t="shared" si="1326"/>
        <v>46895</v>
      </c>
      <c r="I2870" s="108">
        <f t="shared" si="1311"/>
        <v>46895</v>
      </c>
      <c r="J2870" s="109">
        <f t="shared" si="1322"/>
        <v>20</v>
      </c>
      <c r="K2870" s="109">
        <f t="shared" si="1332"/>
        <v>19</v>
      </c>
      <c r="L2870" s="8">
        <f t="shared" si="1323"/>
        <v>1.00531949</v>
      </c>
      <c r="M2870" s="110">
        <f t="shared" si="1312"/>
        <v>1.0056002500000001</v>
      </c>
      <c r="N2870" s="110">
        <f t="shared" si="1313"/>
        <v>2.1208717896694784</v>
      </c>
      <c r="O2870" s="103">
        <f t="shared" si="1314"/>
        <v>2.1321537400000001</v>
      </c>
      <c r="P2870" s="103">
        <f t="shared" si="1315"/>
        <v>166.41200359000001</v>
      </c>
      <c r="Q2870" s="11">
        <f t="shared" si="1329"/>
        <v>0</v>
      </c>
      <c r="R2870" s="30">
        <f t="shared" si="1324"/>
        <v>0</v>
      </c>
      <c r="S2870" s="103">
        <f t="shared" si="1316"/>
        <v>0</v>
      </c>
      <c r="T2870" s="113">
        <f t="shared" si="1325"/>
        <v>8.5000000000000006E-2</v>
      </c>
      <c r="U2870" s="111">
        <f t="shared" si="1317"/>
        <v>19</v>
      </c>
      <c r="V2870" s="111">
        <v>252</v>
      </c>
      <c r="W2870" s="110">
        <f t="shared" si="1318"/>
        <v>1.0061698269999999</v>
      </c>
      <c r="X2870" s="103">
        <f t="shared" si="1319"/>
        <v>1.02673327</v>
      </c>
      <c r="Y2870" s="103">
        <f t="shared" si="1320"/>
        <v>0</v>
      </c>
      <c r="Z2870" s="114" t="str">
        <f t="shared" si="1327"/>
        <v>A+J=</v>
      </c>
      <c r="AA2870" s="108">
        <f t="shared" si="1328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21"/>
        <v>46893</v>
      </c>
      <c r="B2871" s="103">
        <f t="shared" si="1308"/>
        <v>167.53972752999999</v>
      </c>
      <c r="C2871" s="204">
        <f t="shared" si="1307"/>
        <v>78.048782537693029</v>
      </c>
      <c r="D2871" s="104">
        <f t="shared" si="1309"/>
        <v>7205.03</v>
      </c>
      <c r="E2871" s="105">
        <f t="shared" si="1330"/>
        <v>7245.38</v>
      </c>
      <c r="F2871" s="106">
        <f t="shared" si="1331"/>
        <v>46832</v>
      </c>
      <c r="G2871" s="107">
        <f t="shared" si="1310"/>
        <v>5.6002542668107669E-3</v>
      </c>
      <c r="H2871" s="108">
        <f t="shared" si="1326"/>
        <v>46924</v>
      </c>
      <c r="I2871" s="108">
        <f t="shared" si="1311"/>
        <v>46895</v>
      </c>
      <c r="J2871" s="109">
        <f t="shared" si="1322"/>
        <v>20</v>
      </c>
      <c r="K2871" s="109">
        <f t="shared" si="1332"/>
        <v>20</v>
      </c>
      <c r="L2871" s="8">
        <f t="shared" si="1323"/>
        <v>1.0056002500000001</v>
      </c>
      <c r="M2871" s="110">
        <f t="shared" si="1312"/>
        <v>1.0056002500000001</v>
      </c>
      <c r="N2871" s="110">
        <f t="shared" si="1313"/>
        <v>2.1208717896694784</v>
      </c>
      <c r="O2871" s="103">
        <f t="shared" si="1314"/>
        <v>2.1327492000000001</v>
      </c>
      <c r="P2871" s="103">
        <f t="shared" si="1315"/>
        <v>166.45847850999999</v>
      </c>
      <c r="Q2871" s="11">
        <f t="shared" si="1329"/>
        <v>0</v>
      </c>
      <c r="R2871" s="30">
        <f t="shared" si="1324"/>
        <v>0</v>
      </c>
      <c r="S2871" s="103">
        <f t="shared" si="1316"/>
        <v>0</v>
      </c>
      <c r="T2871" s="113">
        <f t="shared" si="1325"/>
        <v>8.5000000000000006E-2</v>
      </c>
      <c r="U2871" s="111">
        <f t="shared" si="1317"/>
        <v>20</v>
      </c>
      <c r="V2871" s="111">
        <v>252</v>
      </c>
      <c r="W2871" s="110">
        <f t="shared" si="1318"/>
        <v>1.006495608</v>
      </c>
      <c r="X2871" s="103">
        <f t="shared" si="1319"/>
        <v>1.08124902</v>
      </c>
      <c r="Y2871" s="103">
        <f t="shared" si="1320"/>
        <v>0</v>
      </c>
      <c r="Z2871" s="114" t="str">
        <f t="shared" si="1327"/>
        <v>A+J=</v>
      </c>
      <c r="AA2871" s="108">
        <f t="shared" si="1328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21"/>
        <v>46894</v>
      </c>
      <c r="B2872" s="103">
        <f t="shared" si="1308"/>
        <v>167.53972752999999</v>
      </c>
      <c r="C2872" s="204">
        <f t="shared" si="1307"/>
        <v>78.048782537693029</v>
      </c>
      <c r="D2872" s="104">
        <f t="shared" si="1309"/>
        <v>7205.03</v>
      </c>
      <c r="E2872" s="105">
        <f t="shared" si="1330"/>
        <v>7245.38</v>
      </c>
      <c r="F2872" s="106">
        <f t="shared" si="1331"/>
        <v>46832</v>
      </c>
      <c r="G2872" s="107">
        <f t="shared" si="1310"/>
        <v>5.6002542668107669E-3</v>
      </c>
      <c r="H2872" s="108">
        <f t="shared" si="1326"/>
        <v>46924</v>
      </c>
      <c r="I2872" s="108">
        <f t="shared" si="1311"/>
        <v>46895</v>
      </c>
      <c r="J2872" s="109">
        <f t="shared" si="1322"/>
        <v>20</v>
      </c>
      <c r="K2872" s="109">
        <f t="shared" si="1332"/>
        <v>20</v>
      </c>
      <c r="L2872" s="8">
        <f t="shared" si="1323"/>
        <v>1.0056002500000001</v>
      </c>
      <c r="M2872" s="110">
        <f t="shared" si="1312"/>
        <v>1.0056002500000001</v>
      </c>
      <c r="N2872" s="110">
        <f t="shared" si="1313"/>
        <v>2.1208717896694784</v>
      </c>
      <c r="O2872" s="103">
        <f t="shared" si="1314"/>
        <v>2.1327492000000001</v>
      </c>
      <c r="P2872" s="103">
        <f t="shared" si="1315"/>
        <v>166.45847850999999</v>
      </c>
      <c r="Q2872" s="11">
        <f t="shared" si="1329"/>
        <v>0</v>
      </c>
      <c r="R2872" s="30">
        <f t="shared" si="1324"/>
        <v>0</v>
      </c>
      <c r="S2872" s="103">
        <f t="shared" si="1316"/>
        <v>0</v>
      </c>
      <c r="T2872" s="113">
        <f t="shared" si="1325"/>
        <v>8.5000000000000006E-2</v>
      </c>
      <c r="U2872" s="111">
        <f t="shared" si="1317"/>
        <v>20</v>
      </c>
      <c r="V2872" s="111">
        <v>252</v>
      </c>
      <c r="W2872" s="110">
        <f t="shared" si="1318"/>
        <v>1.006495608</v>
      </c>
      <c r="X2872" s="103">
        <f t="shared" si="1319"/>
        <v>1.08124902</v>
      </c>
      <c r="Y2872" s="103">
        <f t="shared" si="1320"/>
        <v>0</v>
      </c>
      <c r="Z2872" s="114" t="str">
        <f t="shared" si="1327"/>
        <v>A+J=</v>
      </c>
      <c r="AA2872" s="108">
        <f t="shared" si="1328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21"/>
        <v>46895</v>
      </c>
      <c r="B2873" s="103">
        <f t="shared" si="1308"/>
        <v>167.53972752999999</v>
      </c>
      <c r="C2873" s="204">
        <f t="shared" si="1307"/>
        <v>78.048782537693029</v>
      </c>
      <c r="D2873" s="104">
        <f t="shared" si="1309"/>
        <v>7205.03</v>
      </c>
      <c r="E2873" s="105">
        <f t="shared" si="1330"/>
        <v>7245.38</v>
      </c>
      <c r="F2873" s="106">
        <f t="shared" si="1331"/>
        <v>46832</v>
      </c>
      <c r="G2873" s="107">
        <f t="shared" si="1310"/>
        <v>5.6002542668107669E-3</v>
      </c>
      <c r="H2873" s="108">
        <f t="shared" si="1326"/>
        <v>46924</v>
      </c>
      <c r="I2873" s="108">
        <f t="shared" si="1311"/>
        <v>46895</v>
      </c>
      <c r="J2873" s="109">
        <f t="shared" si="1322"/>
        <v>20</v>
      </c>
      <c r="K2873" s="109">
        <f t="shared" si="1332"/>
        <v>20</v>
      </c>
      <c r="L2873" s="8">
        <f t="shared" si="1323"/>
        <v>1.0056002500000001</v>
      </c>
      <c r="M2873" s="110">
        <f t="shared" si="1312"/>
        <v>1.0056002500000001</v>
      </c>
      <c r="N2873" s="110">
        <f t="shared" si="1313"/>
        <v>2.1208717896694784</v>
      </c>
      <c r="O2873" s="103">
        <f t="shared" si="1314"/>
        <v>2.1327492000000001</v>
      </c>
      <c r="P2873" s="103">
        <f t="shared" si="1315"/>
        <v>166.45847850999999</v>
      </c>
      <c r="Q2873" s="11">
        <f t="shared" si="1329"/>
        <v>94</v>
      </c>
      <c r="R2873" s="30">
        <f t="shared" si="1324"/>
        <v>6.8206000000000003E-2</v>
      </c>
      <c r="S2873" s="103">
        <f t="shared" si="1316"/>
        <v>11.35346698</v>
      </c>
      <c r="T2873" s="113">
        <f t="shared" si="1325"/>
        <v>8.5000000000000006E-2</v>
      </c>
      <c r="U2873" s="111">
        <f t="shared" si="1317"/>
        <v>20</v>
      </c>
      <c r="V2873" s="111">
        <v>252</v>
      </c>
      <c r="W2873" s="110">
        <f t="shared" si="1318"/>
        <v>1.006495608</v>
      </c>
      <c r="X2873" s="103">
        <f t="shared" si="1319"/>
        <v>1.08124902</v>
      </c>
      <c r="Y2873" s="103">
        <f t="shared" si="1320"/>
        <v>12.434716</v>
      </c>
      <c r="Z2873" s="114" t="str">
        <f t="shared" si="1327"/>
        <v>A+J=</v>
      </c>
      <c r="AA2873" s="108">
        <f t="shared" si="1328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21"/>
        <v>46896</v>
      </c>
      <c r="B2874" s="103">
        <f t="shared" si="1308"/>
        <v>155.19856172999999</v>
      </c>
      <c r="C2874" s="204">
        <f t="shared" si="1307"/>
        <v>72.72538727865367</v>
      </c>
      <c r="D2874" s="104">
        <f t="shared" si="1309"/>
        <v>7205.03</v>
      </c>
      <c r="E2874" s="105">
        <f t="shared" si="1330"/>
        <v>7245.38</v>
      </c>
      <c r="F2874" s="106">
        <f t="shared" si="1331"/>
        <v>46865</v>
      </c>
      <c r="G2874" s="107">
        <f t="shared" si="1310"/>
        <v>5.6002542668107669E-3</v>
      </c>
      <c r="H2874" s="108">
        <f t="shared" si="1326"/>
        <v>46924</v>
      </c>
      <c r="I2874" s="108">
        <f t="shared" si="1311"/>
        <v>46924</v>
      </c>
      <c r="J2874" s="109">
        <f t="shared" si="1322"/>
        <v>20</v>
      </c>
      <c r="K2874" s="109">
        <f t="shared" si="1332"/>
        <v>1</v>
      </c>
      <c r="L2874" s="8">
        <f t="shared" si="1323"/>
        <v>1.0002792700000001</v>
      </c>
      <c r="M2874" s="110">
        <f t="shared" si="1312"/>
        <v>1.0056002500000001</v>
      </c>
      <c r="N2874" s="110">
        <f t="shared" si="1313"/>
        <v>2.1327492019095753</v>
      </c>
      <c r="O2874" s="103">
        <f t="shared" si="1314"/>
        <v>2.1333448100000001</v>
      </c>
      <c r="P2874" s="103">
        <f t="shared" si="1315"/>
        <v>155.14832749999999</v>
      </c>
      <c r="Q2874" s="11">
        <f t="shared" si="1329"/>
        <v>0</v>
      </c>
      <c r="R2874" s="30">
        <f t="shared" si="1324"/>
        <v>0</v>
      </c>
      <c r="S2874" s="103">
        <f t="shared" si="1316"/>
        <v>0</v>
      </c>
      <c r="T2874" s="113">
        <f t="shared" si="1325"/>
        <v>8.5000000000000006E-2</v>
      </c>
      <c r="U2874" s="111">
        <f t="shared" si="1317"/>
        <v>1</v>
      </c>
      <c r="V2874" s="111">
        <v>252</v>
      </c>
      <c r="W2874" s="110">
        <f t="shared" si="1318"/>
        <v>1.0003237819999999</v>
      </c>
      <c r="X2874" s="103">
        <f t="shared" si="1319"/>
        <v>5.0234229999999998E-2</v>
      </c>
      <c r="Y2874" s="103">
        <f t="shared" si="1320"/>
        <v>0</v>
      </c>
      <c r="Z2874" s="114" t="str">
        <f t="shared" si="1327"/>
        <v>A+J=</v>
      </c>
      <c r="AA2874" s="108">
        <f t="shared" si="1328"/>
        <v>46924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21"/>
        <v>46897</v>
      </c>
      <c r="B2875" s="103">
        <f t="shared" si="1308"/>
        <v>155.29216735</v>
      </c>
      <c r="C2875" s="204">
        <f t="shared" si="1307"/>
        <v>72.72538727865367</v>
      </c>
      <c r="D2875" s="104">
        <f t="shared" si="1309"/>
        <v>7205.03</v>
      </c>
      <c r="E2875" s="105">
        <f t="shared" si="1330"/>
        <v>7245.38</v>
      </c>
      <c r="F2875" s="106">
        <f t="shared" si="1331"/>
        <v>46865</v>
      </c>
      <c r="G2875" s="107">
        <f t="shared" si="1310"/>
        <v>5.6002542668107669E-3</v>
      </c>
      <c r="H2875" s="108">
        <f t="shared" si="1326"/>
        <v>46924</v>
      </c>
      <c r="I2875" s="108">
        <f t="shared" si="1311"/>
        <v>46924</v>
      </c>
      <c r="J2875" s="109">
        <f t="shared" si="1322"/>
        <v>20</v>
      </c>
      <c r="K2875" s="109">
        <f t="shared" si="1332"/>
        <v>2</v>
      </c>
      <c r="L2875" s="8">
        <f t="shared" si="1323"/>
        <v>1.0005586099999999</v>
      </c>
      <c r="M2875" s="110">
        <f t="shared" si="1312"/>
        <v>1.0056002500000001</v>
      </c>
      <c r="N2875" s="110">
        <f t="shared" si="1313"/>
        <v>2.1327492019095753</v>
      </c>
      <c r="O2875" s="103">
        <f t="shared" si="1314"/>
        <v>2.13394057</v>
      </c>
      <c r="P2875" s="103">
        <f t="shared" si="1315"/>
        <v>155.19165437999999</v>
      </c>
      <c r="Q2875" s="11">
        <f t="shared" si="1329"/>
        <v>0</v>
      </c>
      <c r="R2875" s="30">
        <f t="shared" si="1324"/>
        <v>0</v>
      </c>
      <c r="S2875" s="103">
        <f t="shared" si="1316"/>
        <v>0</v>
      </c>
      <c r="T2875" s="113">
        <f t="shared" si="1325"/>
        <v>8.5000000000000006E-2</v>
      </c>
      <c r="U2875" s="111">
        <f t="shared" si="1317"/>
        <v>2</v>
      </c>
      <c r="V2875" s="111">
        <v>252</v>
      </c>
      <c r="W2875" s="110">
        <f t="shared" si="1318"/>
        <v>1.00064767</v>
      </c>
      <c r="X2875" s="103">
        <f t="shared" si="1319"/>
        <v>0.10051296999999999</v>
      </c>
      <c r="Y2875" s="103">
        <f t="shared" si="1320"/>
        <v>0</v>
      </c>
      <c r="Z2875" s="114" t="str">
        <f t="shared" si="1327"/>
        <v>A+J=</v>
      </c>
      <c r="AA2875" s="108">
        <f t="shared" si="1328"/>
        <v>46924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21"/>
        <v>46898</v>
      </c>
      <c r="B2876" s="103">
        <f t="shared" si="1308"/>
        <v>155.38583174000001</v>
      </c>
      <c r="C2876" s="204">
        <f t="shared" si="1307"/>
        <v>72.72538727865367</v>
      </c>
      <c r="D2876" s="104">
        <f t="shared" si="1309"/>
        <v>7205.03</v>
      </c>
      <c r="E2876" s="105">
        <f t="shared" si="1330"/>
        <v>7245.38</v>
      </c>
      <c r="F2876" s="106">
        <f t="shared" si="1331"/>
        <v>46865</v>
      </c>
      <c r="G2876" s="107">
        <f t="shared" si="1310"/>
        <v>5.6002542668107669E-3</v>
      </c>
      <c r="H2876" s="108">
        <f t="shared" si="1326"/>
        <v>46924</v>
      </c>
      <c r="I2876" s="108">
        <f t="shared" si="1311"/>
        <v>46924</v>
      </c>
      <c r="J2876" s="109">
        <f t="shared" si="1322"/>
        <v>20</v>
      </c>
      <c r="K2876" s="109">
        <f t="shared" si="1332"/>
        <v>3</v>
      </c>
      <c r="L2876" s="8">
        <f t="shared" si="1323"/>
        <v>1.0008380400000001</v>
      </c>
      <c r="M2876" s="110">
        <f t="shared" si="1312"/>
        <v>1.0056002500000001</v>
      </c>
      <c r="N2876" s="110">
        <f t="shared" si="1313"/>
        <v>2.1327492019095753</v>
      </c>
      <c r="O2876" s="103">
        <f t="shared" si="1314"/>
        <v>2.1345365300000001</v>
      </c>
      <c r="P2876" s="103">
        <f t="shared" si="1315"/>
        <v>155.23499580000001</v>
      </c>
      <c r="Q2876" s="11">
        <f t="shared" si="1329"/>
        <v>0</v>
      </c>
      <c r="R2876" s="30">
        <f t="shared" si="1324"/>
        <v>0</v>
      </c>
      <c r="S2876" s="103">
        <f t="shared" si="1316"/>
        <v>0</v>
      </c>
      <c r="T2876" s="113">
        <f t="shared" si="1325"/>
        <v>8.5000000000000006E-2</v>
      </c>
      <c r="U2876" s="111">
        <f t="shared" si="1317"/>
        <v>3</v>
      </c>
      <c r="V2876" s="111">
        <v>252</v>
      </c>
      <c r="W2876" s="110">
        <f t="shared" si="1318"/>
        <v>1.000971662</v>
      </c>
      <c r="X2876" s="103">
        <f t="shared" si="1319"/>
        <v>0.15083594</v>
      </c>
      <c r="Y2876" s="103">
        <f t="shared" si="1320"/>
        <v>0</v>
      </c>
      <c r="Z2876" s="114" t="str">
        <f t="shared" si="1327"/>
        <v>A+J=</v>
      </c>
      <c r="AA2876" s="108">
        <f t="shared" si="1328"/>
        <v>46924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21"/>
        <v>46899</v>
      </c>
      <c r="B2877" s="103">
        <f t="shared" si="1308"/>
        <v>155.47955217000001</v>
      </c>
      <c r="C2877" s="204">
        <f t="shared" si="1307"/>
        <v>72.72538727865367</v>
      </c>
      <c r="D2877" s="104">
        <f t="shared" si="1309"/>
        <v>7205.03</v>
      </c>
      <c r="E2877" s="105">
        <f t="shared" si="1330"/>
        <v>7245.38</v>
      </c>
      <c r="F2877" s="106">
        <f t="shared" si="1331"/>
        <v>46865</v>
      </c>
      <c r="G2877" s="107">
        <f t="shared" si="1310"/>
        <v>5.6002542668107669E-3</v>
      </c>
      <c r="H2877" s="108">
        <f t="shared" si="1326"/>
        <v>46924</v>
      </c>
      <c r="I2877" s="108">
        <f t="shared" si="1311"/>
        <v>46924</v>
      </c>
      <c r="J2877" s="109">
        <f t="shared" si="1322"/>
        <v>20</v>
      </c>
      <c r="K2877" s="109">
        <f t="shared" si="1332"/>
        <v>4</v>
      </c>
      <c r="L2877" s="8">
        <f t="shared" si="1323"/>
        <v>1.00111755</v>
      </c>
      <c r="M2877" s="110">
        <f t="shared" si="1312"/>
        <v>1.0056002500000001</v>
      </c>
      <c r="N2877" s="110">
        <f t="shared" si="1313"/>
        <v>2.1327492019095753</v>
      </c>
      <c r="O2877" s="103">
        <f t="shared" si="1314"/>
        <v>2.1351326500000001</v>
      </c>
      <c r="P2877" s="103">
        <f t="shared" si="1315"/>
        <v>155.27834885999999</v>
      </c>
      <c r="Q2877" s="11">
        <f t="shared" si="1329"/>
        <v>0</v>
      </c>
      <c r="R2877" s="30">
        <f t="shared" si="1324"/>
        <v>0</v>
      </c>
      <c r="S2877" s="103">
        <f t="shared" si="1316"/>
        <v>0</v>
      </c>
      <c r="T2877" s="113">
        <f t="shared" si="1325"/>
        <v>8.5000000000000006E-2</v>
      </c>
      <c r="U2877" s="111">
        <f t="shared" si="1317"/>
        <v>4</v>
      </c>
      <c r="V2877" s="111">
        <v>252</v>
      </c>
      <c r="W2877" s="110">
        <f t="shared" si="1318"/>
        <v>1.001295759</v>
      </c>
      <c r="X2877" s="103">
        <f t="shared" si="1319"/>
        <v>0.20120331</v>
      </c>
      <c r="Y2877" s="103">
        <f t="shared" si="1320"/>
        <v>0</v>
      </c>
      <c r="Z2877" s="114" t="str">
        <f t="shared" si="1327"/>
        <v>A+J=</v>
      </c>
      <c r="AA2877" s="108">
        <f t="shared" si="1328"/>
        <v>46924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21"/>
        <v>46900</v>
      </c>
      <c r="B2878" s="103">
        <f t="shared" si="1308"/>
        <v>155.57332792999998</v>
      </c>
      <c r="C2878" s="204">
        <f t="shared" si="1307"/>
        <v>72.72538727865367</v>
      </c>
      <c r="D2878" s="104">
        <f t="shared" si="1309"/>
        <v>7205.03</v>
      </c>
      <c r="E2878" s="105">
        <f t="shared" si="1330"/>
        <v>7245.38</v>
      </c>
      <c r="F2878" s="106">
        <f t="shared" si="1331"/>
        <v>46865</v>
      </c>
      <c r="G2878" s="107">
        <f t="shared" si="1310"/>
        <v>5.6002542668107669E-3</v>
      </c>
      <c r="H2878" s="108">
        <f t="shared" si="1326"/>
        <v>46924</v>
      </c>
      <c r="I2878" s="108">
        <f t="shared" si="1311"/>
        <v>46924</v>
      </c>
      <c r="J2878" s="109">
        <f t="shared" si="1322"/>
        <v>20</v>
      </c>
      <c r="K2878" s="109">
        <f t="shared" si="1332"/>
        <v>5</v>
      </c>
      <c r="L2878" s="8">
        <f t="shared" si="1323"/>
        <v>1.00139713</v>
      </c>
      <c r="M2878" s="110">
        <f t="shared" si="1312"/>
        <v>1.0056002500000001</v>
      </c>
      <c r="N2878" s="110">
        <f t="shared" si="1313"/>
        <v>2.1327492019095753</v>
      </c>
      <c r="O2878" s="103">
        <f t="shared" si="1314"/>
        <v>2.13572892</v>
      </c>
      <c r="P2878" s="103">
        <f t="shared" si="1315"/>
        <v>155.32171281999999</v>
      </c>
      <c r="Q2878" s="11">
        <f t="shared" si="1329"/>
        <v>0</v>
      </c>
      <c r="R2878" s="30">
        <f t="shared" si="1324"/>
        <v>0</v>
      </c>
      <c r="S2878" s="103">
        <f t="shared" si="1316"/>
        <v>0</v>
      </c>
      <c r="T2878" s="113">
        <f t="shared" si="1325"/>
        <v>8.5000000000000006E-2</v>
      </c>
      <c r="U2878" s="111">
        <f t="shared" si="1317"/>
        <v>5</v>
      </c>
      <c r="V2878" s="111">
        <v>252</v>
      </c>
      <c r="W2878" s="110">
        <f t="shared" si="1318"/>
        <v>1.0016199610000001</v>
      </c>
      <c r="X2878" s="103">
        <f t="shared" si="1319"/>
        <v>0.25161510999999998</v>
      </c>
      <c r="Y2878" s="103">
        <f t="shared" si="1320"/>
        <v>0</v>
      </c>
      <c r="Z2878" s="114" t="str">
        <f t="shared" si="1327"/>
        <v>A+J=</v>
      </c>
      <c r="AA2878" s="108">
        <f t="shared" si="1328"/>
        <v>46924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21"/>
        <v>46901</v>
      </c>
      <c r="B2879" s="103">
        <f t="shared" si="1308"/>
        <v>155.57332792999998</v>
      </c>
      <c r="C2879" s="204">
        <f t="shared" si="1307"/>
        <v>72.72538727865367</v>
      </c>
      <c r="D2879" s="104">
        <f t="shared" si="1309"/>
        <v>7205.03</v>
      </c>
      <c r="E2879" s="105">
        <f t="shared" si="1330"/>
        <v>7245.38</v>
      </c>
      <c r="F2879" s="106">
        <f t="shared" si="1331"/>
        <v>46865</v>
      </c>
      <c r="G2879" s="107">
        <f t="shared" si="1310"/>
        <v>5.6002542668107669E-3</v>
      </c>
      <c r="H2879" s="108">
        <f t="shared" si="1326"/>
        <v>46924</v>
      </c>
      <c r="I2879" s="108">
        <f t="shared" si="1311"/>
        <v>46924</v>
      </c>
      <c r="J2879" s="109">
        <f t="shared" si="1322"/>
        <v>20</v>
      </c>
      <c r="K2879" s="109">
        <f t="shared" si="1332"/>
        <v>5</v>
      </c>
      <c r="L2879" s="8">
        <f t="shared" si="1323"/>
        <v>1.00139713</v>
      </c>
      <c r="M2879" s="110">
        <f t="shared" si="1312"/>
        <v>1.0056002500000001</v>
      </c>
      <c r="N2879" s="110">
        <f t="shared" si="1313"/>
        <v>2.1327492019095753</v>
      </c>
      <c r="O2879" s="103">
        <f t="shared" si="1314"/>
        <v>2.13572892</v>
      </c>
      <c r="P2879" s="103">
        <f t="shared" si="1315"/>
        <v>155.32171281999999</v>
      </c>
      <c r="Q2879" s="11">
        <f t="shared" si="1329"/>
        <v>0</v>
      </c>
      <c r="R2879" s="30">
        <f t="shared" si="1324"/>
        <v>0</v>
      </c>
      <c r="S2879" s="103">
        <f t="shared" si="1316"/>
        <v>0</v>
      </c>
      <c r="T2879" s="113">
        <f t="shared" si="1325"/>
        <v>8.5000000000000006E-2</v>
      </c>
      <c r="U2879" s="111">
        <f t="shared" si="1317"/>
        <v>5</v>
      </c>
      <c r="V2879" s="111">
        <v>252</v>
      </c>
      <c r="W2879" s="110">
        <f t="shared" si="1318"/>
        <v>1.0016199610000001</v>
      </c>
      <c r="X2879" s="103">
        <f t="shared" si="1319"/>
        <v>0.25161510999999998</v>
      </c>
      <c r="Y2879" s="103">
        <f t="shared" si="1320"/>
        <v>0</v>
      </c>
      <c r="Z2879" s="114" t="str">
        <f t="shared" si="1327"/>
        <v>A+J=</v>
      </c>
      <c r="AA2879" s="108">
        <f t="shared" si="1328"/>
        <v>46924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21"/>
        <v>46902</v>
      </c>
      <c r="B2880" s="103">
        <f t="shared" si="1308"/>
        <v>155.57332792999998</v>
      </c>
      <c r="C2880" s="204">
        <f t="shared" si="1307"/>
        <v>72.72538727865367</v>
      </c>
      <c r="D2880" s="104">
        <f t="shared" si="1309"/>
        <v>7205.03</v>
      </c>
      <c r="E2880" s="105">
        <f t="shared" si="1330"/>
        <v>7245.38</v>
      </c>
      <c r="F2880" s="106">
        <f t="shared" si="1331"/>
        <v>46865</v>
      </c>
      <c r="G2880" s="107">
        <f t="shared" si="1310"/>
        <v>5.6002542668107669E-3</v>
      </c>
      <c r="H2880" s="108">
        <f t="shared" si="1326"/>
        <v>46924</v>
      </c>
      <c r="I2880" s="108">
        <f t="shared" si="1311"/>
        <v>46924</v>
      </c>
      <c r="J2880" s="109">
        <f t="shared" si="1322"/>
        <v>20</v>
      </c>
      <c r="K2880" s="109">
        <f t="shared" si="1332"/>
        <v>5</v>
      </c>
      <c r="L2880" s="8">
        <f t="shared" si="1323"/>
        <v>1.00139713</v>
      </c>
      <c r="M2880" s="110">
        <f t="shared" si="1312"/>
        <v>1.0056002500000001</v>
      </c>
      <c r="N2880" s="110">
        <f t="shared" si="1313"/>
        <v>2.1327492019095753</v>
      </c>
      <c r="O2880" s="103">
        <f t="shared" si="1314"/>
        <v>2.13572892</v>
      </c>
      <c r="P2880" s="103">
        <f t="shared" si="1315"/>
        <v>155.32171281999999</v>
      </c>
      <c r="Q2880" s="11">
        <f t="shared" si="1329"/>
        <v>0</v>
      </c>
      <c r="R2880" s="30">
        <f t="shared" si="1324"/>
        <v>0</v>
      </c>
      <c r="S2880" s="103">
        <f t="shared" si="1316"/>
        <v>0</v>
      </c>
      <c r="T2880" s="113">
        <f t="shared" si="1325"/>
        <v>8.5000000000000006E-2</v>
      </c>
      <c r="U2880" s="111">
        <f t="shared" si="1317"/>
        <v>5</v>
      </c>
      <c r="V2880" s="111">
        <v>252</v>
      </c>
      <c r="W2880" s="110">
        <f t="shared" si="1318"/>
        <v>1.0016199610000001</v>
      </c>
      <c r="X2880" s="103">
        <f t="shared" si="1319"/>
        <v>0.25161510999999998</v>
      </c>
      <c r="Y2880" s="103">
        <f t="shared" si="1320"/>
        <v>0</v>
      </c>
      <c r="Z2880" s="114" t="str">
        <f t="shared" si="1327"/>
        <v>A+J=</v>
      </c>
      <c r="AA2880" s="108">
        <f t="shared" si="1328"/>
        <v>46924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21"/>
        <v>46903</v>
      </c>
      <c r="B2881" s="103">
        <f t="shared" si="1308"/>
        <v>155.66716124999999</v>
      </c>
      <c r="C2881" s="204">
        <f t="shared" si="1307"/>
        <v>72.72538727865367</v>
      </c>
      <c r="D2881" s="104">
        <f t="shared" si="1309"/>
        <v>7205.03</v>
      </c>
      <c r="E2881" s="105">
        <f t="shared" si="1330"/>
        <v>7245.38</v>
      </c>
      <c r="F2881" s="106">
        <f t="shared" si="1331"/>
        <v>46865</v>
      </c>
      <c r="G2881" s="107">
        <f t="shared" si="1310"/>
        <v>5.6002542668107669E-3</v>
      </c>
      <c r="H2881" s="108">
        <f t="shared" si="1326"/>
        <v>46924</v>
      </c>
      <c r="I2881" s="108">
        <f t="shared" si="1311"/>
        <v>46924</v>
      </c>
      <c r="J2881" s="109">
        <f t="shared" si="1322"/>
        <v>20</v>
      </c>
      <c r="K2881" s="109">
        <f t="shared" si="1332"/>
        <v>6</v>
      </c>
      <c r="L2881" s="8">
        <f t="shared" si="1323"/>
        <v>1.0016767900000001</v>
      </c>
      <c r="M2881" s="110">
        <f t="shared" si="1312"/>
        <v>1.0056002500000001</v>
      </c>
      <c r="N2881" s="110">
        <f t="shared" si="1313"/>
        <v>2.1327492019095753</v>
      </c>
      <c r="O2881" s="103">
        <f t="shared" si="1314"/>
        <v>2.1363253699999998</v>
      </c>
      <c r="P2881" s="103">
        <f t="shared" si="1315"/>
        <v>155.36508988</v>
      </c>
      <c r="Q2881" s="11">
        <f t="shared" si="1329"/>
        <v>0</v>
      </c>
      <c r="R2881" s="30">
        <f t="shared" si="1324"/>
        <v>0</v>
      </c>
      <c r="S2881" s="103">
        <f t="shared" si="1316"/>
        <v>0</v>
      </c>
      <c r="T2881" s="113">
        <f t="shared" si="1325"/>
        <v>8.5000000000000006E-2</v>
      </c>
      <c r="U2881" s="111">
        <f t="shared" si="1317"/>
        <v>6</v>
      </c>
      <c r="V2881" s="111">
        <v>252</v>
      </c>
      <c r="W2881" s="110">
        <f t="shared" si="1318"/>
        <v>1.0019442679999999</v>
      </c>
      <c r="X2881" s="103">
        <f t="shared" si="1319"/>
        <v>0.30207137000000001</v>
      </c>
      <c r="Y2881" s="103">
        <f t="shared" si="1320"/>
        <v>0</v>
      </c>
      <c r="Z2881" s="114" t="str">
        <f t="shared" si="1327"/>
        <v>A+J=</v>
      </c>
      <c r="AA2881" s="108">
        <f t="shared" si="1328"/>
        <v>46924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21"/>
        <v>46904</v>
      </c>
      <c r="B2882" s="103">
        <f t="shared" si="1308"/>
        <v>155.76105067</v>
      </c>
      <c r="C2882" s="204">
        <f t="shared" si="1307"/>
        <v>72.72538727865367</v>
      </c>
      <c r="D2882" s="104">
        <f t="shared" si="1309"/>
        <v>7205.03</v>
      </c>
      <c r="E2882" s="105">
        <f t="shared" si="1330"/>
        <v>7245.38</v>
      </c>
      <c r="F2882" s="106">
        <f t="shared" si="1331"/>
        <v>46865</v>
      </c>
      <c r="G2882" s="107">
        <f t="shared" si="1310"/>
        <v>5.6002542668107669E-3</v>
      </c>
      <c r="H2882" s="108">
        <f t="shared" si="1326"/>
        <v>46924</v>
      </c>
      <c r="I2882" s="108">
        <f t="shared" si="1311"/>
        <v>46924</v>
      </c>
      <c r="J2882" s="109">
        <f t="shared" si="1322"/>
        <v>20</v>
      </c>
      <c r="K2882" s="109">
        <f t="shared" si="1332"/>
        <v>7</v>
      </c>
      <c r="L2882" s="8">
        <f t="shared" si="1323"/>
        <v>1.00195653</v>
      </c>
      <c r="M2882" s="110">
        <f t="shared" si="1312"/>
        <v>1.0056002500000001</v>
      </c>
      <c r="N2882" s="110">
        <f t="shared" si="1313"/>
        <v>2.1327492019095753</v>
      </c>
      <c r="O2882" s="103">
        <f t="shared" si="1314"/>
        <v>2.1369219799999999</v>
      </c>
      <c r="P2882" s="103">
        <f t="shared" si="1315"/>
        <v>155.40847857</v>
      </c>
      <c r="Q2882" s="11">
        <f t="shared" si="1329"/>
        <v>0</v>
      </c>
      <c r="R2882" s="30">
        <f t="shared" si="1324"/>
        <v>0</v>
      </c>
      <c r="S2882" s="103">
        <f t="shared" si="1316"/>
        <v>0</v>
      </c>
      <c r="T2882" s="113">
        <f t="shared" si="1325"/>
        <v>8.5000000000000006E-2</v>
      </c>
      <c r="U2882" s="111">
        <f t="shared" si="1317"/>
        <v>7</v>
      </c>
      <c r="V2882" s="111">
        <v>252</v>
      </c>
      <c r="W2882" s="110">
        <f t="shared" si="1318"/>
        <v>1.00226868</v>
      </c>
      <c r="X2882" s="103">
        <f t="shared" si="1319"/>
        <v>0.3525721</v>
      </c>
      <c r="Y2882" s="103">
        <f t="shared" si="1320"/>
        <v>0</v>
      </c>
      <c r="Z2882" s="114" t="str">
        <f t="shared" si="1327"/>
        <v>A+J=</v>
      </c>
      <c r="AA2882" s="108">
        <f t="shared" si="1328"/>
        <v>46924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21"/>
        <v>46905</v>
      </c>
      <c r="B2883" s="103">
        <f t="shared" si="1308"/>
        <v>155.85499623999999</v>
      </c>
      <c r="C2883" s="204">
        <f t="shared" si="1307"/>
        <v>72.72538727865367</v>
      </c>
      <c r="D2883" s="104">
        <f t="shared" si="1309"/>
        <v>7205.03</v>
      </c>
      <c r="E2883" s="105">
        <f t="shared" si="1330"/>
        <v>7245.38</v>
      </c>
      <c r="F2883" s="106">
        <f t="shared" si="1331"/>
        <v>46865</v>
      </c>
      <c r="G2883" s="107">
        <f t="shared" si="1310"/>
        <v>5.6002542668107669E-3</v>
      </c>
      <c r="H2883" s="108">
        <f t="shared" si="1326"/>
        <v>46924</v>
      </c>
      <c r="I2883" s="108">
        <f t="shared" si="1311"/>
        <v>46924</v>
      </c>
      <c r="J2883" s="109">
        <f t="shared" si="1322"/>
        <v>20</v>
      </c>
      <c r="K2883" s="109">
        <f t="shared" si="1332"/>
        <v>8</v>
      </c>
      <c r="L2883" s="8">
        <f t="shared" si="1323"/>
        <v>1.0022363400000001</v>
      </c>
      <c r="M2883" s="110">
        <f t="shared" si="1312"/>
        <v>1.0056002500000001</v>
      </c>
      <c r="N2883" s="110">
        <f t="shared" si="1313"/>
        <v>2.1327492019095753</v>
      </c>
      <c r="O2883" s="103">
        <f t="shared" si="1314"/>
        <v>2.1375187499999999</v>
      </c>
      <c r="P2883" s="103">
        <f t="shared" si="1315"/>
        <v>155.4518789</v>
      </c>
      <c r="Q2883" s="11">
        <f t="shared" si="1329"/>
        <v>0</v>
      </c>
      <c r="R2883" s="30">
        <f t="shared" si="1324"/>
        <v>0</v>
      </c>
      <c r="S2883" s="103">
        <f t="shared" si="1316"/>
        <v>0</v>
      </c>
      <c r="T2883" s="113">
        <f t="shared" si="1325"/>
        <v>8.5000000000000006E-2</v>
      </c>
      <c r="U2883" s="111">
        <f t="shared" si="1317"/>
        <v>8</v>
      </c>
      <c r="V2883" s="111">
        <v>252</v>
      </c>
      <c r="W2883" s="110">
        <f t="shared" si="1318"/>
        <v>1.0025931969999999</v>
      </c>
      <c r="X2883" s="103">
        <f t="shared" si="1319"/>
        <v>0.40311733999999999</v>
      </c>
      <c r="Y2883" s="103">
        <f t="shared" si="1320"/>
        <v>0</v>
      </c>
      <c r="Z2883" s="114" t="str">
        <f t="shared" si="1327"/>
        <v>A+J=</v>
      </c>
      <c r="AA2883" s="108">
        <f t="shared" si="1328"/>
        <v>46924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21"/>
        <v>46906</v>
      </c>
      <c r="B2884" s="103">
        <f t="shared" si="1308"/>
        <v>155.94900016999998</v>
      </c>
      <c r="C2884" s="204">
        <f t="shared" si="1307"/>
        <v>72.72538727865367</v>
      </c>
      <c r="D2884" s="104">
        <f t="shared" si="1309"/>
        <v>7205.03</v>
      </c>
      <c r="E2884" s="105">
        <f t="shared" si="1330"/>
        <v>7245.38</v>
      </c>
      <c r="F2884" s="106">
        <f t="shared" si="1331"/>
        <v>46865</v>
      </c>
      <c r="G2884" s="107">
        <f t="shared" si="1310"/>
        <v>5.6002542668107669E-3</v>
      </c>
      <c r="H2884" s="108">
        <f t="shared" si="1326"/>
        <v>46924</v>
      </c>
      <c r="I2884" s="108">
        <f t="shared" si="1311"/>
        <v>46924</v>
      </c>
      <c r="J2884" s="109">
        <f t="shared" si="1322"/>
        <v>20</v>
      </c>
      <c r="K2884" s="109">
        <f t="shared" si="1332"/>
        <v>9</v>
      </c>
      <c r="L2884" s="8">
        <f t="shared" si="1323"/>
        <v>1.0025162400000001</v>
      </c>
      <c r="M2884" s="110">
        <f t="shared" si="1312"/>
        <v>1.0056002500000001</v>
      </c>
      <c r="N2884" s="110">
        <f t="shared" si="1313"/>
        <v>2.1327492019095753</v>
      </c>
      <c r="O2884" s="103">
        <f t="shared" si="1314"/>
        <v>2.1381157100000001</v>
      </c>
      <c r="P2884" s="103">
        <f t="shared" si="1315"/>
        <v>155.49529304999999</v>
      </c>
      <c r="Q2884" s="11">
        <f t="shared" si="1329"/>
        <v>0</v>
      </c>
      <c r="R2884" s="30">
        <f t="shared" si="1324"/>
        <v>0</v>
      </c>
      <c r="S2884" s="103">
        <f t="shared" si="1316"/>
        <v>0</v>
      </c>
      <c r="T2884" s="113">
        <f t="shared" si="1325"/>
        <v>8.5000000000000006E-2</v>
      </c>
      <c r="U2884" s="111">
        <f t="shared" si="1317"/>
        <v>9</v>
      </c>
      <c r="V2884" s="111">
        <v>252</v>
      </c>
      <c r="W2884" s="110">
        <f t="shared" si="1318"/>
        <v>1.0029178190000001</v>
      </c>
      <c r="X2884" s="103">
        <f t="shared" si="1319"/>
        <v>0.45370712000000002</v>
      </c>
      <c r="Y2884" s="103">
        <f t="shared" si="1320"/>
        <v>0</v>
      </c>
      <c r="Z2884" s="114" t="str">
        <f t="shared" si="1327"/>
        <v>A+J=</v>
      </c>
      <c r="AA2884" s="108">
        <f t="shared" si="1328"/>
        <v>46924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21"/>
        <v>46907</v>
      </c>
      <c r="B2885" s="103">
        <f t="shared" si="1308"/>
        <v>156.04305898000001</v>
      </c>
      <c r="C2885" s="204">
        <f t="shared" si="1307"/>
        <v>72.72538727865367</v>
      </c>
      <c r="D2885" s="104">
        <f t="shared" si="1309"/>
        <v>7205.03</v>
      </c>
      <c r="E2885" s="105">
        <f t="shared" si="1330"/>
        <v>7245.38</v>
      </c>
      <c r="F2885" s="106">
        <f t="shared" si="1331"/>
        <v>46865</v>
      </c>
      <c r="G2885" s="107">
        <f t="shared" si="1310"/>
        <v>5.6002542668107669E-3</v>
      </c>
      <c r="H2885" s="108">
        <f t="shared" si="1326"/>
        <v>46924</v>
      </c>
      <c r="I2885" s="108">
        <f t="shared" si="1311"/>
        <v>46924</v>
      </c>
      <c r="J2885" s="109">
        <f t="shared" si="1322"/>
        <v>20</v>
      </c>
      <c r="K2885" s="109">
        <f t="shared" si="1332"/>
        <v>10</v>
      </c>
      <c r="L2885" s="8">
        <f t="shared" si="1323"/>
        <v>1.0027962100000001</v>
      </c>
      <c r="M2885" s="110">
        <f t="shared" si="1312"/>
        <v>1.0056002500000001</v>
      </c>
      <c r="N2885" s="110">
        <f t="shared" si="1313"/>
        <v>2.1327492019095753</v>
      </c>
      <c r="O2885" s="103">
        <f t="shared" si="1314"/>
        <v>2.1387128099999999</v>
      </c>
      <c r="P2885" s="103">
        <f t="shared" si="1315"/>
        <v>155.53871738000001</v>
      </c>
      <c r="Q2885" s="11">
        <f t="shared" si="1329"/>
        <v>0</v>
      </c>
      <c r="R2885" s="30">
        <f t="shared" si="1324"/>
        <v>0</v>
      </c>
      <c r="S2885" s="103">
        <f t="shared" si="1316"/>
        <v>0</v>
      </c>
      <c r="T2885" s="113">
        <f t="shared" si="1325"/>
        <v>8.5000000000000006E-2</v>
      </c>
      <c r="U2885" s="111">
        <f t="shared" si="1317"/>
        <v>10</v>
      </c>
      <c r="V2885" s="111">
        <v>252</v>
      </c>
      <c r="W2885" s="110">
        <f t="shared" si="1318"/>
        <v>1.0032425469999999</v>
      </c>
      <c r="X2885" s="103">
        <f t="shared" si="1319"/>
        <v>0.50434159999999995</v>
      </c>
      <c r="Y2885" s="103">
        <f t="shared" si="1320"/>
        <v>0</v>
      </c>
      <c r="Z2885" s="114" t="str">
        <f t="shared" si="1327"/>
        <v>A+J=</v>
      </c>
      <c r="AA2885" s="108">
        <f t="shared" si="1328"/>
        <v>46924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21"/>
        <v>46908</v>
      </c>
      <c r="B2886" s="103">
        <f t="shared" si="1308"/>
        <v>156.04305898000001</v>
      </c>
      <c r="C2886" s="204">
        <f t="shared" ref="C2886:C2949" si="1333">(C2885-(S2885/O2885))</f>
        <v>72.72538727865367</v>
      </c>
      <c r="D2886" s="104">
        <f t="shared" si="1309"/>
        <v>7205.03</v>
      </c>
      <c r="E2886" s="105">
        <f t="shared" si="1330"/>
        <v>7245.38</v>
      </c>
      <c r="F2886" s="106">
        <f t="shared" si="1331"/>
        <v>46865</v>
      </c>
      <c r="G2886" s="107">
        <f t="shared" si="1310"/>
        <v>5.6002542668107669E-3</v>
      </c>
      <c r="H2886" s="108">
        <f t="shared" si="1326"/>
        <v>46924</v>
      </c>
      <c r="I2886" s="108">
        <f t="shared" si="1311"/>
        <v>46924</v>
      </c>
      <c r="J2886" s="109">
        <f t="shared" si="1322"/>
        <v>20</v>
      </c>
      <c r="K2886" s="109">
        <f t="shared" si="1332"/>
        <v>10</v>
      </c>
      <c r="L2886" s="8">
        <f t="shared" si="1323"/>
        <v>1.0027962100000001</v>
      </c>
      <c r="M2886" s="110">
        <f t="shared" si="1312"/>
        <v>1.0056002500000001</v>
      </c>
      <c r="N2886" s="110">
        <f t="shared" si="1313"/>
        <v>2.1327492019095753</v>
      </c>
      <c r="O2886" s="103">
        <f t="shared" si="1314"/>
        <v>2.1387128099999999</v>
      </c>
      <c r="P2886" s="103">
        <f t="shared" si="1315"/>
        <v>155.53871738000001</v>
      </c>
      <c r="Q2886" s="11">
        <f t="shared" si="1329"/>
        <v>0</v>
      </c>
      <c r="R2886" s="30">
        <f t="shared" si="1324"/>
        <v>0</v>
      </c>
      <c r="S2886" s="103">
        <f t="shared" si="1316"/>
        <v>0</v>
      </c>
      <c r="T2886" s="113">
        <f t="shared" si="1325"/>
        <v>8.5000000000000006E-2</v>
      </c>
      <c r="U2886" s="111">
        <f t="shared" si="1317"/>
        <v>10</v>
      </c>
      <c r="V2886" s="111">
        <v>252</v>
      </c>
      <c r="W2886" s="110">
        <f t="shared" si="1318"/>
        <v>1.0032425469999999</v>
      </c>
      <c r="X2886" s="103">
        <f t="shared" si="1319"/>
        <v>0.50434159999999995</v>
      </c>
      <c r="Y2886" s="103">
        <f t="shared" si="1320"/>
        <v>0</v>
      </c>
      <c r="Z2886" s="114" t="str">
        <f t="shared" si="1327"/>
        <v>A+J=</v>
      </c>
      <c r="AA2886" s="108">
        <f t="shared" si="1328"/>
        <v>46924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21"/>
        <v>46909</v>
      </c>
      <c r="B2887" s="103">
        <f t="shared" ref="B2887:B2950" si="1334">(P2887+X2887)</f>
        <v>156.04305898000001</v>
      </c>
      <c r="C2887" s="204">
        <f t="shared" si="1333"/>
        <v>72.72538727865367</v>
      </c>
      <c r="D2887" s="104">
        <f t="shared" ref="D2887:D2950" si="1335">IF(E2887=E2886,D2886,E2886)</f>
        <v>7205.03</v>
      </c>
      <c r="E2887" s="105">
        <f t="shared" si="1330"/>
        <v>7245.38</v>
      </c>
      <c r="F2887" s="106">
        <f t="shared" si="1331"/>
        <v>46865</v>
      </c>
      <c r="G2887" s="107">
        <f t="shared" ref="G2887:G2950" si="1336">(E2887/D2887)-1</f>
        <v>5.6002542668107669E-3</v>
      </c>
      <c r="H2887" s="108">
        <f t="shared" si="1326"/>
        <v>46924</v>
      </c>
      <c r="I2887" s="108">
        <f t="shared" ref="I2887:I2950" si="1337">IF(A2887&gt;I2886,H2887,I2886)</f>
        <v>46924</v>
      </c>
      <c r="J2887" s="109">
        <f t="shared" si="1322"/>
        <v>20</v>
      </c>
      <c r="K2887" s="109">
        <f t="shared" si="1332"/>
        <v>10</v>
      </c>
      <c r="L2887" s="8">
        <f t="shared" si="1323"/>
        <v>1.0027962100000001</v>
      </c>
      <c r="M2887" s="110">
        <f t="shared" ref="M2887:M2950" si="1338">IF(I2887&gt;I2886,L2886,M2886)</f>
        <v>1.0056002500000001</v>
      </c>
      <c r="N2887" s="110">
        <f t="shared" ref="N2887:N2950" si="1339">IF(I2887&gt;I2886,N2886*M2887,N2886)</f>
        <v>2.1327492019095753</v>
      </c>
      <c r="O2887" s="103">
        <f t="shared" ref="O2887:O2950" si="1340">TRUNC(TRUNC((L2887*N2887),15),8)</f>
        <v>2.1387128099999999</v>
      </c>
      <c r="P2887" s="103">
        <f t="shared" ref="P2887:P2950" si="1341">TRUNC(C2887*O2887,8)</f>
        <v>155.53871738000001</v>
      </c>
      <c r="Q2887" s="11">
        <f t="shared" si="1329"/>
        <v>0</v>
      </c>
      <c r="R2887" s="30">
        <f t="shared" si="1324"/>
        <v>0</v>
      </c>
      <c r="S2887" s="103">
        <f t="shared" ref="S2887:S2950" si="1342">IF(R2887&gt;0,TRUNC(R2887*P2887,8),0)</f>
        <v>0</v>
      </c>
      <c r="T2887" s="113">
        <f t="shared" si="1325"/>
        <v>8.5000000000000006E-2</v>
      </c>
      <c r="U2887" s="111">
        <f t="shared" ref="U2887:U2950" si="1343">IF(Q2886&gt;0,1,IF(K2887=K2886,U2886,U2886+1))</f>
        <v>10</v>
      </c>
      <c r="V2887" s="111">
        <v>252</v>
      </c>
      <c r="W2887" s="110">
        <f t="shared" ref="W2887:W2950" si="1344">ROUND((1+T2887)^TRUNC((U2887/V2887),9),9)</f>
        <v>1.0032425469999999</v>
      </c>
      <c r="X2887" s="103">
        <f t="shared" ref="X2887:X2950" si="1345">TRUNC((P2887*(W2887-1)),8)</f>
        <v>0.50434159999999995</v>
      </c>
      <c r="Y2887" s="103">
        <f t="shared" ref="Y2887:Y2950" si="1346">IF(Q2887&gt;0,S2887+X2887,0)</f>
        <v>0</v>
      </c>
      <c r="Z2887" s="114" t="str">
        <f t="shared" si="1327"/>
        <v>A+J=</v>
      </c>
      <c r="AA2887" s="108">
        <f t="shared" si="1328"/>
        <v>46924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21"/>
        <v>46910</v>
      </c>
      <c r="B2888" s="103">
        <f t="shared" si="1334"/>
        <v>156.13717531</v>
      </c>
      <c r="C2888" s="204">
        <f t="shared" si="1333"/>
        <v>72.72538727865367</v>
      </c>
      <c r="D2888" s="104">
        <f t="shared" si="1335"/>
        <v>7205.03</v>
      </c>
      <c r="E2888" s="105">
        <f t="shared" si="1330"/>
        <v>7245.38</v>
      </c>
      <c r="F2888" s="106">
        <f t="shared" si="1331"/>
        <v>46865</v>
      </c>
      <c r="G2888" s="107">
        <f t="shared" si="1336"/>
        <v>5.6002542668107669E-3</v>
      </c>
      <c r="H2888" s="108">
        <f t="shared" si="1326"/>
        <v>46924</v>
      </c>
      <c r="I2888" s="108">
        <f t="shared" si="1337"/>
        <v>46924</v>
      </c>
      <c r="J2888" s="109">
        <f t="shared" si="1322"/>
        <v>20</v>
      </c>
      <c r="K2888" s="109">
        <f t="shared" si="1332"/>
        <v>11</v>
      </c>
      <c r="L2888" s="8">
        <f t="shared" si="1323"/>
        <v>1.0030762600000001</v>
      </c>
      <c r="M2888" s="110">
        <f t="shared" si="1338"/>
        <v>1.0056002500000001</v>
      </c>
      <c r="N2888" s="110">
        <f t="shared" si="1339"/>
        <v>2.1327492019095753</v>
      </c>
      <c r="O2888" s="103">
        <f t="shared" si="1340"/>
        <v>2.1393100899999999</v>
      </c>
      <c r="P2888" s="103">
        <f t="shared" si="1341"/>
        <v>155.58215480000001</v>
      </c>
      <c r="Q2888" s="11">
        <f t="shared" si="1329"/>
        <v>0</v>
      </c>
      <c r="R2888" s="30">
        <f t="shared" si="1324"/>
        <v>0</v>
      </c>
      <c r="S2888" s="103">
        <f t="shared" si="1342"/>
        <v>0</v>
      </c>
      <c r="T2888" s="113">
        <f t="shared" si="1325"/>
        <v>8.5000000000000006E-2</v>
      </c>
      <c r="U2888" s="111">
        <f t="shared" si="1343"/>
        <v>11</v>
      </c>
      <c r="V2888" s="111">
        <v>252</v>
      </c>
      <c r="W2888" s="110">
        <f t="shared" si="1344"/>
        <v>1.0035673789999999</v>
      </c>
      <c r="X2888" s="103">
        <f t="shared" si="1345"/>
        <v>0.55502050999999997</v>
      </c>
      <c r="Y2888" s="103">
        <f t="shared" si="1346"/>
        <v>0</v>
      </c>
      <c r="Z2888" s="114" t="str">
        <f t="shared" si="1327"/>
        <v>A+J=</v>
      </c>
      <c r="AA2888" s="108">
        <f t="shared" si="1328"/>
        <v>46924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21"/>
        <v>46911</v>
      </c>
      <c r="B2889" s="103">
        <f t="shared" si="1334"/>
        <v>156.23134875999997</v>
      </c>
      <c r="C2889" s="204">
        <f t="shared" si="1333"/>
        <v>72.72538727865367</v>
      </c>
      <c r="D2889" s="104">
        <f t="shared" si="1335"/>
        <v>7205.03</v>
      </c>
      <c r="E2889" s="105">
        <f t="shared" si="1330"/>
        <v>7245.38</v>
      </c>
      <c r="F2889" s="106">
        <f t="shared" si="1331"/>
        <v>46865</v>
      </c>
      <c r="G2889" s="107">
        <f t="shared" si="1336"/>
        <v>5.6002542668107669E-3</v>
      </c>
      <c r="H2889" s="108">
        <f t="shared" si="1326"/>
        <v>46924</v>
      </c>
      <c r="I2889" s="108">
        <f t="shared" si="1337"/>
        <v>46924</v>
      </c>
      <c r="J2889" s="109">
        <f t="shared" si="1322"/>
        <v>20</v>
      </c>
      <c r="K2889" s="109">
        <f t="shared" si="1332"/>
        <v>12</v>
      </c>
      <c r="L2889" s="8">
        <f t="shared" si="1323"/>
        <v>1.00335639</v>
      </c>
      <c r="M2889" s="110">
        <f t="shared" si="1338"/>
        <v>1.0056002500000001</v>
      </c>
      <c r="N2889" s="110">
        <f t="shared" si="1339"/>
        <v>2.1327492019095753</v>
      </c>
      <c r="O2889" s="103">
        <f t="shared" si="1340"/>
        <v>2.1399075399999998</v>
      </c>
      <c r="P2889" s="103">
        <f t="shared" si="1341"/>
        <v>155.62560457999999</v>
      </c>
      <c r="Q2889" s="11">
        <f t="shared" si="1329"/>
        <v>0</v>
      </c>
      <c r="R2889" s="30">
        <f t="shared" si="1324"/>
        <v>0</v>
      </c>
      <c r="S2889" s="103">
        <f t="shared" si="1342"/>
        <v>0</v>
      </c>
      <c r="T2889" s="113">
        <f t="shared" si="1325"/>
        <v>8.5000000000000006E-2</v>
      </c>
      <c r="U2889" s="111">
        <f t="shared" si="1343"/>
        <v>12</v>
      </c>
      <c r="V2889" s="111">
        <v>252</v>
      </c>
      <c r="W2889" s="110">
        <f t="shared" si="1344"/>
        <v>1.003892317</v>
      </c>
      <c r="X2889" s="103">
        <f t="shared" si="1345"/>
        <v>0.60574417999999997</v>
      </c>
      <c r="Y2889" s="103">
        <f t="shared" si="1346"/>
        <v>0</v>
      </c>
      <c r="Z2889" s="114" t="str">
        <f t="shared" si="1327"/>
        <v>A+J=</v>
      </c>
      <c r="AA2889" s="108">
        <f t="shared" si="1328"/>
        <v>46924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21"/>
        <v>46912</v>
      </c>
      <c r="B2890" s="103">
        <f t="shared" si="1334"/>
        <v>156.32557832999998</v>
      </c>
      <c r="C2890" s="204">
        <f t="shared" si="1333"/>
        <v>72.72538727865367</v>
      </c>
      <c r="D2890" s="104">
        <f t="shared" si="1335"/>
        <v>7205.03</v>
      </c>
      <c r="E2890" s="105">
        <f t="shared" si="1330"/>
        <v>7245.38</v>
      </c>
      <c r="F2890" s="106">
        <f t="shared" si="1331"/>
        <v>46865</v>
      </c>
      <c r="G2890" s="107">
        <f t="shared" si="1336"/>
        <v>5.6002542668107669E-3</v>
      </c>
      <c r="H2890" s="108">
        <f t="shared" si="1326"/>
        <v>46924</v>
      </c>
      <c r="I2890" s="108">
        <f t="shared" si="1337"/>
        <v>46924</v>
      </c>
      <c r="J2890" s="109">
        <f t="shared" si="1322"/>
        <v>20</v>
      </c>
      <c r="K2890" s="109">
        <f t="shared" si="1332"/>
        <v>13</v>
      </c>
      <c r="L2890" s="8">
        <f t="shared" si="1323"/>
        <v>1.0036366000000001</v>
      </c>
      <c r="M2890" s="110">
        <f t="shared" si="1338"/>
        <v>1.0056002500000001</v>
      </c>
      <c r="N2890" s="110">
        <f t="shared" si="1339"/>
        <v>2.1327492019095753</v>
      </c>
      <c r="O2890" s="103">
        <f t="shared" si="1340"/>
        <v>2.1405051500000001</v>
      </c>
      <c r="P2890" s="103">
        <f t="shared" si="1341"/>
        <v>155.66906599999999</v>
      </c>
      <c r="Q2890" s="11">
        <f t="shared" si="1329"/>
        <v>0</v>
      </c>
      <c r="R2890" s="30">
        <f t="shared" si="1324"/>
        <v>0</v>
      </c>
      <c r="S2890" s="103">
        <f t="shared" si="1342"/>
        <v>0</v>
      </c>
      <c r="T2890" s="113">
        <f t="shared" si="1325"/>
        <v>8.5000000000000006E-2</v>
      </c>
      <c r="U2890" s="111">
        <f t="shared" si="1343"/>
        <v>13</v>
      </c>
      <c r="V2890" s="111">
        <v>252</v>
      </c>
      <c r="W2890" s="110">
        <f t="shared" si="1344"/>
        <v>1.0042173590000001</v>
      </c>
      <c r="X2890" s="103">
        <f t="shared" si="1345"/>
        <v>0.65651232999999998</v>
      </c>
      <c r="Y2890" s="103">
        <f t="shared" si="1346"/>
        <v>0</v>
      </c>
      <c r="Z2890" s="114" t="str">
        <f t="shared" si="1327"/>
        <v>A+J=</v>
      </c>
      <c r="AA2890" s="108">
        <f t="shared" si="1328"/>
        <v>46924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47">(A2890+1)</f>
        <v>46913</v>
      </c>
      <c r="B2891" s="103">
        <f t="shared" si="1334"/>
        <v>156.41986596999999</v>
      </c>
      <c r="C2891" s="204">
        <f t="shared" si="1333"/>
        <v>72.72538727865367</v>
      </c>
      <c r="D2891" s="104">
        <f t="shared" si="1335"/>
        <v>7205.03</v>
      </c>
      <c r="E2891" s="105">
        <f t="shared" si="1330"/>
        <v>7245.38</v>
      </c>
      <c r="F2891" s="106">
        <f t="shared" si="1331"/>
        <v>46865</v>
      </c>
      <c r="G2891" s="107">
        <f t="shared" si="1336"/>
        <v>5.6002542668107669E-3</v>
      </c>
      <c r="H2891" s="108">
        <f t="shared" si="1326"/>
        <v>46924</v>
      </c>
      <c r="I2891" s="108">
        <f t="shared" si="1337"/>
        <v>46924</v>
      </c>
      <c r="J2891" s="109">
        <f t="shared" ref="J2891:J2954" si="1348">IF(I2891=I2890,J2890,NETWORKDAYS(I2890,I2891,$AD$171:$AD$502)-1)</f>
        <v>20</v>
      </c>
      <c r="K2891" s="109">
        <f t="shared" si="1332"/>
        <v>14</v>
      </c>
      <c r="L2891" s="8">
        <f t="shared" ref="L2891:L2954" si="1349">IF(E2891&lt;D2891,1,TRUNC((E2891/D2891)^TRUNC((K2891/J2891),9),8))</f>
        <v>1.00391689</v>
      </c>
      <c r="M2891" s="110">
        <f t="shared" si="1338"/>
        <v>1.0056002500000001</v>
      </c>
      <c r="N2891" s="110">
        <f t="shared" si="1339"/>
        <v>2.1327492019095753</v>
      </c>
      <c r="O2891" s="103">
        <f t="shared" si="1340"/>
        <v>2.1411029400000001</v>
      </c>
      <c r="P2891" s="103">
        <f t="shared" si="1341"/>
        <v>155.71254051</v>
      </c>
      <c r="Q2891" s="11">
        <f t="shared" si="1329"/>
        <v>0</v>
      </c>
      <c r="R2891" s="30">
        <f t="shared" ref="R2891:R2954" si="1350">IF(Q2891&gt;0,VLOOKUP($A2891,$AD$10:$AI$165,6),0)</f>
        <v>0</v>
      </c>
      <c r="S2891" s="103">
        <f t="shared" si="1342"/>
        <v>0</v>
      </c>
      <c r="T2891" s="113">
        <f t="shared" ref="T2891:T2954" si="1351">(T2890)</f>
        <v>8.5000000000000006E-2</v>
      </c>
      <c r="U2891" s="111">
        <f t="shared" si="1343"/>
        <v>14</v>
      </c>
      <c r="V2891" s="111">
        <v>252</v>
      </c>
      <c r="W2891" s="110">
        <f t="shared" si="1344"/>
        <v>1.0045425079999999</v>
      </c>
      <c r="X2891" s="103">
        <f t="shared" si="1345"/>
        <v>0.70732545999999996</v>
      </c>
      <c r="Y2891" s="103">
        <f t="shared" si="1346"/>
        <v>0</v>
      </c>
      <c r="Z2891" s="114" t="str">
        <f t="shared" si="1327"/>
        <v>A+J=</v>
      </c>
      <c r="AA2891" s="108">
        <f t="shared" si="1328"/>
        <v>46924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47"/>
        <v>46914</v>
      </c>
      <c r="B2892" s="103">
        <f t="shared" si="1334"/>
        <v>156.51420902999999</v>
      </c>
      <c r="C2892" s="204">
        <f t="shared" si="1333"/>
        <v>72.72538727865367</v>
      </c>
      <c r="D2892" s="104">
        <f t="shared" si="1335"/>
        <v>7205.03</v>
      </c>
      <c r="E2892" s="105">
        <f t="shared" si="1330"/>
        <v>7245.38</v>
      </c>
      <c r="F2892" s="106">
        <f t="shared" si="1331"/>
        <v>46865</v>
      </c>
      <c r="G2892" s="107">
        <f t="shared" si="1336"/>
        <v>5.6002542668107669E-3</v>
      </c>
      <c r="H2892" s="108">
        <f t="shared" ref="H2892:H2955" si="1352">IF(DAY(A2892)=H$9,VLOOKUP(A2892,AH$118:AN$450,4),H2891)</f>
        <v>46924</v>
      </c>
      <c r="I2892" s="108">
        <f t="shared" si="1337"/>
        <v>46924</v>
      </c>
      <c r="J2892" s="109">
        <f t="shared" si="1348"/>
        <v>20</v>
      </c>
      <c r="K2892" s="109">
        <f t="shared" si="1332"/>
        <v>15</v>
      </c>
      <c r="L2892" s="8">
        <f t="shared" si="1349"/>
        <v>1.00419725</v>
      </c>
      <c r="M2892" s="110">
        <f t="shared" si="1338"/>
        <v>1.0056002500000001</v>
      </c>
      <c r="N2892" s="110">
        <f t="shared" si="1339"/>
        <v>2.1327492019095753</v>
      </c>
      <c r="O2892" s="103">
        <f t="shared" si="1340"/>
        <v>2.1417008800000001</v>
      </c>
      <c r="P2892" s="103">
        <f t="shared" si="1341"/>
        <v>155.75602592999999</v>
      </c>
      <c r="Q2892" s="11">
        <f t="shared" si="1329"/>
        <v>0</v>
      </c>
      <c r="R2892" s="30">
        <f t="shared" si="1350"/>
        <v>0</v>
      </c>
      <c r="S2892" s="103">
        <f t="shared" si="1342"/>
        <v>0</v>
      </c>
      <c r="T2892" s="113">
        <f t="shared" si="1351"/>
        <v>8.5000000000000006E-2</v>
      </c>
      <c r="U2892" s="111">
        <f t="shared" si="1343"/>
        <v>15</v>
      </c>
      <c r="V2892" s="111">
        <v>252</v>
      </c>
      <c r="W2892" s="110">
        <f t="shared" si="1344"/>
        <v>1.0048677610000001</v>
      </c>
      <c r="X2892" s="103">
        <f t="shared" si="1345"/>
        <v>0.7581831</v>
      </c>
      <c r="Y2892" s="103">
        <f t="shared" si="1346"/>
        <v>0</v>
      </c>
      <c r="Z2892" s="114" t="str">
        <f t="shared" ref="Z2892:Z2955" si="1353">IF($Q2891&gt;0,VLOOKUP($A2891,$AD$10:$AM$165,9),Z2891)</f>
        <v>A+J=</v>
      </c>
      <c r="AA2892" s="108">
        <f t="shared" ref="AA2892:AA2955" si="1354">IF($Q2891&gt;0,VLOOKUP($A2891,$AD$10:$AM$165,10),AA2891)</f>
        <v>46924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47"/>
        <v>46915</v>
      </c>
      <c r="B2893" s="103">
        <f t="shared" si="1334"/>
        <v>156.51420902999999</v>
      </c>
      <c r="C2893" s="204">
        <f t="shared" si="1333"/>
        <v>72.72538727865367</v>
      </c>
      <c r="D2893" s="104">
        <f t="shared" si="1335"/>
        <v>7205.03</v>
      </c>
      <c r="E2893" s="105">
        <f t="shared" si="1330"/>
        <v>7245.38</v>
      </c>
      <c r="F2893" s="106">
        <f t="shared" si="1331"/>
        <v>46865</v>
      </c>
      <c r="G2893" s="107">
        <f t="shared" si="1336"/>
        <v>5.6002542668107669E-3</v>
      </c>
      <c r="H2893" s="108">
        <f t="shared" si="1352"/>
        <v>46924</v>
      </c>
      <c r="I2893" s="108">
        <f t="shared" si="1337"/>
        <v>46924</v>
      </c>
      <c r="J2893" s="109">
        <f t="shared" si="1348"/>
        <v>20</v>
      </c>
      <c r="K2893" s="109">
        <f t="shared" si="1332"/>
        <v>15</v>
      </c>
      <c r="L2893" s="8">
        <f t="shared" si="1349"/>
        <v>1.00419725</v>
      </c>
      <c r="M2893" s="110">
        <f t="shared" si="1338"/>
        <v>1.0056002500000001</v>
      </c>
      <c r="N2893" s="110">
        <f t="shared" si="1339"/>
        <v>2.1327492019095753</v>
      </c>
      <c r="O2893" s="103">
        <f t="shared" si="1340"/>
        <v>2.1417008800000001</v>
      </c>
      <c r="P2893" s="103">
        <f t="shared" si="1341"/>
        <v>155.75602592999999</v>
      </c>
      <c r="Q2893" s="11">
        <f t="shared" ref="Q2893:Q2956" si="1355">IF(VLOOKUP(A2893,AD$10:AK$165,8)=VLOOKUP(A2892,AD$10:AK$165,8),0,VLOOKUP(A2893,AD$10:AK$165,8))</f>
        <v>0</v>
      </c>
      <c r="R2893" s="30">
        <f t="shared" si="1350"/>
        <v>0</v>
      </c>
      <c r="S2893" s="103">
        <f t="shared" si="1342"/>
        <v>0</v>
      </c>
      <c r="T2893" s="113">
        <f t="shared" si="1351"/>
        <v>8.5000000000000006E-2</v>
      </c>
      <c r="U2893" s="111">
        <f t="shared" si="1343"/>
        <v>15</v>
      </c>
      <c r="V2893" s="111">
        <v>252</v>
      </c>
      <c r="W2893" s="110">
        <f t="shared" si="1344"/>
        <v>1.0048677610000001</v>
      </c>
      <c r="X2893" s="103">
        <f t="shared" si="1345"/>
        <v>0.7581831</v>
      </c>
      <c r="Y2893" s="103">
        <f t="shared" si="1346"/>
        <v>0</v>
      </c>
      <c r="Z2893" s="114" t="str">
        <f t="shared" si="1353"/>
        <v>A+J=</v>
      </c>
      <c r="AA2893" s="108">
        <f t="shared" si="1354"/>
        <v>46924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47"/>
        <v>46916</v>
      </c>
      <c r="B2894" s="103">
        <f t="shared" si="1334"/>
        <v>156.51420902999999</v>
      </c>
      <c r="C2894" s="204">
        <f t="shared" si="1333"/>
        <v>72.72538727865367</v>
      </c>
      <c r="D2894" s="104">
        <f t="shared" si="1335"/>
        <v>7205.03</v>
      </c>
      <c r="E2894" s="105">
        <f t="shared" si="1330"/>
        <v>7245.38</v>
      </c>
      <c r="F2894" s="106">
        <f t="shared" si="1331"/>
        <v>46865</v>
      </c>
      <c r="G2894" s="107">
        <f t="shared" si="1336"/>
        <v>5.6002542668107669E-3</v>
      </c>
      <c r="H2894" s="108">
        <f t="shared" si="1352"/>
        <v>46924</v>
      </c>
      <c r="I2894" s="108">
        <f t="shared" si="1337"/>
        <v>46924</v>
      </c>
      <c r="J2894" s="109">
        <f t="shared" si="1348"/>
        <v>20</v>
      </c>
      <c r="K2894" s="109">
        <f t="shared" si="1332"/>
        <v>15</v>
      </c>
      <c r="L2894" s="8">
        <f t="shared" si="1349"/>
        <v>1.00419725</v>
      </c>
      <c r="M2894" s="110">
        <f t="shared" si="1338"/>
        <v>1.0056002500000001</v>
      </c>
      <c r="N2894" s="110">
        <f t="shared" si="1339"/>
        <v>2.1327492019095753</v>
      </c>
      <c r="O2894" s="103">
        <f t="shared" si="1340"/>
        <v>2.1417008800000001</v>
      </c>
      <c r="P2894" s="103">
        <f t="shared" si="1341"/>
        <v>155.75602592999999</v>
      </c>
      <c r="Q2894" s="11">
        <f t="shared" si="1355"/>
        <v>0</v>
      </c>
      <c r="R2894" s="30">
        <f t="shared" si="1350"/>
        <v>0</v>
      </c>
      <c r="S2894" s="103">
        <f t="shared" si="1342"/>
        <v>0</v>
      </c>
      <c r="T2894" s="113">
        <f t="shared" si="1351"/>
        <v>8.5000000000000006E-2</v>
      </c>
      <c r="U2894" s="111">
        <f t="shared" si="1343"/>
        <v>15</v>
      </c>
      <c r="V2894" s="111">
        <v>252</v>
      </c>
      <c r="W2894" s="110">
        <f t="shared" si="1344"/>
        <v>1.0048677610000001</v>
      </c>
      <c r="X2894" s="103">
        <f t="shared" si="1345"/>
        <v>0.7581831</v>
      </c>
      <c r="Y2894" s="103">
        <f t="shared" si="1346"/>
        <v>0</v>
      </c>
      <c r="Z2894" s="114" t="str">
        <f t="shared" si="1353"/>
        <v>A+J=</v>
      </c>
      <c r="AA2894" s="108">
        <f t="shared" si="1354"/>
        <v>46924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47"/>
        <v>46917</v>
      </c>
      <c r="B2895" s="103">
        <f t="shared" si="1334"/>
        <v>156.60860916999999</v>
      </c>
      <c r="C2895" s="204">
        <f t="shared" si="1333"/>
        <v>72.72538727865367</v>
      </c>
      <c r="D2895" s="104">
        <f t="shared" si="1335"/>
        <v>7205.03</v>
      </c>
      <c r="E2895" s="105">
        <f t="shared" si="1330"/>
        <v>7245.38</v>
      </c>
      <c r="F2895" s="106">
        <f t="shared" si="1331"/>
        <v>46865</v>
      </c>
      <c r="G2895" s="107">
        <f t="shared" si="1336"/>
        <v>5.6002542668107669E-3</v>
      </c>
      <c r="H2895" s="108">
        <f t="shared" si="1352"/>
        <v>46924</v>
      </c>
      <c r="I2895" s="108">
        <f t="shared" si="1337"/>
        <v>46924</v>
      </c>
      <c r="J2895" s="109">
        <f t="shared" si="1348"/>
        <v>20</v>
      </c>
      <c r="K2895" s="109">
        <f t="shared" si="1332"/>
        <v>16</v>
      </c>
      <c r="L2895" s="8">
        <f t="shared" si="1349"/>
        <v>1.0044776900000001</v>
      </c>
      <c r="M2895" s="110">
        <f t="shared" si="1338"/>
        <v>1.0056002500000001</v>
      </c>
      <c r="N2895" s="110">
        <f t="shared" si="1339"/>
        <v>2.1327492019095753</v>
      </c>
      <c r="O2895" s="103">
        <f t="shared" si="1340"/>
        <v>2.14229899</v>
      </c>
      <c r="P2895" s="103">
        <f t="shared" si="1341"/>
        <v>155.79952370999999</v>
      </c>
      <c r="Q2895" s="11">
        <f t="shared" si="1355"/>
        <v>0</v>
      </c>
      <c r="R2895" s="30">
        <f t="shared" si="1350"/>
        <v>0</v>
      </c>
      <c r="S2895" s="103">
        <f t="shared" si="1342"/>
        <v>0</v>
      </c>
      <c r="T2895" s="113">
        <f t="shared" si="1351"/>
        <v>8.5000000000000006E-2</v>
      </c>
      <c r="U2895" s="111">
        <f t="shared" si="1343"/>
        <v>16</v>
      </c>
      <c r="V2895" s="111">
        <v>252</v>
      </c>
      <c r="W2895" s="110">
        <f t="shared" si="1344"/>
        <v>1.0051931190000001</v>
      </c>
      <c r="X2895" s="103">
        <f t="shared" si="1345"/>
        <v>0.80908546000000003</v>
      </c>
      <c r="Y2895" s="103">
        <f t="shared" si="1346"/>
        <v>0</v>
      </c>
      <c r="Z2895" s="114" t="str">
        <f t="shared" si="1353"/>
        <v>A+J=</v>
      </c>
      <c r="AA2895" s="108">
        <f t="shared" si="1354"/>
        <v>46924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47"/>
        <v>46918</v>
      </c>
      <c r="B2896" s="103">
        <f t="shared" si="1334"/>
        <v>156.70306803</v>
      </c>
      <c r="C2896" s="204">
        <f t="shared" si="1333"/>
        <v>72.72538727865367</v>
      </c>
      <c r="D2896" s="104">
        <f t="shared" si="1335"/>
        <v>7205.03</v>
      </c>
      <c r="E2896" s="105">
        <f t="shared" si="1330"/>
        <v>7245.38</v>
      </c>
      <c r="F2896" s="106">
        <f t="shared" si="1331"/>
        <v>46865</v>
      </c>
      <c r="G2896" s="107">
        <f t="shared" si="1336"/>
        <v>5.6002542668107669E-3</v>
      </c>
      <c r="H2896" s="108">
        <f t="shared" si="1352"/>
        <v>46924</v>
      </c>
      <c r="I2896" s="108">
        <f t="shared" si="1337"/>
        <v>46924</v>
      </c>
      <c r="J2896" s="109">
        <f t="shared" si="1348"/>
        <v>20</v>
      </c>
      <c r="K2896" s="109">
        <f t="shared" si="1332"/>
        <v>17</v>
      </c>
      <c r="L2896" s="8">
        <f t="shared" si="1349"/>
        <v>1.00475822</v>
      </c>
      <c r="M2896" s="110">
        <f t="shared" si="1338"/>
        <v>1.0056002500000001</v>
      </c>
      <c r="N2896" s="110">
        <f t="shared" si="1339"/>
        <v>2.1327492019095753</v>
      </c>
      <c r="O2896" s="103">
        <f t="shared" si="1340"/>
        <v>2.1428972900000001</v>
      </c>
      <c r="P2896" s="103">
        <f t="shared" si="1341"/>
        <v>155.84303531</v>
      </c>
      <c r="Q2896" s="11">
        <f t="shared" si="1355"/>
        <v>0</v>
      </c>
      <c r="R2896" s="30">
        <f t="shared" si="1350"/>
        <v>0</v>
      </c>
      <c r="S2896" s="103">
        <f t="shared" si="1342"/>
        <v>0</v>
      </c>
      <c r="T2896" s="113">
        <f t="shared" si="1351"/>
        <v>8.5000000000000006E-2</v>
      </c>
      <c r="U2896" s="111">
        <f t="shared" si="1343"/>
        <v>17</v>
      </c>
      <c r="V2896" s="111">
        <v>252</v>
      </c>
      <c r="W2896" s="110">
        <f t="shared" si="1344"/>
        <v>1.005518583</v>
      </c>
      <c r="X2896" s="103">
        <f t="shared" si="1345"/>
        <v>0.86003271999999997</v>
      </c>
      <c r="Y2896" s="103">
        <f t="shared" si="1346"/>
        <v>0</v>
      </c>
      <c r="Z2896" s="114" t="str">
        <f t="shared" si="1353"/>
        <v>A+J=</v>
      </c>
      <c r="AA2896" s="108">
        <f t="shared" si="1354"/>
        <v>46924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47"/>
        <v>46919</v>
      </c>
      <c r="B2897" s="103">
        <f t="shared" si="1334"/>
        <v>156.79758271</v>
      </c>
      <c r="C2897" s="204">
        <f t="shared" si="1333"/>
        <v>72.72538727865367</v>
      </c>
      <c r="D2897" s="104">
        <f t="shared" si="1335"/>
        <v>7205.03</v>
      </c>
      <c r="E2897" s="105">
        <f t="shared" si="1330"/>
        <v>7245.38</v>
      </c>
      <c r="F2897" s="106">
        <f t="shared" si="1331"/>
        <v>46865</v>
      </c>
      <c r="G2897" s="107">
        <f t="shared" si="1336"/>
        <v>5.6002542668107669E-3</v>
      </c>
      <c r="H2897" s="108">
        <f t="shared" si="1352"/>
        <v>46924</v>
      </c>
      <c r="I2897" s="108">
        <f t="shared" si="1337"/>
        <v>46924</v>
      </c>
      <c r="J2897" s="109">
        <f t="shared" si="1348"/>
        <v>20</v>
      </c>
      <c r="K2897" s="109">
        <f t="shared" si="1332"/>
        <v>18</v>
      </c>
      <c r="L2897" s="8">
        <f t="shared" si="1349"/>
        <v>1.00503882</v>
      </c>
      <c r="M2897" s="110">
        <f t="shared" si="1338"/>
        <v>1.0056002500000001</v>
      </c>
      <c r="N2897" s="110">
        <f t="shared" si="1339"/>
        <v>2.1327492019095753</v>
      </c>
      <c r="O2897" s="103">
        <f t="shared" si="1340"/>
        <v>2.1434957400000001</v>
      </c>
      <c r="P2897" s="103">
        <f t="shared" si="1341"/>
        <v>155.88655782000001</v>
      </c>
      <c r="Q2897" s="11">
        <f t="shared" si="1355"/>
        <v>0</v>
      </c>
      <c r="R2897" s="30">
        <f t="shared" si="1350"/>
        <v>0</v>
      </c>
      <c r="S2897" s="103">
        <f t="shared" si="1342"/>
        <v>0</v>
      </c>
      <c r="T2897" s="113">
        <f t="shared" si="1351"/>
        <v>8.5000000000000006E-2</v>
      </c>
      <c r="U2897" s="111">
        <f t="shared" si="1343"/>
        <v>18</v>
      </c>
      <c r="V2897" s="111">
        <v>252</v>
      </c>
      <c r="W2897" s="110">
        <f t="shared" si="1344"/>
        <v>1.005844153</v>
      </c>
      <c r="X2897" s="103">
        <f t="shared" si="1345"/>
        <v>0.91102488999999998</v>
      </c>
      <c r="Y2897" s="103">
        <f t="shared" si="1346"/>
        <v>0</v>
      </c>
      <c r="Z2897" s="114" t="str">
        <f t="shared" si="1353"/>
        <v>A+J=</v>
      </c>
      <c r="AA2897" s="108">
        <f t="shared" si="1354"/>
        <v>46924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47"/>
        <v>46920</v>
      </c>
      <c r="B2898" s="103">
        <f t="shared" si="1334"/>
        <v>156.79758271</v>
      </c>
      <c r="C2898" s="204">
        <f t="shared" si="1333"/>
        <v>72.72538727865367</v>
      </c>
      <c r="D2898" s="104">
        <f t="shared" si="1335"/>
        <v>7205.03</v>
      </c>
      <c r="E2898" s="105">
        <f t="shared" si="1330"/>
        <v>7245.38</v>
      </c>
      <c r="F2898" s="106">
        <f t="shared" si="1331"/>
        <v>46865</v>
      </c>
      <c r="G2898" s="107">
        <f t="shared" si="1336"/>
        <v>5.6002542668107669E-3</v>
      </c>
      <c r="H2898" s="108">
        <f t="shared" si="1352"/>
        <v>46924</v>
      </c>
      <c r="I2898" s="108">
        <f t="shared" si="1337"/>
        <v>46924</v>
      </c>
      <c r="J2898" s="109">
        <f t="shared" si="1348"/>
        <v>20</v>
      </c>
      <c r="K2898" s="109">
        <f t="shared" si="1332"/>
        <v>18</v>
      </c>
      <c r="L2898" s="8">
        <f t="shared" si="1349"/>
        <v>1.00503882</v>
      </c>
      <c r="M2898" s="110">
        <f t="shared" si="1338"/>
        <v>1.0056002500000001</v>
      </c>
      <c r="N2898" s="110">
        <f t="shared" si="1339"/>
        <v>2.1327492019095753</v>
      </c>
      <c r="O2898" s="103">
        <f t="shared" si="1340"/>
        <v>2.1434957400000001</v>
      </c>
      <c r="P2898" s="103">
        <f t="shared" si="1341"/>
        <v>155.88655782000001</v>
      </c>
      <c r="Q2898" s="11">
        <f t="shared" si="1355"/>
        <v>0</v>
      </c>
      <c r="R2898" s="30">
        <f t="shared" si="1350"/>
        <v>0</v>
      </c>
      <c r="S2898" s="103">
        <f t="shared" si="1342"/>
        <v>0</v>
      </c>
      <c r="T2898" s="113">
        <f t="shared" si="1351"/>
        <v>8.5000000000000006E-2</v>
      </c>
      <c r="U2898" s="111">
        <f t="shared" si="1343"/>
        <v>18</v>
      </c>
      <c r="V2898" s="111">
        <v>252</v>
      </c>
      <c r="W2898" s="110">
        <f t="shared" si="1344"/>
        <v>1.005844153</v>
      </c>
      <c r="X2898" s="103">
        <f t="shared" si="1345"/>
        <v>0.91102488999999998</v>
      </c>
      <c r="Y2898" s="103">
        <f t="shared" si="1346"/>
        <v>0</v>
      </c>
      <c r="Z2898" s="114" t="str">
        <f t="shared" si="1353"/>
        <v>A+J=</v>
      </c>
      <c r="AA2898" s="108">
        <f t="shared" si="1354"/>
        <v>46924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47"/>
        <v>46921</v>
      </c>
      <c r="B2899" s="103">
        <f t="shared" si="1334"/>
        <v>156.89215219000002</v>
      </c>
      <c r="C2899" s="204">
        <f t="shared" si="1333"/>
        <v>72.72538727865367</v>
      </c>
      <c r="D2899" s="104">
        <f t="shared" si="1335"/>
        <v>7205.03</v>
      </c>
      <c r="E2899" s="105">
        <f t="shared" si="1330"/>
        <v>7245.38</v>
      </c>
      <c r="F2899" s="106">
        <f t="shared" si="1331"/>
        <v>46865</v>
      </c>
      <c r="G2899" s="107">
        <f t="shared" si="1336"/>
        <v>5.6002542668107669E-3</v>
      </c>
      <c r="H2899" s="108">
        <f t="shared" si="1352"/>
        <v>46924</v>
      </c>
      <c r="I2899" s="108">
        <f t="shared" si="1337"/>
        <v>46924</v>
      </c>
      <c r="J2899" s="109">
        <f t="shared" si="1348"/>
        <v>20</v>
      </c>
      <c r="K2899" s="109">
        <f t="shared" si="1332"/>
        <v>19</v>
      </c>
      <c r="L2899" s="8">
        <f t="shared" si="1349"/>
        <v>1.00531949</v>
      </c>
      <c r="M2899" s="110">
        <f t="shared" si="1338"/>
        <v>1.0056002500000001</v>
      </c>
      <c r="N2899" s="110">
        <f t="shared" si="1339"/>
        <v>2.1327492019095753</v>
      </c>
      <c r="O2899" s="103">
        <f t="shared" si="1340"/>
        <v>2.1440943300000002</v>
      </c>
      <c r="P2899" s="103">
        <f t="shared" si="1341"/>
        <v>155.93009051000001</v>
      </c>
      <c r="Q2899" s="11">
        <f t="shared" si="1355"/>
        <v>0</v>
      </c>
      <c r="R2899" s="30">
        <f t="shared" si="1350"/>
        <v>0</v>
      </c>
      <c r="S2899" s="103">
        <f t="shared" si="1342"/>
        <v>0</v>
      </c>
      <c r="T2899" s="113">
        <f t="shared" si="1351"/>
        <v>8.5000000000000006E-2</v>
      </c>
      <c r="U2899" s="111">
        <f t="shared" si="1343"/>
        <v>19</v>
      </c>
      <c r="V2899" s="111">
        <v>252</v>
      </c>
      <c r="W2899" s="110">
        <f t="shared" si="1344"/>
        <v>1.0061698269999999</v>
      </c>
      <c r="X2899" s="103">
        <f t="shared" si="1345"/>
        <v>0.96206168000000003</v>
      </c>
      <c r="Y2899" s="103">
        <f t="shared" si="1346"/>
        <v>0</v>
      </c>
      <c r="Z2899" s="114" t="str">
        <f t="shared" si="1353"/>
        <v>A+J=</v>
      </c>
      <c r="AA2899" s="108">
        <f t="shared" si="1354"/>
        <v>46924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47"/>
        <v>46922</v>
      </c>
      <c r="B2900" s="103">
        <f t="shared" si="1334"/>
        <v>156.89215219000002</v>
      </c>
      <c r="C2900" s="204">
        <f t="shared" si="1333"/>
        <v>72.72538727865367</v>
      </c>
      <c r="D2900" s="104">
        <f t="shared" si="1335"/>
        <v>7205.03</v>
      </c>
      <c r="E2900" s="105">
        <f t="shared" si="1330"/>
        <v>7245.38</v>
      </c>
      <c r="F2900" s="106">
        <f t="shared" si="1331"/>
        <v>46865</v>
      </c>
      <c r="G2900" s="107">
        <f t="shared" si="1336"/>
        <v>5.6002542668107669E-3</v>
      </c>
      <c r="H2900" s="108">
        <f t="shared" si="1352"/>
        <v>46924</v>
      </c>
      <c r="I2900" s="108">
        <f t="shared" si="1337"/>
        <v>46924</v>
      </c>
      <c r="J2900" s="109">
        <f t="shared" si="1348"/>
        <v>20</v>
      </c>
      <c r="K2900" s="109">
        <f t="shared" si="1332"/>
        <v>19</v>
      </c>
      <c r="L2900" s="8">
        <f t="shared" si="1349"/>
        <v>1.00531949</v>
      </c>
      <c r="M2900" s="110">
        <f t="shared" si="1338"/>
        <v>1.0056002500000001</v>
      </c>
      <c r="N2900" s="110">
        <f t="shared" si="1339"/>
        <v>2.1327492019095753</v>
      </c>
      <c r="O2900" s="103">
        <f t="shared" si="1340"/>
        <v>2.1440943300000002</v>
      </c>
      <c r="P2900" s="103">
        <f t="shared" si="1341"/>
        <v>155.93009051000001</v>
      </c>
      <c r="Q2900" s="11">
        <f t="shared" si="1355"/>
        <v>0</v>
      </c>
      <c r="R2900" s="30">
        <f t="shared" si="1350"/>
        <v>0</v>
      </c>
      <c r="S2900" s="103">
        <f t="shared" si="1342"/>
        <v>0</v>
      </c>
      <c r="T2900" s="113">
        <f t="shared" si="1351"/>
        <v>8.5000000000000006E-2</v>
      </c>
      <c r="U2900" s="111">
        <f t="shared" si="1343"/>
        <v>19</v>
      </c>
      <c r="V2900" s="111">
        <v>252</v>
      </c>
      <c r="W2900" s="110">
        <f t="shared" si="1344"/>
        <v>1.0061698269999999</v>
      </c>
      <c r="X2900" s="103">
        <f t="shared" si="1345"/>
        <v>0.96206168000000003</v>
      </c>
      <c r="Y2900" s="103">
        <f t="shared" si="1346"/>
        <v>0</v>
      </c>
      <c r="Z2900" s="114" t="str">
        <f t="shared" si="1353"/>
        <v>A+J=</v>
      </c>
      <c r="AA2900" s="108">
        <f t="shared" si="1354"/>
        <v>46924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47"/>
        <v>46923</v>
      </c>
      <c r="B2901" s="103">
        <f t="shared" si="1334"/>
        <v>156.89215219000002</v>
      </c>
      <c r="C2901" s="204">
        <f t="shared" si="1333"/>
        <v>72.72538727865367</v>
      </c>
      <c r="D2901" s="104">
        <f t="shared" si="1335"/>
        <v>7205.03</v>
      </c>
      <c r="E2901" s="105">
        <f t="shared" si="1330"/>
        <v>7245.38</v>
      </c>
      <c r="F2901" s="106">
        <f t="shared" si="1331"/>
        <v>46865</v>
      </c>
      <c r="G2901" s="107">
        <f t="shared" si="1336"/>
        <v>5.6002542668107669E-3</v>
      </c>
      <c r="H2901" s="108">
        <f t="shared" si="1352"/>
        <v>46924</v>
      </c>
      <c r="I2901" s="108">
        <f t="shared" si="1337"/>
        <v>46924</v>
      </c>
      <c r="J2901" s="109">
        <f t="shared" si="1348"/>
        <v>20</v>
      </c>
      <c r="K2901" s="109">
        <f t="shared" si="1332"/>
        <v>19</v>
      </c>
      <c r="L2901" s="8">
        <f t="shared" si="1349"/>
        <v>1.00531949</v>
      </c>
      <c r="M2901" s="110">
        <f t="shared" si="1338"/>
        <v>1.0056002500000001</v>
      </c>
      <c r="N2901" s="110">
        <f t="shared" si="1339"/>
        <v>2.1327492019095753</v>
      </c>
      <c r="O2901" s="103">
        <f t="shared" si="1340"/>
        <v>2.1440943300000002</v>
      </c>
      <c r="P2901" s="103">
        <f t="shared" si="1341"/>
        <v>155.93009051000001</v>
      </c>
      <c r="Q2901" s="11">
        <f t="shared" si="1355"/>
        <v>0</v>
      </c>
      <c r="R2901" s="30">
        <f t="shared" si="1350"/>
        <v>0</v>
      </c>
      <c r="S2901" s="103">
        <f t="shared" si="1342"/>
        <v>0</v>
      </c>
      <c r="T2901" s="113">
        <f t="shared" si="1351"/>
        <v>8.5000000000000006E-2</v>
      </c>
      <c r="U2901" s="111">
        <f t="shared" si="1343"/>
        <v>19</v>
      </c>
      <c r="V2901" s="111">
        <v>252</v>
      </c>
      <c r="W2901" s="110">
        <f t="shared" si="1344"/>
        <v>1.0061698269999999</v>
      </c>
      <c r="X2901" s="103">
        <f t="shared" si="1345"/>
        <v>0.96206168000000003</v>
      </c>
      <c r="Y2901" s="103">
        <f t="shared" si="1346"/>
        <v>0</v>
      </c>
      <c r="Z2901" s="114" t="str">
        <f t="shared" si="1353"/>
        <v>A+J=</v>
      </c>
      <c r="AA2901" s="108">
        <f t="shared" si="1354"/>
        <v>46924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47"/>
        <v>46924</v>
      </c>
      <c r="B2902" s="103">
        <f t="shared" si="1334"/>
        <v>156.98678207999998</v>
      </c>
      <c r="C2902" s="204">
        <f t="shared" si="1333"/>
        <v>72.72538727865367</v>
      </c>
      <c r="D2902" s="104">
        <f t="shared" si="1335"/>
        <v>7205.03</v>
      </c>
      <c r="E2902" s="105">
        <f t="shared" si="1330"/>
        <v>7245.38</v>
      </c>
      <c r="F2902" s="106">
        <f t="shared" si="1331"/>
        <v>46865</v>
      </c>
      <c r="G2902" s="107">
        <f t="shared" si="1336"/>
        <v>5.6002542668107669E-3</v>
      </c>
      <c r="H2902" s="108">
        <f t="shared" si="1352"/>
        <v>46954</v>
      </c>
      <c r="I2902" s="108">
        <f t="shared" si="1337"/>
        <v>46924</v>
      </c>
      <c r="J2902" s="109">
        <f t="shared" si="1348"/>
        <v>20</v>
      </c>
      <c r="K2902" s="109">
        <f t="shared" si="1332"/>
        <v>20</v>
      </c>
      <c r="L2902" s="8">
        <f t="shared" si="1349"/>
        <v>1.0056002500000001</v>
      </c>
      <c r="M2902" s="110">
        <f t="shared" si="1338"/>
        <v>1.0056002500000001</v>
      </c>
      <c r="N2902" s="110">
        <f t="shared" si="1339"/>
        <v>2.1327492019095753</v>
      </c>
      <c r="O2902" s="103">
        <f t="shared" si="1340"/>
        <v>2.1446931299999998</v>
      </c>
      <c r="P2902" s="103">
        <f t="shared" si="1341"/>
        <v>155.97363847</v>
      </c>
      <c r="Q2902" s="11">
        <f t="shared" si="1355"/>
        <v>95</v>
      </c>
      <c r="R2902" s="30">
        <f t="shared" si="1350"/>
        <v>7.1776999999999994E-2</v>
      </c>
      <c r="S2902" s="103">
        <f t="shared" si="1342"/>
        <v>11.19531984</v>
      </c>
      <c r="T2902" s="113">
        <f t="shared" si="1351"/>
        <v>8.5000000000000006E-2</v>
      </c>
      <c r="U2902" s="111">
        <f t="shared" si="1343"/>
        <v>20</v>
      </c>
      <c r="V2902" s="111">
        <v>252</v>
      </c>
      <c r="W2902" s="110">
        <f t="shared" si="1344"/>
        <v>1.006495608</v>
      </c>
      <c r="X2902" s="103">
        <f t="shared" si="1345"/>
        <v>1.01314361</v>
      </c>
      <c r="Y2902" s="103">
        <f t="shared" si="1346"/>
        <v>12.20846345</v>
      </c>
      <c r="Z2902" s="114" t="str">
        <f t="shared" si="1353"/>
        <v>A+J=</v>
      </c>
      <c r="AA2902" s="108">
        <f t="shared" si="1354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47"/>
        <v>46925</v>
      </c>
      <c r="B2903" s="103">
        <f t="shared" si="1334"/>
        <v>144.86196179000001</v>
      </c>
      <c r="C2903" s="204">
        <f t="shared" si="1333"/>
        <v>67.505377160003263</v>
      </c>
      <c r="D2903" s="104">
        <f t="shared" si="1335"/>
        <v>7205.03</v>
      </c>
      <c r="E2903" s="105">
        <f t="shared" si="1330"/>
        <v>7245.38</v>
      </c>
      <c r="F2903" s="106">
        <f t="shared" si="1331"/>
        <v>46893</v>
      </c>
      <c r="G2903" s="107">
        <f t="shared" si="1336"/>
        <v>5.6002542668107669E-3</v>
      </c>
      <c r="H2903" s="108">
        <f t="shared" si="1352"/>
        <v>46954</v>
      </c>
      <c r="I2903" s="108">
        <f t="shared" si="1337"/>
        <v>46954</v>
      </c>
      <c r="J2903" s="109">
        <f t="shared" si="1348"/>
        <v>22</v>
      </c>
      <c r="K2903" s="109">
        <f t="shared" si="1332"/>
        <v>1</v>
      </c>
      <c r="L2903" s="8">
        <f t="shared" si="1349"/>
        <v>1.0002538700000001</v>
      </c>
      <c r="M2903" s="110">
        <f t="shared" si="1338"/>
        <v>1.0056002500000001</v>
      </c>
      <c r="N2903" s="110">
        <f t="shared" si="1339"/>
        <v>2.1446931306275694</v>
      </c>
      <c r="O2903" s="103">
        <f t="shared" si="1340"/>
        <v>2.1452376000000002</v>
      </c>
      <c r="P2903" s="103">
        <f t="shared" si="1341"/>
        <v>144.81507328000001</v>
      </c>
      <c r="Q2903" s="11">
        <f t="shared" si="1355"/>
        <v>0</v>
      </c>
      <c r="R2903" s="30">
        <f t="shared" si="1350"/>
        <v>0</v>
      </c>
      <c r="S2903" s="103">
        <f t="shared" si="1342"/>
        <v>0</v>
      </c>
      <c r="T2903" s="113">
        <f t="shared" si="1351"/>
        <v>8.5000000000000006E-2</v>
      </c>
      <c r="U2903" s="111">
        <f t="shared" si="1343"/>
        <v>1</v>
      </c>
      <c r="V2903" s="111">
        <v>252</v>
      </c>
      <c r="W2903" s="110">
        <f t="shared" si="1344"/>
        <v>1.0003237819999999</v>
      </c>
      <c r="X2903" s="103">
        <f t="shared" si="1345"/>
        <v>4.6888510000000001E-2</v>
      </c>
      <c r="Y2903" s="103">
        <f t="shared" si="1346"/>
        <v>0</v>
      </c>
      <c r="Z2903" s="114" t="str">
        <f t="shared" si="1353"/>
        <v>A+J=</v>
      </c>
      <c r="AA2903" s="108">
        <f t="shared" si="1354"/>
        <v>46954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47"/>
        <v>46926</v>
      </c>
      <c r="B2904" s="103">
        <f t="shared" si="1334"/>
        <v>144.94565560000001</v>
      </c>
      <c r="C2904" s="204">
        <f t="shared" si="1333"/>
        <v>67.505377160003263</v>
      </c>
      <c r="D2904" s="104">
        <f t="shared" si="1335"/>
        <v>7205.03</v>
      </c>
      <c r="E2904" s="105">
        <f t="shared" si="1330"/>
        <v>7245.38</v>
      </c>
      <c r="F2904" s="106">
        <f t="shared" si="1331"/>
        <v>46893</v>
      </c>
      <c r="G2904" s="107">
        <f t="shared" si="1336"/>
        <v>5.6002542668107669E-3</v>
      </c>
      <c r="H2904" s="108">
        <f t="shared" si="1352"/>
        <v>46954</v>
      </c>
      <c r="I2904" s="108">
        <f t="shared" si="1337"/>
        <v>46954</v>
      </c>
      <c r="J2904" s="109">
        <f t="shared" si="1348"/>
        <v>22</v>
      </c>
      <c r="K2904" s="109">
        <f t="shared" si="1332"/>
        <v>2</v>
      </c>
      <c r="L2904" s="8">
        <f t="shared" si="1349"/>
        <v>1.0005078199999999</v>
      </c>
      <c r="M2904" s="110">
        <f t="shared" si="1338"/>
        <v>1.0056002500000001</v>
      </c>
      <c r="N2904" s="110">
        <f t="shared" si="1339"/>
        <v>2.1446931306275694</v>
      </c>
      <c r="O2904" s="103">
        <f t="shared" si="1340"/>
        <v>2.14578224</v>
      </c>
      <c r="P2904" s="103">
        <f t="shared" si="1341"/>
        <v>144.85183941</v>
      </c>
      <c r="Q2904" s="11">
        <f t="shared" si="1355"/>
        <v>0</v>
      </c>
      <c r="R2904" s="30">
        <f t="shared" si="1350"/>
        <v>0</v>
      </c>
      <c r="S2904" s="103">
        <f t="shared" si="1342"/>
        <v>0</v>
      </c>
      <c r="T2904" s="113">
        <f t="shared" si="1351"/>
        <v>8.5000000000000006E-2</v>
      </c>
      <c r="U2904" s="111">
        <f t="shared" si="1343"/>
        <v>2</v>
      </c>
      <c r="V2904" s="111">
        <v>252</v>
      </c>
      <c r="W2904" s="110">
        <f t="shared" si="1344"/>
        <v>1.00064767</v>
      </c>
      <c r="X2904" s="103">
        <f t="shared" si="1345"/>
        <v>9.3816189999999994E-2</v>
      </c>
      <c r="Y2904" s="103">
        <f t="shared" si="1346"/>
        <v>0</v>
      </c>
      <c r="Z2904" s="114" t="str">
        <f t="shared" si="1353"/>
        <v>A+J=</v>
      </c>
      <c r="AA2904" s="108">
        <f t="shared" si="1354"/>
        <v>46954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47"/>
        <v>46927</v>
      </c>
      <c r="B2905" s="103">
        <f t="shared" si="1334"/>
        <v>145.02939775000002</v>
      </c>
      <c r="C2905" s="204">
        <f t="shared" si="1333"/>
        <v>67.505377160003263</v>
      </c>
      <c r="D2905" s="104">
        <f t="shared" si="1335"/>
        <v>7205.03</v>
      </c>
      <c r="E2905" s="105">
        <f t="shared" si="1330"/>
        <v>7245.38</v>
      </c>
      <c r="F2905" s="106">
        <f t="shared" si="1331"/>
        <v>46893</v>
      </c>
      <c r="G2905" s="107">
        <f t="shared" si="1336"/>
        <v>5.6002542668107669E-3</v>
      </c>
      <c r="H2905" s="108">
        <f t="shared" si="1352"/>
        <v>46954</v>
      </c>
      <c r="I2905" s="108">
        <f t="shared" si="1337"/>
        <v>46954</v>
      </c>
      <c r="J2905" s="109">
        <f t="shared" si="1348"/>
        <v>22</v>
      </c>
      <c r="K2905" s="109">
        <f t="shared" si="1332"/>
        <v>3</v>
      </c>
      <c r="L2905" s="8">
        <f t="shared" si="1349"/>
        <v>1.0007618300000001</v>
      </c>
      <c r="M2905" s="110">
        <f t="shared" si="1338"/>
        <v>1.0056002500000001</v>
      </c>
      <c r="N2905" s="110">
        <f t="shared" si="1339"/>
        <v>2.1446931306275694</v>
      </c>
      <c r="O2905" s="103">
        <f t="shared" si="1340"/>
        <v>2.1463270200000002</v>
      </c>
      <c r="P2905" s="103">
        <f t="shared" si="1341"/>
        <v>144.88861499000001</v>
      </c>
      <c r="Q2905" s="11">
        <f t="shared" si="1355"/>
        <v>0</v>
      </c>
      <c r="R2905" s="30">
        <f t="shared" si="1350"/>
        <v>0</v>
      </c>
      <c r="S2905" s="103">
        <f t="shared" si="1342"/>
        <v>0</v>
      </c>
      <c r="T2905" s="113">
        <f t="shared" si="1351"/>
        <v>8.5000000000000006E-2</v>
      </c>
      <c r="U2905" s="111">
        <f t="shared" si="1343"/>
        <v>3</v>
      </c>
      <c r="V2905" s="111">
        <v>252</v>
      </c>
      <c r="W2905" s="110">
        <f t="shared" si="1344"/>
        <v>1.000971662</v>
      </c>
      <c r="X2905" s="103">
        <f t="shared" si="1345"/>
        <v>0.14078276000000001</v>
      </c>
      <c r="Y2905" s="103">
        <f t="shared" si="1346"/>
        <v>0</v>
      </c>
      <c r="Z2905" s="114" t="str">
        <f t="shared" si="1353"/>
        <v>A+J=</v>
      </c>
      <c r="AA2905" s="108">
        <f t="shared" si="1354"/>
        <v>46954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47"/>
        <v>46928</v>
      </c>
      <c r="B2906" s="103">
        <f t="shared" si="1334"/>
        <v>145.11318704999999</v>
      </c>
      <c r="C2906" s="204">
        <f t="shared" si="1333"/>
        <v>67.505377160003263</v>
      </c>
      <c r="D2906" s="104">
        <f t="shared" si="1335"/>
        <v>7205.03</v>
      </c>
      <c r="E2906" s="105">
        <f t="shared" si="1330"/>
        <v>7245.38</v>
      </c>
      <c r="F2906" s="106">
        <f t="shared" si="1331"/>
        <v>46893</v>
      </c>
      <c r="G2906" s="107">
        <f t="shared" si="1336"/>
        <v>5.6002542668107669E-3</v>
      </c>
      <c r="H2906" s="108">
        <f t="shared" si="1352"/>
        <v>46954</v>
      </c>
      <c r="I2906" s="108">
        <f t="shared" si="1337"/>
        <v>46954</v>
      </c>
      <c r="J2906" s="109">
        <f t="shared" si="1348"/>
        <v>22</v>
      </c>
      <c r="K2906" s="109">
        <f t="shared" si="1332"/>
        <v>4</v>
      </c>
      <c r="L2906" s="8">
        <f t="shared" si="1349"/>
        <v>1.0010159000000001</v>
      </c>
      <c r="M2906" s="110">
        <f t="shared" si="1338"/>
        <v>1.0056002500000001</v>
      </c>
      <c r="N2906" s="110">
        <f t="shared" si="1339"/>
        <v>2.1446931306275694</v>
      </c>
      <c r="O2906" s="103">
        <f t="shared" si="1340"/>
        <v>2.1468719200000002</v>
      </c>
      <c r="P2906" s="103">
        <f t="shared" si="1341"/>
        <v>144.92539866999999</v>
      </c>
      <c r="Q2906" s="11">
        <f t="shared" si="1355"/>
        <v>0</v>
      </c>
      <c r="R2906" s="30">
        <f t="shared" si="1350"/>
        <v>0</v>
      </c>
      <c r="S2906" s="103">
        <f t="shared" si="1342"/>
        <v>0</v>
      </c>
      <c r="T2906" s="113">
        <f t="shared" si="1351"/>
        <v>8.5000000000000006E-2</v>
      </c>
      <c r="U2906" s="111">
        <f t="shared" si="1343"/>
        <v>4</v>
      </c>
      <c r="V2906" s="111">
        <v>252</v>
      </c>
      <c r="W2906" s="110">
        <f t="shared" si="1344"/>
        <v>1.001295759</v>
      </c>
      <c r="X2906" s="103">
        <f t="shared" si="1345"/>
        <v>0.18778838</v>
      </c>
      <c r="Y2906" s="103">
        <f t="shared" si="1346"/>
        <v>0</v>
      </c>
      <c r="Z2906" s="114" t="str">
        <f t="shared" si="1353"/>
        <v>A+J=</v>
      </c>
      <c r="AA2906" s="108">
        <f t="shared" si="1354"/>
        <v>46954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47"/>
        <v>46929</v>
      </c>
      <c r="B2907" s="103">
        <f t="shared" si="1334"/>
        <v>145.11318704999999</v>
      </c>
      <c r="C2907" s="204">
        <f t="shared" si="1333"/>
        <v>67.505377160003263</v>
      </c>
      <c r="D2907" s="104">
        <f t="shared" si="1335"/>
        <v>7205.03</v>
      </c>
      <c r="E2907" s="105">
        <f t="shared" si="1330"/>
        <v>7245.38</v>
      </c>
      <c r="F2907" s="106">
        <f t="shared" si="1331"/>
        <v>46893</v>
      </c>
      <c r="G2907" s="107">
        <f t="shared" si="1336"/>
        <v>5.6002542668107669E-3</v>
      </c>
      <c r="H2907" s="108">
        <f t="shared" si="1352"/>
        <v>46954</v>
      </c>
      <c r="I2907" s="108">
        <f t="shared" si="1337"/>
        <v>46954</v>
      </c>
      <c r="J2907" s="109">
        <f t="shared" si="1348"/>
        <v>22</v>
      </c>
      <c r="K2907" s="109">
        <f t="shared" si="1332"/>
        <v>4</v>
      </c>
      <c r="L2907" s="8">
        <f t="shared" si="1349"/>
        <v>1.0010159000000001</v>
      </c>
      <c r="M2907" s="110">
        <f t="shared" si="1338"/>
        <v>1.0056002500000001</v>
      </c>
      <c r="N2907" s="110">
        <f t="shared" si="1339"/>
        <v>2.1446931306275694</v>
      </c>
      <c r="O2907" s="103">
        <f t="shared" si="1340"/>
        <v>2.1468719200000002</v>
      </c>
      <c r="P2907" s="103">
        <f t="shared" si="1341"/>
        <v>144.92539866999999</v>
      </c>
      <c r="Q2907" s="11">
        <f t="shared" si="1355"/>
        <v>0</v>
      </c>
      <c r="R2907" s="30">
        <f t="shared" si="1350"/>
        <v>0</v>
      </c>
      <c r="S2907" s="103">
        <f t="shared" si="1342"/>
        <v>0</v>
      </c>
      <c r="T2907" s="113">
        <f t="shared" si="1351"/>
        <v>8.5000000000000006E-2</v>
      </c>
      <c r="U2907" s="111">
        <f t="shared" si="1343"/>
        <v>4</v>
      </c>
      <c r="V2907" s="111">
        <v>252</v>
      </c>
      <c r="W2907" s="110">
        <f t="shared" si="1344"/>
        <v>1.001295759</v>
      </c>
      <c r="X2907" s="103">
        <f t="shared" si="1345"/>
        <v>0.18778838</v>
      </c>
      <c r="Y2907" s="103">
        <f t="shared" si="1346"/>
        <v>0</v>
      </c>
      <c r="Z2907" s="114" t="str">
        <f t="shared" si="1353"/>
        <v>A+J=</v>
      </c>
      <c r="AA2907" s="108">
        <f t="shared" si="1354"/>
        <v>46954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47"/>
        <v>46930</v>
      </c>
      <c r="B2908" s="103">
        <f t="shared" si="1334"/>
        <v>145.11318704999999</v>
      </c>
      <c r="C2908" s="204">
        <f t="shared" si="1333"/>
        <v>67.505377160003263</v>
      </c>
      <c r="D2908" s="104">
        <f t="shared" si="1335"/>
        <v>7205.03</v>
      </c>
      <c r="E2908" s="105">
        <f t="shared" si="1330"/>
        <v>7245.38</v>
      </c>
      <c r="F2908" s="106">
        <f t="shared" si="1331"/>
        <v>46893</v>
      </c>
      <c r="G2908" s="107">
        <f t="shared" si="1336"/>
        <v>5.6002542668107669E-3</v>
      </c>
      <c r="H2908" s="108">
        <f t="shared" si="1352"/>
        <v>46954</v>
      </c>
      <c r="I2908" s="108">
        <f t="shared" si="1337"/>
        <v>46954</v>
      </c>
      <c r="J2908" s="109">
        <f t="shared" si="1348"/>
        <v>22</v>
      </c>
      <c r="K2908" s="109">
        <f t="shared" si="1332"/>
        <v>4</v>
      </c>
      <c r="L2908" s="8">
        <f t="shared" si="1349"/>
        <v>1.0010159000000001</v>
      </c>
      <c r="M2908" s="110">
        <f t="shared" si="1338"/>
        <v>1.0056002500000001</v>
      </c>
      <c r="N2908" s="110">
        <f t="shared" si="1339"/>
        <v>2.1446931306275694</v>
      </c>
      <c r="O2908" s="103">
        <f t="shared" si="1340"/>
        <v>2.1468719200000002</v>
      </c>
      <c r="P2908" s="103">
        <f t="shared" si="1341"/>
        <v>144.92539866999999</v>
      </c>
      <c r="Q2908" s="11">
        <f t="shared" si="1355"/>
        <v>0</v>
      </c>
      <c r="R2908" s="30">
        <f t="shared" si="1350"/>
        <v>0</v>
      </c>
      <c r="S2908" s="103">
        <f t="shared" si="1342"/>
        <v>0</v>
      </c>
      <c r="T2908" s="113">
        <f t="shared" si="1351"/>
        <v>8.5000000000000006E-2</v>
      </c>
      <c r="U2908" s="111">
        <f t="shared" si="1343"/>
        <v>4</v>
      </c>
      <c r="V2908" s="111">
        <v>252</v>
      </c>
      <c r="W2908" s="110">
        <f t="shared" si="1344"/>
        <v>1.001295759</v>
      </c>
      <c r="X2908" s="103">
        <f t="shared" si="1345"/>
        <v>0.18778838</v>
      </c>
      <c r="Y2908" s="103">
        <f t="shared" si="1346"/>
        <v>0</v>
      </c>
      <c r="Z2908" s="114" t="str">
        <f t="shared" si="1353"/>
        <v>A+J=</v>
      </c>
      <c r="AA2908" s="108">
        <f t="shared" si="1354"/>
        <v>46954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47"/>
        <v>46931</v>
      </c>
      <c r="B2909" s="103">
        <f t="shared" si="1334"/>
        <v>145.19702555999999</v>
      </c>
      <c r="C2909" s="204">
        <f t="shared" si="1333"/>
        <v>67.505377160003263</v>
      </c>
      <c r="D2909" s="104">
        <f t="shared" si="1335"/>
        <v>7205.03</v>
      </c>
      <c r="E2909" s="105">
        <f t="shared" si="1330"/>
        <v>7245.38</v>
      </c>
      <c r="F2909" s="106">
        <f t="shared" si="1331"/>
        <v>46893</v>
      </c>
      <c r="G2909" s="107">
        <f t="shared" si="1336"/>
        <v>5.6002542668107669E-3</v>
      </c>
      <c r="H2909" s="108">
        <f t="shared" si="1352"/>
        <v>46954</v>
      </c>
      <c r="I2909" s="108">
        <f t="shared" si="1337"/>
        <v>46954</v>
      </c>
      <c r="J2909" s="109">
        <f t="shared" si="1348"/>
        <v>22</v>
      </c>
      <c r="K2909" s="109">
        <f t="shared" si="1332"/>
        <v>5</v>
      </c>
      <c r="L2909" s="8">
        <f t="shared" si="1349"/>
        <v>1.0012700400000001</v>
      </c>
      <c r="M2909" s="110">
        <f t="shared" si="1338"/>
        <v>1.0056002500000001</v>
      </c>
      <c r="N2909" s="110">
        <f t="shared" si="1339"/>
        <v>2.1446931306275694</v>
      </c>
      <c r="O2909" s="103">
        <f t="shared" si="1340"/>
        <v>2.1474169700000001</v>
      </c>
      <c r="P2909" s="103">
        <f t="shared" si="1341"/>
        <v>144.96219246999999</v>
      </c>
      <c r="Q2909" s="11">
        <f t="shared" si="1355"/>
        <v>0</v>
      </c>
      <c r="R2909" s="30">
        <f t="shared" si="1350"/>
        <v>0</v>
      </c>
      <c r="S2909" s="103">
        <f t="shared" si="1342"/>
        <v>0</v>
      </c>
      <c r="T2909" s="113">
        <f t="shared" si="1351"/>
        <v>8.5000000000000006E-2</v>
      </c>
      <c r="U2909" s="111">
        <f t="shared" si="1343"/>
        <v>5</v>
      </c>
      <c r="V2909" s="111">
        <v>252</v>
      </c>
      <c r="W2909" s="110">
        <f t="shared" si="1344"/>
        <v>1.0016199610000001</v>
      </c>
      <c r="X2909" s="103">
        <f t="shared" si="1345"/>
        <v>0.23483308999999999</v>
      </c>
      <c r="Y2909" s="103">
        <f t="shared" si="1346"/>
        <v>0</v>
      </c>
      <c r="Z2909" s="114" t="str">
        <f t="shared" si="1353"/>
        <v>A+J=</v>
      </c>
      <c r="AA2909" s="108">
        <f t="shared" si="1354"/>
        <v>46954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47"/>
        <v>46932</v>
      </c>
      <c r="B2910" s="103">
        <f t="shared" si="1334"/>
        <v>145.28091196</v>
      </c>
      <c r="C2910" s="204">
        <f t="shared" si="1333"/>
        <v>67.505377160003263</v>
      </c>
      <c r="D2910" s="104">
        <f t="shared" si="1335"/>
        <v>7205.03</v>
      </c>
      <c r="E2910" s="105">
        <f t="shared" si="1330"/>
        <v>7245.38</v>
      </c>
      <c r="F2910" s="106">
        <f t="shared" si="1331"/>
        <v>46893</v>
      </c>
      <c r="G2910" s="107">
        <f t="shared" si="1336"/>
        <v>5.6002542668107669E-3</v>
      </c>
      <c r="H2910" s="108">
        <f t="shared" si="1352"/>
        <v>46954</v>
      </c>
      <c r="I2910" s="108">
        <f t="shared" si="1337"/>
        <v>46954</v>
      </c>
      <c r="J2910" s="109">
        <f t="shared" si="1348"/>
        <v>22</v>
      </c>
      <c r="K2910" s="109">
        <f t="shared" si="1332"/>
        <v>6</v>
      </c>
      <c r="L2910" s="8">
        <f t="shared" si="1349"/>
        <v>1.00152424</v>
      </c>
      <c r="M2910" s="110">
        <f t="shared" si="1338"/>
        <v>1.0056002500000001</v>
      </c>
      <c r="N2910" s="110">
        <f t="shared" si="1339"/>
        <v>2.1446931306275694</v>
      </c>
      <c r="O2910" s="103">
        <f t="shared" si="1340"/>
        <v>2.1479621500000001</v>
      </c>
      <c r="P2910" s="103">
        <f t="shared" si="1341"/>
        <v>144.99899506</v>
      </c>
      <c r="Q2910" s="11">
        <f t="shared" si="1355"/>
        <v>0</v>
      </c>
      <c r="R2910" s="30">
        <f t="shared" si="1350"/>
        <v>0</v>
      </c>
      <c r="S2910" s="103">
        <f t="shared" si="1342"/>
        <v>0</v>
      </c>
      <c r="T2910" s="113">
        <f t="shared" si="1351"/>
        <v>8.5000000000000006E-2</v>
      </c>
      <c r="U2910" s="111">
        <f t="shared" si="1343"/>
        <v>6</v>
      </c>
      <c r="V2910" s="111">
        <v>252</v>
      </c>
      <c r="W2910" s="110">
        <f t="shared" si="1344"/>
        <v>1.0019442679999999</v>
      </c>
      <c r="X2910" s="103">
        <f t="shared" si="1345"/>
        <v>0.28191690000000003</v>
      </c>
      <c r="Y2910" s="103">
        <f t="shared" si="1346"/>
        <v>0</v>
      </c>
      <c r="Z2910" s="114" t="str">
        <f t="shared" si="1353"/>
        <v>A+J=</v>
      </c>
      <c r="AA2910" s="108">
        <f t="shared" si="1354"/>
        <v>46954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47"/>
        <v>46933</v>
      </c>
      <c r="B2911" s="103">
        <f t="shared" si="1334"/>
        <v>145.36484623999999</v>
      </c>
      <c r="C2911" s="204">
        <f t="shared" si="1333"/>
        <v>67.505377160003263</v>
      </c>
      <c r="D2911" s="104">
        <f t="shared" si="1335"/>
        <v>7205.03</v>
      </c>
      <c r="E2911" s="105">
        <f t="shared" si="1330"/>
        <v>7245.38</v>
      </c>
      <c r="F2911" s="106">
        <f t="shared" si="1331"/>
        <v>46893</v>
      </c>
      <c r="G2911" s="107">
        <f t="shared" si="1336"/>
        <v>5.6002542668107669E-3</v>
      </c>
      <c r="H2911" s="108">
        <f t="shared" si="1352"/>
        <v>46954</v>
      </c>
      <c r="I2911" s="108">
        <f t="shared" si="1337"/>
        <v>46954</v>
      </c>
      <c r="J2911" s="109">
        <f t="shared" si="1348"/>
        <v>22</v>
      </c>
      <c r="K2911" s="109">
        <f t="shared" si="1332"/>
        <v>7</v>
      </c>
      <c r="L2911" s="8">
        <f t="shared" si="1349"/>
        <v>1.0017784999999999</v>
      </c>
      <c r="M2911" s="110">
        <f t="shared" si="1338"/>
        <v>1.0056002500000001</v>
      </c>
      <c r="N2911" s="110">
        <f t="shared" si="1339"/>
        <v>2.1446931306275694</v>
      </c>
      <c r="O2911" s="103">
        <f t="shared" si="1340"/>
        <v>2.1485074599999998</v>
      </c>
      <c r="P2911" s="103">
        <f t="shared" si="1341"/>
        <v>145.03580640999999</v>
      </c>
      <c r="Q2911" s="11">
        <f t="shared" si="1355"/>
        <v>0</v>
      </c>
      <c r="R2911" s="30">
        <f t="shared" si="1350"/>
        <v>0</v>
      </c>
      <c r="S2911" s="103">
        <f t="shared" si="1342"/>
        <v>0</v>
      </c>
      <c r="T2911" s="113">
        <f t="shared" si="1351"/>
        <v>8.5000000000000006E-2</v>
      </c>
      <c r="U2911" s="111">
        <f t="shared" si="1343"/>
        <v>7</v>
      </c>
      <c r="V2911" s="111">
        <v>252</v>
      </c>
      <c r="W2911" s="110">
        <f t="shared" si="1344"/>
        <v>1.00226868</v>
      </c>
      <c r="X2911" s="103">
        <f t="shared" si="1345"/>
        <v>0.32903982999999998</v>
      </c>
      <c r="Y2911" s="103">
        <f t="shared" si="1346"/>
        <v>0</v>
      </c>
      <c r="Z2911" s="114" t="str">
        <f t="shared" si="1353"/>
        <v>A+J=</v>
      </c>
      <c r="AA2911" s="108">
        <f t="shared" si="1354"/>
        <v>46954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47"/>
        <v>46934</v>
      </c>
      <c r="B2912" s="103">
        <f t="shared" si="1334"/>
        <v>145.4488298</v>
      </c>
      <c r="C2912" s="204">
        <f t="shared" si="1333"/>
        <v>67.505377160003263</v>
      </c>
      <c r="D2912" s="104">
        <f t="shared" si="1335"/>
        <v>7205.03</v>
      </c>
      <c r="E2912" s="105">
        <f t="shared" si="1330"/>
        <v>7245.38</v>
      </c>
      <c r="F2912" s="106">
        <f t="shared" si="1331"/>
        <v>46893</v>
      </c>
      <c r="G2912" s="107">
        <f t="shared" si="1336"/>
        <v>5.6002542668107669E-3</v>
      </c>
      <c r="H2912" s="108">
        <f t="shared" si="1352"/>
        <v>46954</v>
      </c>
      <c r="I2912" s="108">
        <f t="shared" si="1337"/>
        <v>46954</v>
      </c>
      <c r="J2912" s="109">
        <f t="shared" si="1348"/>
        <v>22</v>
      </c>
      <c r="K2912" s="109">
        <f t="shared" si="1332"/>
        <v>8</v>
      </c>
      <c r="L2912" s="8">
        <f t="shared" si="1349"/>
        <v>1.0020328300000001</v>
      </c>
      <c r="M2912" s="110">
        <f t="shared" si="1338"/>
        <v>1.0056002500000001</v>
      </c>
      <c r="N2912" s="110">
        <f t="shared" si="1339"/>
        <v>2.1446931306275694</v>
      </c>
      <c r="O2912" s="103">
        <f t="shared" si="1340"/>
        <v>2.1490529199999999</v>
      </c>
      <c r="P2912" s="103">
        <f t="shared" si="1341"/>
        <v>145.07262789999999</v>
      </c>
      <c r="Q2912" s="11">
        <f t="shared" si="1355"/>
        <v>0</v>
      </c>
      <c r="R2912" s="30">
        <f t="shared" si="1350"/>
        <v>0</v>
      </c>
      <c r="S2912" s="103">
        <f t="shared" si="1342"/>
        <v>0</v>
      </c>
      <c r="T2912" s="113">
        <f t="shared" si="1351"/>
        <v>8.5000000000000006E-2</v>
      </c>
      <c r="U2912" s="111">
        <f t="shared" si="1343"/>
        <v>8</v>
      </c>
      <c r="V2912" s="111">
        <v>252</v>
      </c>
      <c r="W2912" s="110">
        <f t="shared" si="1344"/>
        <v>1.0025931969999999</v>
      </c>
      <c r="X2912" s="103">
        <f t="shared" si="1345"/>
        <v>0.37620189999999998</v>
      </c>
      <c r="Y2912" s="103">
        <f t="shared" si="1346"/>
        <v>0</v>
      </c>
      <c r="Z2912" s="114" t="str">
        <f t="shared" si="1353"/>
        <v>A+J=</v>
      </c>
      <c r="AA2912" s="108">
        <f t="shared" si="1354"/>
        <v>46954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47"/>
        <v>46935</v>
      </c>
      <c r="B2913" s="103">
        <f t="shared" si="1334"/>
        <v>145.53286263999999</v>
      </c>
      <c r="C2913" s="204">
        <f t="shared" si="1333"/>
        <v>67.505377160003263</v>
      </c>
      <c r="D2913" s="104">
        <f t="shared" si="1335"/>
        <v>7205.03</v>
      </c>
      <c r="E2913" s="105">
        <f t="shared" si="1330"/>
        <v>7245.38</v>
      </c>
      <c r="F2913" s="106">
        <f t="shared" si="1331"/>
        <v>46893</v>
      </c>
      <c r="G2913" s="107">
        <f t="shared" si="1336"/>
        <v>5.6002542668107669E-3</v>
      </c>
      <c r="H2913" s="108">
        <f t="shared" si="1352"/>
        <v>46954</v>
      </c>
      <c r="I2913" s="108">
        <f t="shared" si="1337"/>
        <v>46954</v>
      </c>
      <c r="J2913" s="109">
        <f t="shared" si="1348"/>
        <v>22</v>
      </c>
      <c r="K2913" s="109">
        <f t="shared" si="1332"/>
        <v>9</v>
      </c>
      <c r="L2913" s="8">
        <f t="shared" si="1349"/>
        <v>1.0022872300000001</v>
      </c>
      <c r="M2913" s="110">
        <f t="shared" si="1338"/>
        <v>1.0056002500000001</v>
      </c>
      <c r="N2913" s="110">
        <f t="shared" si="1339"/>
        <v>2.1446931306275694</v>
      </c>
      <c r="O2913" s="103">
        <f t="shared" si="1340"/>
        <v>2.14959853</v>
      </c>
      <c r="P2913" s="103">
        <f t="shared" si="1341"/>
        <v>145.10945950999999</v>
      </c>
      <c r="Q2913" s="11">
        <f t="shared" si="1355"/>
        <v>0</v>
      </c>
      <c r="R2913" s="30">
        <f t="shared" si="1350"/>
        <v>0</v>
      </c>
      <c r="S2913" s="103">
        <f t="shared" si="1342"/>
        <v>0</v>
      </c>
      <c r="T2913" s="113">
        <f t="shared" si="1351"/>
        <v>8.5000000000000006E-2</v>
      </c>
      <c r="U2913" s="111">
        <f t="shared" si="1343"/>
        <v>9</v>
      </c>
      <c r="V2913" s="111">
        <v>252</v>
      </c>
      <c r="W2913" s="110">
        <f t="shared" si="1344"/>
        <v>1.0029178190000001</v>
      </c>
      <c r="X2913" s="103">
        <f t="shared" si="1345"/>
        <v>0.42340313000000002</v>
      </c>
      <c r="Y2913" s="103">
        <f t="shared" si="1346"/>
        <v>0</v>
      </c>
      <c r="Z2913" s="114" t="str">
        <f t="shared" si="1353"/>
        <v>A+J=</v>
      </c>
      <c r="AA2913" s="108">
        <f t="shared" si="1354"/>
        <v>46954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47"/>
        <v>46936</v>
      </c>
      <c r="B2914" s="103">
        <f t="shared" si="1334"/>
        <v>145.53286263999999</v>
      </c>
      <c r="C2914" s="204">
        <f t="shared" si="1333"/>
        <v>67.505377160003263</v>
      </c>
      <c r="D2914" s="104">
        <f t="shared" si="1335"/>
        <v>7205.03</v>
      </c>
      <c r="E2914" s="105">
        <f t="shared" si="1330"/>
        <v>7245.38</v>
      </c>
      <c r="F2914" s="106">
        <f t="shared" si="1331"/>
        <v>46893</v>
      </c>
      <c r="G2914" s="107">
        <f t="shared" si="1336"/>
        <v>5.6002542668107669E-3</v>
      </c>
      <c r="H2914" s="108">
        <f t="shared" si="1352"/>
        <v>46954</v>
      </c>
      <c r="I2914" s="108">
        <f t="shared" si="1337"/>
        <v>46954</v>
      </c>
      <c r="J2914" s="109">
        <f t="shared" si="1348"/>
        <v>22</v>
      </c>
      <c r="K2914" s="109">
        <f t="shared" si="1332"/>
        <v>9</v>
      </c>
      <c r="L2914" s="8">
        <f t="shared" si="1349"/>
        <v>1.0022872300000001</v>
      </c>
      <c r="M2914" s="110">
        <f t="shared" si="1338"/>
        <v>1.0056002500000001</v>
      </c>
      <c r="N2914" s="110">
        <f t="shared" si="1339"/>
        <v>2.1446931306275694</v>
      </c>
      <c r="O2914" s="103">
        <f t="shared" si="1340"/>
        <v>2.14959853</v>
      </c>
      <c r="P2914" s="103">
        <f t="shared" si="1341"/>
        <v>145.10945950999999</v>
      </c>
      <c r="Q2914" s="11">
        <f t="shared" si="1355"/>
        <v>0</v>
      </c>
      <c r="R2914" s="30">
        <f t="shared" si="1350"/>
        <v>0</v>
      </c>
      <c r="S2914" s="103">
        <f t="shared" si="1342"/>
        <v>0</v>
      </c>
      <c r="T2914" s="113">
        <f t="shared" si="1351"/>
        <v>8.5000000000000006E-2</v>
      </c>
      <c r="U2914" s="111">
        <f t="shared" si="1343"/>
        <v>9</v>
      </c>
      <c r="V2914" s="111">
        <v>252</v>
      </c>
      <c r="W2914" s="110">
        <f t="shared" si="1344"/>
        <v>1.0029178190000001</v>
      </c>
      <c r="X2914" s="103">
        <f t="shared" si="1345"/>
        <v>0.42340313000000002</v>
      </c>
      <c r="Y2914" s="103">
        <f t="shared" si="1346"/>
        <v>0</v>
      </c>
      <c r="Z2914" s="114" t="str">
        <f t="shared" si="1353"/>
        <v>A+J=</v>
      </c>
      <c r="AA2914" s="108">
        <f t="shared" si="1354"/>
        <v>46954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47"/>
        <v>46937</v>
      </c>
      <c r="B2915" s="103">
        <f t="shared" si="1334"/>
        <v>145.53286263999999</v>
      </c>
      <c r="C2915" s="204">
        <f t="shared" si="1333"/>
        <v>67.505377160003263</v>
      </c>
      <c r="D2915" s="104">
        <f t="shared" si="1335"/>
        <v>7205.03</v>
      </c>
      <c r="E2915" s="105">
        <f t="shared" si="1330"/>
        <v>7245.38</v>
      </c>
      <c r="F2915" s="106">
        <f t="shared" si="1331"/>
        <v>46893</v>
      </c>
      <c r="G2915" s="107">
        <f t="shared" si="1336"/>
        <v>5.6002542668107669E-3</v>
      </c>
      <c r="H2915" s="108">
        <f t="shared" si="1352"/>
        <v>46954</v>
      </c>
      <c r="I2915" s="108">
        <f t="shared" si="1337"/>
        <v>46954</v>
      </c>
      <c r="J2915" s="109">
        <f t="shared" si="1348"/>
        <v>22</v>
      </c>
      <c r="K2915" s="109">
        <f t="shared" si="1332"/>
        <v>9</v>
      </c>
      <c r="L2915" s="8">
        <f t="shared" si="1349"/>
        <v>1.0022872300000001</v>
      </c>
      <c r="M2915" s="110">
        <f t="shared" si="1338"/>
        <v>1.0056002500000001</v>
      </c>
      <c r="N2915" s="110">
        <f t="shared" si="1339"/>
        <v>2.1446931306275694</v>
      </c>
      <c r="O2915" s="103">
        <f t="shared" si="1340"/>
        <v>2.14959853</v>
      </c>
      <c r="P2915" s="103">
        <f t="shared" si="1341"/>
        <v>145.10945950999999</v>
      </c>
      <c r="Q2915" s="11">
        <f t="shared" si="1355"/>
        <v>0</v>
      </c>
      <c r="R2915" s="30">
        <f t="shared" si="1350"/>
        <v>0</v>
      </c>
      <c r="S2915" s="103">
        <f t="shared" si="1342"/>
        <v>0</v>
      </c>
      <c r="T2915" s="113">
        <f t="shared" si="1351"/>
        <v>8.5000000000000006E-2</v>
      </c>
      <c r="U2915" s="111">
        <f t="shared" si="1343"/>
        <v>9</v>
      </c>
      <c r="V2915" s="111">
        <v>252</v>
      </c>
      <c r="W2915" s="110">
        <f t="shared" si="1344"/>
        <v>1.0029178190000001</v>
      </c>
      <c r="X2915" s="103">
        <f t="shared" si="1345"/>
        <v>0.42340313000000002</v>
      </c>
      <c r="Y2915" s="103">
        <f t="shared" si="1346"/>
        <v>0</v>
      </c>
      <c r="Z2915" s="114" t="str">
        <f t="shared" si="1353"/>
        <v>A+J=</v>
      </c>
      <c r="AA2915" s="108">
        <f t="shared" si="1354"/>
        <v>46954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47"/>
        <v>46938</v>
      </c>
      <c r="B2916" s="103">
        <f t="shared" si="1334"/>
        <v>145.61694358</v>
      </c>
      <c r="C2916" s="204">
        <f t="shared" si="1333"/>
        <v>67.505377160003263</v>
      </c>
      <c r="D2916" s="104">
        <f t="shared" si="1335"/>
        <v>7205.03</v>
      </c>
      <c r="E2916" s="105">
        <f t="shared" si="1330"/>
        <v>7245.38</v>
      </c>
      <c r="F2916" s="106">
        <f t="shared" si="1331"/>
        <v>46893</v>
      </c>
      <c r="G2916" s="107">
        <f t="shared" si="1336"/>
        <v>5.6002542668107669E-3</v>
      </c>
      <c r="H2916" s="108">
        <f t="shared" si="1352"/>
        <v>46954</v>
      </c>
      <c r="I2916" s="108">
        <f t="shared" si="1337"/>
        <v>46954</v>
      </c>
      <c r="J2916" s="109">
        <f t="shared" si="1348"/>
        <v>22</v>
      </c>
      <c r="K2916" s="109">
        <f t="shared" si="1332"/>
        <v>10</v>
      </c>
      <c r="L2916" s="8">
        <f t="shared" si="1349"/>
        <v>1.0025416899999999</v>
      </c>
      <c r="M2916" s="110">
        <f t="shared" si="1338"/>
        <v>1.0056002500000001</v>
      </c>
      <c r="N2916" s="110">
        <f t="shared" si="1339"/>
        <v>2.1446931306275694</v>
      </c>
      <c r="O2916" s="103">
        <f t="shared" si="1340"/>
        <v>2.1501442700000002</v>
      </c>
      <c r="P2916" s="103">
        <f t="shared" si="1341"/>
        <v>145.14629988999999</v>
      </c>
      <c r="Q2916" s="11">
        <f t="shared" si="1355"/>
        <v>0</v>
      </c>
      <c r="R2916" s="30">
        <f t="shared" si="1350"/>
        <v>0</v>
      </c>
      <c r="S2916" s="103">
        <f t="shared" si="1342"/>
        <v>0</v>
      </c>
      <c r="T2916" s="113">
        <f t="shared" si="1351"/>
        <v>8.5000000000000006E-2</v>
      </c>
      <c r="U2916" s="111">
        <f t="shared" si="1343"/>
        <v>10</v>
      </c>
      <c r="V2916" s="111">
        <v>252</v>
      </c>
      <c r="W2916" s="110">
        <f t="shared" si="1344"/>
        <v>1.0032425469999999</v>
      </c>
      <c r="X2916" s="103">
        <f t="shared" si="1345"/>
        <v>0.47064369</v>
      </c>
      <c r="Y2916" s="103">
        <f t="shared" si="1346"/>
        <v>0</v>
      </c>
      <c r="Z2916" s="114" t="str">
        <f t="shared" si="1353"/>
        <v>A+J=</v>
      </c>
      <c r="AA2916" s="108">
        <f t="shared" si="1354"/>
        <v>46954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47"/>
        <v>46939</v>
      </c>
      <c r="B2917" s="103">
        <f t="shared" si="1334"/>
        <v>145.70107235999998</v>
      </c>
      <c r="C2917" s="204">
        <f t="shared" si="1333"/>
        <v>67.505377160003263</v>
      </c>
      <c r="D2917" s="104">
        <f t="shared" si="1335"/>
        <v>7205.03</v>
      </c>
      <c r="E2917" s="105">
        <f t="shared" si="1330"/>
        <v>7245.38</v>
      </c>
      <c r="F2917" s="106">
        <f t="shared" si="1331"/>
        <v>46893</v>
      </c>
      <c r="G2917" s="107">
        <f t="shared" si="1336"/>
        <v>5.6002542668107669E-3</v>
      </c>
      <c r="H2917" s="108">
        <f t="shared" si="1352"/>
        <v>46954</v>
      </c>
      <c r="I2917" s="108">
        <f t="shared" si="1337"/>
        <v>46954</v>
      </c>
      <c r="J2917" s="109">
        <f t="shared" si="1348"/>
        <v>22</v>
      </c>
      <c r="K2917" s="109">
        <f t="shared" si="1332"/>
        <v>11</v>
      </c>
      <c r="L2917" s="8">
        <f t="shared" si="1349"/>
        <v>1.0027962100000001</v>
      </c>
      <c r="M2917" s="110">
        <f t="shared" si="1338"/>
        <v>1.0056002500000001</v>
      </c>
      <c r="N2917" s="110">
        <f t="shared" si="1339"/>
        <v>2.1446931306275694</v>
      </c>
      <c r="O2917" s="103">
        <f t="shared" si="1340"/>
        <v>2.15069014</v>
      </c>
      <c r="P2917" s="103">
        <f t="shared" si="1341"/>
        <v>145.18314905</v>
      </c>
      <c r="Q2917" s="11">
        <f t="shared" si="1355"/>
        <v>0</v>
      </c>
      <c r="R2917" s="30">
        <f t="shared" si="1350"/>
        <v>0</v>
      </c>
      <c r="S2917" s="103">
        <f t="shared" si="1342"/>
        <v>0</v>
      </c>
      <c r="T2917" s="113">
        <f t="shared" si="1351"/>
        <v>8.5000000000000006E-2</v>
      </c>
      <c r="U2917" s="111">
        <f t="shared" si="1343"/>
        <v>11</v>
      </c>
      <c r="V2917" s="111">
        <v>252</v>
      </c>
      <c r="W2917" s="110">
        <f t="shared" si="1344"/>
        <v>1.0035673789999999</v>
      </c>
      <c r="X2917" s="103">
        <f t="shared" si="1345"/>
        <v>0.51792331000000003</v>
      </c>
      <c r="Y2917" s="103">
        <f t="shared" si="1346"/>
        <v>0</v>
      </c>
      <c r="Z2917" s="114" t="str">
        <f t="shared" si="1353"/>
        <v>A+J=</v>
      </c>
      <c r="AA2917" s="108">
        <f t="shared" si="1354"/>
        <v>46954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47"/>
        <v>46940</v>
      </c>
      <c r="B2918" s="103">
        <f t="shared" si="1334"/>
        <v>145.78525063999999</v>
      </c>
      <c r="C2918" s="204">
        <f t="shared" si="1333"/>
        <v>67.505377160003263</v>
      </c>
      <c r="D2918" s="104">
        <f t="shared" si="1335"/>
        <v>7205.03</v>
      </c>
      <c r="E2918" s="105">
        <f t="shared" si="1330"/>
        <v>7245.38</v>
      </c>
      <c r="F2918" s="106">
        <f t="shared" si="1331"/>
        <v>46893</v>
      </c>
      <c r="G2918" s="107">
        <f t="shared" si="1336"/>
        <v>5.6002542668107669E-3</v>
      </c>
      <c r="H2918" s="108">
        <f t="shared" si="1352"/>
        <v>46954</v>
      </c>
      <c r="I2918" s="108">
        <f t="shared" si="1337"/>
        <v>46954</v>
      </c>
      <c r="J2918" s="109">
        <f t="shared" si="1348"/>
        <v>22</v>
      </c>
      <c r="K2918" s="109">
        <f t="shared" si="1332"/>
        <v>12</v>
      </c>
      <c r="L2918" s="8">
        <f t="shared" si="1349"/>
        <v>1.0030508</v>
      </c>
      <c r="M2918" s="110">
        <f t="shared" si="1338"/>
        <v>1.0056002500000001</v>
      </c>
      <c r="N2918" s="110">
        <f t="shared" si="1339"/>
        <v>2.1446931306275694</v>
      </c>
      <c r="O2918" s="103">
        <f t="shared" si="1340"/>
        <v>2.1512361599999998</v>
      </c>
      <c r="P2918" s="103">
        <f t="shared" si="1341"/>
        <v>145.22000833999999</v>
      </c>
      <c r="Q2918" s="11">
        <f t="shared" si="1355"/>
        <v>0</v>
      </c>
      <c r="R2918" s="30">
        <f t="shared" si="1350"/>
        <v>0</v>
      </c>
      <c r="S2918" s="103">
        <f t="shared" si="1342"/>
        <v>0</v>
      </c>
      <c r="T2918" s="113">
        <f t="shared" si="1351"/>
        <v>8.5000000000000006E-2</v>
      </c>
      <c r="U2918" s="111">
        <f t="shared" si="1343"/>
        <v>12</v>
      </c>
      <c r="V2918" s="111">
        <v>252</v>
      </c>
      <c r="W2918" s="110">
        <f t="shared" si="1344"/>
        <v>1.003892317</v>
      </c>
      <c r="X2918" s="103">
        <f t="shared" si="1345"/>
        <v>0.56524229999999998</v>
      </c>
      <c r="Y2918" s="103">
        <f t="shared" si="1346"/>
        <v>0</v>
      </c>
      <c r="Z2918" s="114" t="str">
        <f t="shared" si="1353"/>
        <v>A+J=</v>
      </c>
      <c r="AA2918" s="108">
        <f t="shared" si="1354"/>
        <v>46954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47"/>
        <v>46941</v>
      </c>
      <c r="B2919" s="103">
        <f t="shared" si="1334"/>
        <v>145.86947746000001</v>
      </c>
      <c r="C2919" s="204">
        <f t="shared" si="1333"/>
        <v>67.505377160003263</v>
      </c>
      <c r="D2919" s="104">
        <f t="shared" si="1335"/>
        <v>7205.03</v>
      </c>
      <c r="E2919" s="105">
        <f t="shared" si="1330"/>
        <v>7245.38</v>
      </c>
      <c r="F2919" s="106">
        <f t="shared" si="1331"/>
        <v>46893</v>
      </c>
      <c r="G2919" s="107">
        <f t="shared" si="1336"/>
        <v>5.6002542668107669E-3</v>
      </c>
      <c r="H2919" s="108">
        <f t="shared" si="1352"/>
        <v>46954</v>
      </c>
      <c r="I2919" s="108">
        <f t="shared" si="1337"/>
        <v>46954</v>
      </c>
      <c r="J2919" s="109">
        <f t="shared" si="1348"/>
        <v>22</v>
      </c>
      <c r="K2919" s="109">
        <f t="shared" si="1332"/>
        <v>13</v>
      </c>
      <c r="L2919" s="8">
        <f t="shared" si="1349"/>
        <v>1.00330546</v>
      </c>
      <c r="M2919" s="110">
        <f t="shared" si="1338"/>
        <v>1.0056002500000001</v>
      </c>
      <c r="N2919" s="110">
        <f t="shared" si="1339"/>
        <v>2.1446931306275694</v>
      </c>
      <c r="O2919" s="103">
        <f t="shared" si="1340"/>
        <v>2.1517823200000001</v>
      </c>
      <c r="P2919" s="103">
        <f t="shared" si="1341"/>
        <v>145.25687707</v>
      </c>
      <c r="Q2919" s="11">
        <f t="shared" si="1355"/>
        <v>0</v>
      </c>
      <c r="R2919" s="30">
        <f t="shared" si="1350"/>
        <v>0</v>
      </c>
      <c r="S2919" s="103">
        <f t="shared" si="1342"/>
        <v>0</v>
      </c>
      <c r="T2919" s="113">
        <f t="shared" si="1351"/>
        <v>8.5000000000000006E-2</v>
      </c>
      <c r="U2919" s="111">
        <f t="shared" si="1343"/>
        <v>13</v>
      </c>
      <c r="V2919" s="111">
        <v>252</v>
      </c>
      <c r="W2919" s="110">
        <f t="shared" si="1344"/>
        <v>1.0042173590000001</v>
      </c>
      <c r="X2919" s="103">
        <f t="shared" si="1345"/>
        <v>0.61260038999999999</v>
      </c>
      <c r="Y2919" s="103">
        <f t="shared" si="1346"/>
        <v>0</v>
      </c>
      <c r="Z2919" s="114" t="str">
        <f t="shared" si="1353"/>
        <v>A+J=</v>
      </c>
      <c r="AA2919" s="108">
        <f t="shared" si="1354"/>
        <v>46954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47"/>
        <v>46942</v>
      </c>
      <c r="B2920" s="103">
        <f t="shared" si="1334"/>
        <v>145.95375193999999</v>
      </c>
      <c r="C2920" s="204">
        <f t="shared" si="1333"/>
        <v>67.505377160003263</v>
      </c>
      <c r="D2920" s="104">
        <f t="shared" si="1335"/>
        <v>7205.03</v>
      </c>
      <c r="E2920" s="105">
        <f t="shared" ref="E2920:E2983" si="1356">IF($K2920=1,VLOOKUP($A2919,$AO$10:$AS$165,4),E2919)</f>
        <v>7245.38</v>
      </c>
      <c r="F2920" s="106">
        <f t="shared" ref="F2920:F2983" si="1357">IF($K2920=1,VLOOKUP($A2919,$AO$10:$AS$165,5),F2919)</f>
        <v>46893</v>
      </c>
      <c r="G2920" s="107">
        <f t="shared" si="1336"/>
        <v>5.6002542668107669E-3</v>
      </c>
      <c r="H2920" s="108">
        <f t="shared" si="1352"/>
        <v>46954</v>
      </c>
      <c r="I2920" s="108">
        <f t="shared" si="1337"/>
        <v>46954</v>
      </c>
      <c r="J2920" s="109">
        <f t="shared" si="1348"/>
        <v>22</v>
      </c>
      <c r="K2920" s="109">
        <f t="shared" si="1332"/>
        <v>14</v>
      </c>
      <c r="L2920" s="8">
        <f t="shared" si="1349"/>
        <v>1.0035601700000001</v>
      </c>
      <c r="M2920" s="110">
        <f t="shared" si="1338"/>
        <v>1.0056002500000001</v>
      </c>
      <c r="N2920" s="110">
        <f t="shared" si="1339"/>
        <v>2.1446931306275694</v>
      </c>
      <c r="O2920" s="103">
        <f t="shared" si="1340"/>
        <v>2.1523286000000001</v>
      </c>
      <c r="P2920" s="103">
        <f t="shared" si="1341"/>
        <v>145.29375390999999</v>
      </c>
      <c r="Q2920" s="11">
        <f t="shared" si="1355"/>
        <v>0</v>
      </c>
      <c r="R2920" s="30">
        <f t="shared" si="1350"/>
        <v>0</v>
      </c>
      <c r="S2920" s="103">
        <f t="shared" si="1342"/>
        <v>0</v>
      </c>
      <c r="T2920" s="113">
        <f t="shared" si="1351"/>
        <v>8.5000000000000006E-2</v>
      </c>
      <c r="U2920" s="111">
        <f t="shared" si="1343"/>
        <v>14</v>
      </c>
      <c r="V2920" s="111">
        <v>252</v>
      </c>
      <c r="W2920" s="110">
        <f t="shared" si="1344"/>
        <v>1.0045425079999999</v>
      </c>
      <c r="X2920" s="103">
        <f t="shared" si="1345"/>
        <v>0.65999803000000001</v>
      </c>
      <c r="Y2920" s="103">
        <f t="shared" si="1346"/>
        <v>0</v>
      </c>
      <c r="Z2920" s="114" t="str">
        <f t="shared" si="1353"/>
        <v>A+J=</v>
      </c>
      <c r="AA2920" s="108">
        <f t="shared" si="1354"/>
        <v>46954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47"/>
        <v>46943</v>
      </c>
      <c r="B2921" s="103">
        <f t="shared" si="1334"/>
        <v>145.95375193999999</v>
      </c>
      <c r="C2921" s="204">
        <f t="shared" si="1333"/>
        <v>67.505377160003263</v>
      </c>
      <c r="D2921" s="104">
        <f t="shared" si="1335"/>
        <v>7205.03</v>
      </c>
      <c r="E2921" s="105">
        <f t="shared" si="1356"/>
        <v>7245.38</v>
      </c>
      <c r="F2921" s="106">
        <f t="shared" si="1357"/>
        <v>46893</v>
      </c>
      <c r="G2921" s="107">
        <f t="shared" si="1336"/>
        <v>5.6002542668107669E-3</v>
      </c>
      <c r="H2921" s="108">
        <f t="shared" si="1352"/>
        <v>46954</v>
      </c>
      <c r="I2921" s="108">
        <f t="shared" si="1337"/>
        <v>46954</v>
      </c>
      <c r="J2921" s="109">
        <f t="shared" si="1348"/>
        <v>22</v>
      </c>
      <c r="K2921" s="109">
        <f t="shared" si="1332"/>
        <v>14</v>
      </c>
      <c r="L2921" s="8">
        <f t="shared" si="1349"/>
        <v>1.0035601700000001</v>
      </c>
      <c r="M2921" s="110">
        <f t="shared" si="1338"/>
        <v>1.0056002500000001</v>
      </c>
      <c r="N2921" s="110">
        <f t="shared" si="1339"/>
        <v>2.1446931306275694</v>
      </c>
      <c r="O2921" s="103">
        <f t="shared" si="1340"/>
        <v>2.1523286000000001</v>
      </c>
      <c r="P2921" s="103">
        <f t="shared" si="1341"/>
        <v>145.29375390999999</v>
      </c>
      <c r="Q2921" s="11">
        <f t="shared" si="1355"/>
        <v>0</v>
      </c>
      <c r="R2921" s="30">
        <f t="shared" si="1350"/>
        <v>0</v>
      </c>
      <c r="S2921" s="103">
        <f t="shared" si="1342"/>
        <v>0</v>
      </c>
      <c r="T2921" s="113">
        <f t="shared" si="1351"/>
        <v>8.5000000000000006E-2</v>
      </c>
      <c r="U2921" s="111">
        <f t="shared" si="1343"/>
        <v>14</v>
      </c>
      <c r="V2921" s="111">
        <v>252</v>
      </c>
      <c r="W2921" s="110">
        <f t="shared" si="1344"/>
        <v>1.0045425079999999</v>
      </c>
      <c r="X2921" s="103">
        <f t="shared" si="1345"/>
        <v>0.65999803000000001</v>
      </c>
      <c r="Y2921" s="103">
        <f t="shared" si="1346"/>
        <v>0</v>
      </c>
      <c r="Z2921" s="114" t="str">
        <f t="shared" si="1353"/>
        <v>A+J=</v>
      </c>
      <c r="AA2921" s="108">
        <f t="shared" si="1354"/>
        <v>46954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47"/>
        <v>46944</v>
      </c>
      <c r="B2922" s="103">
        <f t="shared" si="1334"/>
        <v>145.95375193999999</v>
      </c>
      <c r="C2922" s="204">
        <f t="shared" si="1333"/>
        <v>67.505377160003263</v>
      </c>
      <c r="D2922" s="104">
        <f t="shared" si="1335"/>
        <v>7205.03</v>
      </c>
      <c r="E2922" s="105">
        <f t="shared" si="1356"/>
        <v>7245.38</v>
      </c>
      <c r="F2922" s="106">
        <f t="shared" si="1357"/>
        <v>46893</v>
      </c>
      <c r="G2922" s="107">
        <f t="shared" si="1336"/>
        <v>5.6002542668107669E-3</v>
      </c>
      <c r="H2922" s="108">
        <f t="shared" si="1352"/>
        <v>46954</v>
      </c>
      <c r="I2922" s="108">
        <f t="shared" si="1337"/>
        <v>46954</v>
      </c>
      <c r="J2922" s="109">
        <f t="shared" si="1348"/>
        <v>22</v>
      </c>
      <c r="K2922" s="109">
        <f t="shared" si="1332"/>
        <v>14</v>
      </c>
      <c r="L2922" s="8">
        <f t="shared" si="1349"/>
        <v>1.0035601700000001</v>
      </c>
      <c r="M2922" s="110">
        <f t="shared" si="1338"/>
        <v>1.0056002500000001</v>
      </c>
      <c r="N2922" s="110">
        <f t="shared" si="1339"/>
        <v>2.1446931306275694</v>
      </c>
      <c r="O2922" s="103">
        <f t="shared" si="1340"/>
        <v>2.1523286000000001</v>
      </c>
      <c r="P2922" s="103">
        <f t="shared" si="1341"/>
        <v>145.29375390999999</v>
      </c>
      <c r="Q2922" s="11">
        <f t="shared" si="1355"/>
        <v>0</v>
      </c>
      <c r="R2922" s="30">
        <f t="shared" si="1350"/>
        <v>0</v>
      </c>
      <c r="S2922" s="103">
        <f t="shared" si="1342"/>
        <v>0</v>
      </c>
      <c r="T2922" s="113">
        <f t="shared" si="1351"/>
        <v>8.5000000000000006E-2</v>
      </c>
      <c r="U2922" s="111">
        <f t="shared" si="1343"/>
        <v>14</v>
      </c>
      <c r="V2922" s="111">
        <v>252</v>
      </c>
      <c r="W2922" s="110">
        <f t="shared" si="1344"/>
        <v>1.0045425079999999</v>
      </c>
      <c r="X2922" s="103">
        <f t="shared" si="1345"/>
        <v>0.65999803000000001</v>
      </c>
      <c r="Y2922" s="103">
        <f t="shared" si="1346"/>
        <v>0</v>
      </c>
      <c r="Z2922" s="114" t="str">
        <f t="shared" si="1353"/>
        <v>A+J=</v>
      </c>
      <c r="AA2922" s="108">
        <f t="shared" si="1354"/>
        <v>46954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47"/>
        <v>46945</v>
      </c>
      <c r="B2923" s="103">
        <f t="shared" si="1334"/>
        <v>146.03807637</v>
      </c>
      <c r="C2923" s="204">
        <f t="shared" si="1333"/>
        <v>67.505377160003263</v>
      </c>
      <c r="D2923" s="104">
        <f t="shared" si="1335"/>
        <v>7205.03</v>
      </c>
      <c r="E2923" s="105">
        <f t="shared" si="1356"/>
        <v>7245.38</v>
      </c>
      <c r="F2923" s="106">
        <f t="shared" si="1357"/>
        <v>46893</v>
      </c>
      <c r="G2923" s="107">
        <f t="shared" si="1336"/>
        <v>5.6002542668107669E-3</v>
      </c>
      <c r="H2923" s="108">
        <f t="shared" si="1352"/>
        <v>46954</v>
      </c>
      <c r="I2923" s="108">
        <f t="shared" si="1337"/>
        <v>46954</v>
      </c>
      <c r="J2923" s="109">
        <f t="shared" si="1348"/>
        <v>22</v>
      </c>
      <c r="K2923" s="109">
        <f t="shared" si="1332"/>
        <v>15</v>
      </c>
      <c r="L2923" s="8">
        <f t="shared" si="1349"/>
        <v>1.0038149599999999</v>
      </c>
      <c r="M2923" s="110">
        <f t="shared" si="1338"/>
        <v>1.0056002500000001</v>
      </c>
      <c r="N2923" s="110">
        <f t="shared" si="1339"/>
        <v>2.1446931306275694</v>
      </c>
      <c r="O2923" s="103">
        <f t="shared" si="1340"/>
        <v>2.1528750400000001</v>
      </c>
      <c r="P2923" s="103">
        <f t="shared" si="1341"/>
        <v>145.33064155</v>
      </c>
      <c r="Q2923" s="11">
        <f t="shared" si="1355"/>
        <v>0</v>
      </c>
      <c r="R2923" s="30">
        <f t="shared" si="1350"/>
        <v>0</v>
      </c>
      <c r="S2923" s="103">
        <f t="shared" si="1342"/>
        <v>0</v>
      </c>
      <c r="T2923" s="113">
        <f t="shared" si="1351"/>
        <v>8.5000000000000006E-2</v>
      </c>
      <c r="U2923" s="111">
        <f t="shared" si="1343"/>
        <v>15</v>
      </c>
      <c r="V2923" s="111">
        <v>252</v>
      </c>
      <c r="W2923" s="110">
        <f t="shared" si="1344"/>
        <v>1.0048677610000001</v>
      </c>
      <c r="X2923" s="103">
        <f t="shared" si="1345"/>
        <v>0.70743482000000002</v>
      </c>
      <c r="Y2923" s="103">
        <f t="shared" si="1346"/>
        <v>0</v>
      </c>
      <c r="Z2923" s="114" t="str">
        <f t="shared" si="1353"/>
        <v>A+J=</v>
      </c>
      <c r="AA2923" s="108">
        <f t="shared" si="1354"/>
        <v>46954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47"/>
        <v>46946</v>
      </c>
      <c r="B2924" s="103">
        <f t="shared" si="1334"/>
        <v>146.12244820000001</v>
      </c>
      <c r="C2924" s="204">
        <f t="shared" si="1333"/>
        <v>67.505377160003263</v>
      </c>
      <c r="D2924" s="104">
        <f t="shared" si="1335"/>
        <v>7205.03</v>
      </c>
      <c r="E2924" s="105">
        <f t="shared" si="1356"/>
        <v>7245.38</v>
      </c>
      <c r="F2924" s="106">
        <f t="shared" si="1357"/>
        <v>46893</v>
      </c>
      <c r="G2924" s="107">
        <f t="shared" si="1336"/>
        <v>5.6002542668107669E-3</v>
      </c>
      <c r="H2924" s="108">
        <f t="shared" si="1352"/>
        <v>46954</v>
      </c>
      <c r="I2924" s="108">
        <f t="shared" si="1337"/>
        <v>46954</v>
      </c>
      <c r="J2924" s="109">
        <f t="shared" si="1348"/>
        <v>22</v>
      </c>
      <c r="K2924" s="109">
        <f t="shared" ref="K2924:K2987" si="1358">(J2924-(NETWORKDAYS(A2924,I2924,AD$171:AD$502)-1))</f>
        <v>16</v>
      </c>
      <c r="L2924" s="8">
        <f t="shared" si="1349"/>
        <v>1.0040697999999999</v>
      </c>
      <c r="M2924" s="110">
        <f t="shared" si="1338"/>
        <v>1.0056002500000001</v>
      </c>
      <c r="N2924" s="110">
        <f t="shared" si="1339"/>
        <v>2.1446931306275694</v>
      </c>
      <c r="O2924" s="103">
        <f t="shared" si="1340"/>
        <v>2.1534216000000002</v>
      </c>
      <c r="P2924" s="103">
        <f t="shared" si="1341"/>
        <v>145.36753729</v>
      </c>
      <c r="Q2924" s="11">
        <f t="shared" si="1355"/>
        <v>0</v>
      </c>
      <c r="R2924" s="30">
        <f t="shared" si="1350"/>
        <v>0</v>
      </c>
      <c r="S2924" s="103">
        <f t="shared" si="1342"/>
        <v>0</v>
      </c>
      <c r="T2924" s="113">
        <f t="shared" si="1351"/>
        <v>8.5000000000000006E-2</v>
      </c>
      <c r="U2924" s="111">
        <f t="shared" si="1343"/>
        <v>16</v>
      </c>
      <c r="V2924" s="111">
        <v>252</v>
      </c>
      <c r="W2924" s="110">
        <f t="shared" si="1344"/>
        <v>1.0051931190000001</v>
      </c>
      <c r="X2924" s="103">
        <f t="shared" si="1345"/>
        <v>0.75491090999999999</v>
      </c>
      <c r="Y2924" s="103">
        <f t="shared" si="1346"/>
        <v>0</v>
      </c>
      <c r="Z2924" s="114" t="str">
        <f t="shared" si="1353"/>
        <v>A+J=</v>
      </c>
      <c r="AA2924" s="108">
        <f t="shared" si="1354"/>
        <v>46954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47"/>
        <v>46947</v>
      </c>
      <c r="B2925" s="103">
        <f t="shared" si="1334"/>
        <v>146.20687031999998</v>
      </c>
      <c r="C2925" s="204">
        <f t="shared" si="1333"/>
        <v>67.505377160003263</v>
      </c>
      <c r="D2925" s="104">
        <f t="shared" si="1335"/>
        <v>7205.03</v>
      </c>
      <c r="E2925" s="105">
        <f t="shared" si="1356"/>
        <v>7245.38</v>
      </c>
      <c r="F2925" s="106">
        <f t="shared" si="1357"/>
        <v>46893</v>
      </c>
      <c r="G2925" s="107">
        <f t="shared" si="1336"/>
        <v>5.6002542668107669E-3</v>
      </c>
      <c r="H2925" s="108">
        <f t="shared" si="1352"/>
        <v>46954</v>
      </c>
      <c r="I2925" s="108">
        <f t="shared" si="1337"/>
        <v>46954</v>
      </c>
      <c r="J2925" s="109">
        <f t="shared" si="1348"/>
        <v>22</v>
      </c>
      <c r="K2925" s="109">
        <f t="shared" si="1358"/>
        <v>17</v>
      </c>
      <c r="L2925" s="8">
        <f t="shared" si="1349"/>
        <v>1.0043247200000001</v>
      </c>
      <c r="M2925" s="110">
        <f t="shared" si="1338"/>
        <v>1.0056002500000001</v>
      </c>
      <c r="N2925" s="110">
        <f t="shared" si="1339"/>
        <v>2.1446931306275694</v>
      </c>
      <c r="O2925" s="103">
        <f t="shared" si="1340"/>
        <v>2.1539683200000002</v>
      </c>
      <c r="P2925" s="103">
        <f t="shared" si="1341"/>
        <v>145.40444382999999</v>
      </c>
      <c r="Q2925" s="11">
        <f t="shared" si="1355"/>
        <v>0</v>
      </c>
      <c r="R2925" s="30">
        <f t="shared" si="1350"/>
        <v>0</v>
      </c>
      <c r="S2925" s="103">
        <f t="shared" si="1342"/>
        <v>0</v>
      </c>
      <c r="T2925" s="113">
        <f t="shared" si="1351"/>
        <v>8.5000000000000006E-2</v>
      </c>
      <c r="U2925" s="111">
        <f t="shared" si="1343"/>
        <v>17</v>
      </c>
      <c r="V2925" s="111">
        <v>252</v>
      </c>
      <c r="W2925" s="110">
        <f t="shared" si="1344"/>
        <v>1.005518583</v>
      </c>
      <c r="X2925" s="103">
        <f t="shared" si="1345"/>
        <v>0.80242648999999999</v>
      </c>
      <c r="Y2925" s="103">
        <f t="shared" si="1346"/>
        <v>0</v>
      </c>
      <c r="Z2925" s="114" t="str">
        <f t="shared" si="1353"/>
        <v>A+J=</v>
      </c>
      <c r="AA2925" s="108">
        <f t="shared" si="1354"/>
        <v>46954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47"/>
        <v>46948</v>
      </c>
      <c r="B2926" s="103">
        <f t="shared" si="1334"/>
        <v>146.29134002000001</v>
      </c>
      <c r="C2926" s="204">
        <f t="shared" si="1333"/>
        <v>67.505377160003263</v>
      </c>
      <c r="D2926" s="104">
        <f t="shared" si="1335"/>
        <v>7205.03</v>
      </c>
      <c r="E2926" s="105">
        <f t="shared" si="1356"/>
        <v>7245.38</v>
      </c>
      <c r="F2926" s="106">
        <f t="shared" si="1357"/>
        <v>46893</v>
      </c>
      <c r="G2926" s="107">
        <f t="shared" si="1336"/>
        <v>5.6002542668107669E-3</v>
      </c>
      <c r="H2926" s="108">
        <f t="shared" si="1352"/>
        <v>46954</v>
      </c>
      <c r="I2926" s="108">
        <f t="shared" si="1337"/>
        <v>46954</v>
      </c>
      <c r="J2926" s="109">
        <f t="shared" si="1348"/>
        <v>22</v>
      </c>
      <c r="K2926" s="109">
        <f t="shared" si="1358"/>
        <v>18</v>
      </c>
      <c r="L2926" s="8">
        <f t="shared" si="1349"/>
        <v>1.0045796899999999</v>
      </c>
      <c r="M2926" s="110">
        <f t="shared" si="1338"/>
        <v>1.0056002500000001</v>
      </c>
      <c r="N2926" s="110">
        <f t="shared" si="1339"/>
        <v>2.1446931306275694</v>
      </c>
      <c r="O2926" s="103">
        <f t="shared" si="1340"/>
        <v>2.1545151599999999</v>
      </c>
      <c r="P2926" s="103">
        <f t="shared" si="1341"/>
        <v>145.44135847000001</v>
      </c>
      <c r="Q2926" s="11">
        <f t="shared" si="1355"/>
        <v>0</v>
      </c>
      <c r="R2926" s="30">
        <f t="shared" si="1350"/>
        <v>0</v>
      </c>
      <c r="S2926" s="103">
        <f t="shared" si="1342"/>
        <v>0</v>
      </c>
      <c r="T2926" s="113">
        <f t="shared" si="1351"/>
        <v>8.5000000000000006E-2</v>
      </c>
      <c r="U2926" s="111">
        <f t="shared" si="1343"/>
        <v>18</v>
      </c>
      <c r="V2926" s="111">
        <v>252</v>
      </c>
      <c r="W2926" s="110">
        <f t="shared" si="1344"/>
        <v>1.005844153</v>
      </c>
      <c r="X2926" s="103">
        <f t="shared" si="1345"/>
        <v>0.84998154999999997</v>
      </c>
      <c r="Y2926" s="103">
        <f t="shared" si="1346"/>
        <v>0</v>
      </c>
      <c r="Z2926" s="114" t="str">
        <f t="shared" si="1353"/>
        <v>A+J=</v>
      </c>
      <c r="AA2926" s="108">
        <f t="shared" si="1354"/>
        <v>46954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47"/>
        <v>46949</v>
      </c>
      <c r="B2927" s="103">
        <f t="shared" si="1334"/>
        <v>146.37585974999999</v>
      </c>
      <c r="C2927" s="204">
        <f t="shared" si="1333"/>
        <v>67.505377160003263</v>
      </c>
      <c r="D2927" s="104">
        <f t="shared" si="1335"/>
        <v>7205.03</v>
      </c>
      <c r="E2927" s="105">
        <f t="shared" si="1356"/>
        <v>7245.38</v>
      </c>
      <c r="F2927" s="106">
        <f t="shared" si="1357"/>
        <v>46893</v>
      </c>
      <c r="G2927" s="107">
        <f t="shared" si="1336"/>
        <v>5.6002542668107669E-3</v>
      </c>
      <c r="H2927" s="108">
        <f t="shared" si="1352"/>
        <v>46954</v>
      </c>
      <c r="I2927" s="108">
        <f t="shared" si="1337"/>
        <v>46954</v>
      </c>
      <c r="J2927" s="109">
        <f t="shared" si="1348"/>
        <v>22</v>
      </c>
      <c r="K2927" s="109">
        <f t="shared" si="1358"/>
        <v>19</v>
      </c>
      <c r="L2927" s="8">
        <f t="shared" si="1349"/>
        <v>1.0048347399999999</v>
      </c>
      <c r="M2927" s="110">
        <f t="shared" si="1338"/>
        <v>1.0056002500000001</v>
      </c>
      <c r="N2927" s="110">
        <f t="shared" si="1339"/>
        <v>2.1446931306275694</v>
      </c>
      <c r="O2927" s="103">
        <f t="shared" si="1340"/>
        <v>2.1550621599999999</v>
      </c>
      <c r="P2927" s="103">
        <f t="shared" si="1341"/>
        <v>145.47828390999999</v>
      </c>
      <c r="Q2927" s="11">
        <f t="shared" si="1355"/>
        <v>0</v>
      </c>
      <c r="R2927" s="30">
        <f t="shared" si="1350"/>
        <v>0</v>
      </c>
      <c r="S2927" s="103">
        <f t="shared" si="1342"/>
        <v>0</v>
      </c>
      <c r="T2927" s="113">
        <f t="shared" si="1351"/>
        <v>8.5000000000000006E-2</v>
      </c>
      <c r="U2927" s="111">
        <f t="shared" si="1343"/>
        <v>19</v>
      </c>
      <c r="V2927" s="111">
        <v>252</v>
      </c>
      <c r="W2927" s="110">
        <f t="shared" si="1344"/>
        <v>1.0061698269999999</v>
      </c>
      <c r="X2927" s="103">
        <f t="shared" si="1345"/>
        <v>0.89757584000000001</v>
      </c>
      <c r="Y2927" s="103">
        <f t="shared" si="1346"/>
        <v>0</v>
      </c>
      <c r="Z2927" s="114" t="str">
        <f t="shared" si="1353"/>
        <v>A+J=</v>
      </c>
      <c r="AA2927" s="108">
        <f t="shared" si="1354"/>
        <v>46954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47"/>
        <v>46950</v>
      </c>
      <c r="B2928" s="103">
        <f t="shared" si="1334"/>
        <v>146.37585974999999</v>
      </c>
      <c r="C2928" s="204">
        <f t="shared" si="1333"/>
        <v>67.505377160003263</v>
      </c>
      <c r="D2928" s="104">
        <f t="shared" si="1335"/>
        <v>7205.03</v>
      </c>
      <c r="E2928" s="105">
        <f t="shared" si="1356"/>
        <v>7245.38</v>
      </c>
      <c r="F2928" s="106">
        <f t="shared" si="1357"/>
        <v>46893</v>
      </c>
      <c r="G2928" s="107">
        <f t="shared" si="1336"/>
        <v>5.6002542668107669E-3</v>
      </c>
      <c r="H2928" s="108">
        <f t="shared" si="1352"/>
        <v>46954</v>
      </c>
      <c r="I2928" s="108">
        <f t="shared" si="1337"/>
        <v>46954</v>
      </c>
      <c r="J2928" s="109">
        <f t="shared" si="1348"/>
        <v>22</v>
      </c>
      <c r="K2928" s="109">
        <f t="shared" si="1358"/>
        <v>19</v>
      </c>
      <c r="L2928" s="8">
        <f t="shared" si="1349"/>
        <v>1.0048347399999999</v>
      </c>
      <c r="M2928" s="110">
        <f t="shared" si="1338"/>
        <v>1.0056002500000001</v>
      </c>
      <c r="N2928" s="110">
        <f t="shared" si="1339"/>
        <v>2.1446931306275694</v>
      </c>
      <c r="O2928" s="103">
        <f t="shared" si="1340"/>
        <v>2.1550621599999999</v>
      </c>
      <c r="P2928" s="103">
        <f t="shared" si="1341"/>
        <v>145.47828390999999</v>
      </c>
      <c r="Q2928" s="11">
        <f t="shared" si="1355"/>
        <v>0</v>
      </c>
      <c r="R2928" s="30">
        <f t="shared" si="1350"/>
        <v>0</v>
      </c>
      <c r="S2928" s="103">
        <f t="shared" si="1342"/>
        <v>0</v>
      </c>
      <c r="T2928" s="113">
        <f t="shared" si="1351"/>
        <v>8.5000000000000006E-2</v>
      </c>
      <c r="U2928" s="111">
        <f t="shared" si="1343"/>
        <v>19</v>
      </c>
      <c r="V2928" s="111">
        <v>252</v>
      </c>
      <c r="W2928" s="110">
        <f t="shared" si="1344"/>
        <v>1.0061698269999999</v>
      </c>
      <c r="X2928" s="103">
        <f t="shared" si="1345"/>
        <v>0.89757584000000001</v>
      </c>
      <c r="Y2928" s="103">
        <f t="shared" si="1346"/>
        <v>0</v>
      </c>
      <c r="Z2928" s="114" t="str">
        <f t="shared" si="1353"/>
        <v>A+J=</v>
      </c>
      <c r="AA2928" s="108">
        <f t="shared" si="1354"/>
        <v>46954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47"/>
        <v>46951</v>
      </c>
      <c r="B2929" s="103">
        <f t="shared" si="1334"/>
        <v>146.37585974999999</v>
      </c>
      <c r="C2929" s="204">
        <f t="shared" si="1333"/>
        <v>67.505377160003263</v>
      </c>
      <c r="D2929" s="104">
        <f t="shared" si="1335"/>
        <v>7205.03</v>
      </c>
      <c r="E2929" s="105">
        <f t="shared" si="1356"/>
        <v>7245.38</v>
      </c>
      <c r="F2929" s="106">
        <f t="shared" si="1357"/>
        <v>46893</v>
      </c>
      <c r="G2929" s="107">
        <f t="shared" si="1336"/>
        <v>5.6002542668107669E-3</v>
      </c>
      <c r="H2929" s="108">
        <f t="shared" si="1352"/>
        <v>46954</v>
      </c>
      <c r="I2929" s="108">
        <f t="shared" si="1337"/>
        <v>46954</v>
      </c>
      <c r="J2929" s="109">
        <f t="shared" si="1348"/>
        <v>22</v>
      </c>
      <c r="K2929" s="109">
        <f t="shared" si="1358"/>
        <v>19</v>
      </c>
      <c r="L2929" s="8">
        <f t="shared" si="1349"/>
        <v>1.0048347399999999</v>
      </c>
      <c r="M2929" s="110">
        <f t="shared" si="1338"/>
        <v>1.0056002500000001</v>
      </c>
      <c r="N2929" s="110">
        <f t="shared" si="1339"/>
        <v>2.1446931306275694</v>
      </c>
      <c r="O2929" s="103">
        <f t="shared" si="1340"/>
        <v>2.1550621599999999</v>
      </c>
      <c r="P2929" s="103">
        <f t="shared" si="1341"/>
        <v>145.47828390999999</v>
      </c>
      <c r="Q2929" s="11">
        <f t="shared" si="1355"/>
        <v>0</v>
      </c>
      <c r="R2929" s="30">
        <f t="shared" si="1350"/>
        <v>0</v>
      </c>
      <c r="S2929" s="103">
        <f t="shared" si="1342"/>
        <v>0</v>
      </c>
      <c r="T2929" s="113">
        <f t="shared" si="1351"/>
        <v>8.5000000000000006E-2</v>
      </c>
      <c r="U2929" s="111">
        <f t="shared" si="1343"/>
        <v>19</v>
      </c>
      <c r="V2929" s="111">
        <v>252</v>
      </c>
      <c r="W2929" s="110">
        <f t="shared" si="1344"/>
        <v>1.0061698269999999</v>
      </c>
      <c r="X2929" s="103">
        <f t="shared" si="1345"/>
        <v>0.89757584000000001</v>
      </c>
      <c r="Y2929" s="103">
        <f t="shared" si="1346"/>
        <v>0</v>
      </c>
      <c r="Z2929" s="114" t="str">
        <f t="shared" si="1353"/>
        <v>A+J=</v>
      </c>
      <c r="AA2929" s="108">
        <f t="shared" si="1354"/>
        <v>46954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47"/>
        <v>46952</v>
      </c>
      <c r="B2930" s="103">
        <f t="shared" si="1334"/>
        <v>146.46042657999999</v>
      </c>
      <c r="C2930" s="204">
        <f t="shared" si="1333"/>
        <v>67.505377160003263</v>
      </c>
      <c r="D2930" s="104">
        <f t="shared" si="1335"/>
        <v>7205.03</v>
      </c>
      <c r="E2930" s="105">
        <f t="shared" si="1356"/>
        <v>7245.38</v>
      </c>
      <c r="F2930" s="106">
        <f t="shared" si="1357"/>
        <v>46893</v>
      </c>
      <c r="G2930" s="107">
        <f t="shared" si="1336"/>
        <v>5.6002542668107669E-3</v>
      </c>
      <c r="H2930" s="108">
        <f t="shared" si="1352"/>
        <v>46954</v>
      </c>
      <c r="I2930" s="108">
        <f t="shared" si="1337"/>
        <v>46954</v>
      </c>
      <c r="J2930" s="109">
        <f t="shared" si="1348"/>
        <v>22</v>
      </c>
      <c r="K2930" s="109">
        <f t="shared" si="1358"/>
        <v>20</v>
      </c>
      <c r="L2930" s="8">
        <f t="shared" si="1349"/>
        <v>1.0050898399999999</v>
      </c>
      <c r="M2930" s="110">
        <f t="shared" si="1338"/>
        <v>1.0056002500000001</v>
      </c>
      <c r="N2930" s="110">
        <f t="shared" si="1339"/>
        <v>2.1446931306275694</v>
      </c>
      <c r="O2930" s="103">
        <f t="shared" si="1340"/>
        <v>2.1556092699999998</v>
      </c>
      <c r="P2930" s="103">
        <f t="shared" si="1341"/>
        <v>145.51521678</v>
      </c>
      <c r="Q2930" s="11">
        <f t="shared" si="1355"/>
        <v>0</v>
      </c>
      <c r="R2930" s="30">
        <f t="shared" si="1350"/>
        <v>0</v>
      </c>
      <c r="S2930" s="103">
        <f t="shared" si="1342"/>
        <v>0</v>
      </c>
      <c r="T2930" s="113">
        <f t="shared" si="1351"/>
        <v>8.5000000000000006E-2</v>
      </c>
      <c r="U2930" s="111">
        <f t="shared" si="1343"/>
        <v>20</v>
      </c>
      <c r="V2930" s="111">
        <v>252</v>
      </c>
      <c r="W2930" s="110">
        <f t="shared" si="1344"/>
        <v>1.006495608</v>
      </c>
      <c r="X2930" s="103">
        <f t="shared" si="1345"/>
        <v>0.94520979999999999</v>
      </c>
      <c r="Y2930" s="103">
        <f t="shared" si="1346"/>
        <v>0</v>
      </c>
      <c r="Z2930" s="114" t="str">
        <f t="shared" si="1353"/>
        <v>A+J=</v>
      </c>
      <c r="AA2930" s="108">
        <f t="shared" si="1354"/>
        <v>46954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47"/>
        <v>46953</v>
      </c>
      <c r="B2931" s="103">
        <f t="shared" si="1334"/>
        <v>146.5450428</v>
      </c>
      <c r="C2931" s="204">
        <f t="shared" si="1333"/>
        <v>67.505377160003263</v>
      </c>
      <c r="D2931" s="104">
        <f t="shared" si="1335"/>
        <v>7205.03</v>
      </c>
      <c r="E2931" s="105">
        <f t="shared" si="1356"/>
        <v>7245.38</v>
      </c>
      <c r="F2931" s="106">
        <f t="shared" si="1357"/>
        <v>46893</v>
      </c>
      <c r="G2931" s="107">
        <f t="shared" si="1336"/>
        <v>5.6002542668107669E-3</v>
      </c>
      <c r="H2931" s="108">
        <f t="shared" si="1352"/>
        <v>46954</v>
      </c>
      <c r="I2931" s="108">
        <f t="shared" si="1337"/>
        <v>46954</v>
      </c>
      <c r="J2931" s="109">
        <f t="shared" si="1348"/>
        <v>22</v>
      </c>
      <c r="K2931" s="109">
        <f t="shared" si="1358"/>
        <v>21</v>
      </c>
      <c r="L2931" s="8">
        <f t="shared" si="1349"/>
        <v>1.0053450100000001</v>
      </c>
      <c r="M2931" s="110">
        <f t="shared" si="1338"/>
        <v>1.0056002500000001</v>
      </c>
      <c r="N2931" s="110">
        <f t="shared" si="1339"/>
        <v>2.1446931306275694</v>
      </c>
      <c r="O2931" s="103">
        <f t="shared" si="1340"/>
        <v>2.1561565300000001</v>
      </c>
      <c r="P2931" s="103">
        <f t="shared" si="1341"/>
        <v>145.55215977</v>
      </c>
      <c r="Q2931" s="11">
        <f t="shared" si="1355"/>
        <v>0</v>
      </c>
      <c r="R2931" s="30">
        <f t="shared" si="1350"/>
        <v>0</v>
      </c>
      <c r="S2931" s="103">
        <f t="shared" si="1342"/>
        <v>0</v>
      </c>
      <c r="T2931" s="113">
        <f t="shared" si="1351"/>
        <v>8.5000000000000006E-2</v>
      </c>
      <c r="U2931" s="111">
        <f t="shared" si="1343"/>
        <v>21</v>
      </c>
      <c r="V2931" s="111">
        <v>252</v>
      </c>
      <c r="W2931" s="110">
        <f t="shared" si="1344"/>
        <v>1.0068214929999999</v>
      </c>
      <c r="X2931" s="103">
        <f t="shared" si="1345"/>
        <v>0.99288303</v>
      </c>
      <c r="Y2931" s="103">
        <f t="shared" si="1346"/>
        <v>0</v>
      </c>
      <c r="Z2931" s="114" t="str">
        <f t="shared" si="1353"/>
        <v>A+J=</v>
      </c>
      <c r="AA2931" s="108">
        <f t="shared" si="1354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47"/>
        <v>46954</v>
      </c>
      <c r="B2932" s="103">
        <f t="shared" si="1334"/>
        <v>146.62970888999999</v>
      </c>
      <c r="C2932" s="204">
        <f t="shared" si="1333"/>
        <v>67.505377160003263</v>
      </c>
      <c r="D2932" s="104">
        <f t="shared" si="1335"/>
        <v>7205.03</v>
      </c>
      <c r="E2932" s="105">
        <f t="shared" si="1356"/>
        <v>7245.38</v>
      </c>
      <c r="F2932" s="106">
        <f t="shared" si="1357"/>
        <v>46893</v>
      </c>
      <c r="G2932" s="107">
        <f t="shared" si="1336"/>
        <v>5.6002542668107669E-3</v>
      </c>
      <c r="H2932" s="108">
        <f t="shared" si="1352"/>
        <v>46986</v>
      </c>
      <c r="I2932" s="108">
        <f t="shared" si="1337"/>
        <v>46954</v>
      </c>
      <c r="J2932" s="109">
        <f t="shared" si="1348"/>
        <v>22</v>
      </c>
      <c r="K2932" s="109">
        <f t="shared" si="1358"/>
        <v>22</v>
      </c>
      <c r="L2932" s="8">
        <f t="shared" si="1349"/>
        <v>1.0056002500000001</v>
      </c>
      <c r="M2932" s="110">
        <f t="shared" si="1338"/>
        <v>1.0056002500000001</v>
      </c>
      <c r="N2932" s="110">
        <f t="shared" si="1339"/>
        <v>2.1446931306275694</v>
      </c>
      <c r="O2932" s="103">
        <f t="shared" si="1340"/>
        <v>2.1567039399999999</v>
      </c>
      <c r="P2932" s="103">
        <f t="shared" si="1341"/>
        <v>145.58911289</v>
      </c>
      <c r="Q2932" s="11">
        <f t="shared" si="1355"/>
        <v>96</v>
      </c>
      <c r="R2932" s="30">
        <f t="shared" si="1350"/>
        <v>7.4621000000000007E-2</v>
      </c>
      <c r="S2932" s="103">
        <f t="shared" si="1342"/>
        <v>10.86400519</v>
      </c>
      <c r="T2932" s="113">
        <f t="shared" si="1351"/>
        <v>8.5000000000000006E-2</v>
      </c>
      <c r="U2932" s="111">
        <f t="shared" si="1343"/>
        <v>22</v>
      </c>
      <c r="V2932" s="111">
        <v>252</v>
      </c>
      <c r="W2932" s="110">
        <f t="shared" si="1344"/>
        <v>1.007147485</v>
      </c>
      <c r="X2932" s="103">
        <f t="shared" si="1345"/>
        <v>1.0405960000000001</v>
      </c>
      <c r="Y2932" s="103">
        <f t="shared" si="1346"/>
        <v>11.904601190000001</v>
      </c>
      <c r="Z2932" s="114" t="str">
        <f t="shared" si="1353"/>
        <v>A+J=</v>
      </c>
      <c r="AA2932" s="108">
        <f t="shared" si="1354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47"/>
        <v>46955</v>
      </c>
      <c r="B2933" s="103">
        <f t="shared" si="1334"/>
        <v>134.80294345999999</v>
      </c>
      <c r="C2933" s="204">
        <f t="shared" si="1333"/>
        <v>62.468058412396211</v>
      </c>
      <c r="D2933" s="104">
        <f t="shared" si="1335"/>
        <v>7205.03</v>
      </c>
      <c r="E2933" s="105">
        <f t="shared" si="1356"/>
        <v>7245.38</v>
      </c>
      <c r="F2933" s="106">
        <f t="shared" si="1357"/>
        <v>46924</v>
      </c>
      <c r="G2933" s="107">
        <f t="shared" si="1336"/>
        <v>5.6002542668107669E-3</v>
      </c>
      <c r="H2933" s="108">
        <f t="shared" si="1352"/>
        <v>46986</v>
      </c>
      <c r="I2933" s="108">
        <f t="shared" si="1337"/>
        <v>46986</v>
      </c>
      <c r="J2933" s="109">
        <f t="shared" si="1348"/>
        <v>22</v>
      </c>
      <c r="K2933" s="109">
        <f t="shared" si="1358"/>
        <v>1</v>
      </c>
      <c r="L2933" s="8">
        <f t="shared" si="1349"/>
        <v>1.0002538700000001</v>
      </c>
      <c r="M2933" s="110">
        <f t="shared" si="1338"/>
        <v>1.0056002500000001</v>
      </c>
      <c r="N2933" s="110">
        <f t="shared" si="1339"/>
        <v>2.1567039483323667</v>
      </c>
      <c r="O2933" s="103">
        <f t="shared" si="1340"/>
        <v>2.1572514699999998</v>
      </c>
      <c r="P2933" s="103">
        <f t="shared" si="1341"/>
        <v>134.75931083</v>
      </c>
      <c r="Q2933" s="11">
        <f t="shared" si="1355"/>
        <v>0</v>
      </c>
      <c r="R2933" s="30">
        <f t="shared" si="1350"/>
        <v>0</v>
      </c>
      <c r="S2933" s="103">
        <f t="shared" si="1342"/>
        <v>0</v>
      </c>
      <c r="T2933" s="113">
        <f t="shared" si="1351"/>
        <v>8.5000000000000006E-2</v>
      </c>
      <c r="U2933" s="111">
        <f t="shared" si="1343"/>
        <v>1</v>
      </c>
      <c r="V2933" s="111">
        <v>252</v>
      </c>
      <c r="W2933" s="110">
        <f t="shared" si="1344"/>
        <v>1.0003237819999999</v>
      </c>
      <c r="X2933" s="103">
        <f t="shared" si="1345"/>
        <v>4.3632629999999999E-2</v>
      </c>
      <c r="Y2933" s="103">
        <f t="shared" si="1346"/>
        <v>0</v>
      </c>
      <c r="Z2933" s="114" t="str">
        <f t="shared" si="1353"/>
        <v>A+J=</v>
      </c>
      <c r="AA2933" s="108">
        <f t="shared" si="1354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47"/>
        <v>46956</v>
      </c>
      <c r="B2934" s="103">
        <f t="shared" si="1334"/>
        <v>134.88082567999999</v>
      </c>
      <c r="C2934" s="204">
        <f t="shared" si="1333"/>
        <v>62.468058412396211</v>
      </c>
      <c r="D2934" s="104">
        <f t="shared" si="1335"/>
        <v>7205.03</v>
      </c>
      <c r="E2934" s="105">
        <f t="shared" si="1356"/>
        <v>7245.38</v>
      </c>
      <c r="F2934" s="106">
        <f t="shared" si="1357"/>
        <v>46924</v>
      </c>
      <c r="G2934" s="107">
        <f t="shared" si="1336"/>
        <v>5.6002542668107669E-3</v>
      </c>
      <c r="H2934" s="108">
        <f t="shared" si="1352"/>
        <v>46986</v>
      </c>
      <c r="I2934" s="108">
        <f t="shared" si="1337"/>
        <v>46986</v>
      </c>
      <c r="J2934" s="109">
        <f t="shared" si="1348"/>
        <v>22</v>
      </c>
      <c r="K2934" s="109">
        <f t="shared" si="1358"/>
        <v>2</v>
      </c>
      <c r="L2934" s="8">
        <f t="shared" si="1349"/>
        <v>1.0005078199999999</v>
      </c>
      <c r="M2934" s="110">
        <f t="shared" si="1338"/>
        <v>1.0056002500000001</v>
      </c>
      <c r="N2934" s="110">
        <f t="shared" si="1339"/>
        <v>2.1567039483323667</v>
      </c>
      <c r="O2934" s="103">
        <f t="shared" si="1340"/>
        <v>2.1577991600000002</v>
      </c>
      <c r="P2934" s="103">
        <f t="shared" si="1341"/>
        <v>134.79352395999999</v>
      </c>
      <c r="Q2934" s="11">
        <f t="shared" si="1355"/>
        <v>0</v>
      </c>
      <c r="R2934" s="30">
        <f t="shared" si="1350"/>
        <v>0</v>
      </c>
      <c r="S2934" s="103">
        <f t="shared" si="1342"/>
        <v>0</v>
      </c>
      <c r="T2934" s="113">
        <f t="shared" si="1351"/>
        <v>8.5000000000000006E-2</v>
      </c>
      <c r="U2934" s="111">
        <f t="shared" si="1343"/>
        <v>2</v>
      </c>
      <c r="V2934" s="111">
        <v>252</v>
      </c>
      <c r="W2934" s="110">
        <f t="shared" si="1344"/>
        <v>1.00064767</v>
      </c>
      <c r="X2934" s="103">
        <f t="shared" si="1345"/>
        <v>8.7301719999999999E-2</v>
      </c>
      <c r="Y2934" s="103">
        <f t="shared" si="1346"/>
        <v>0</v>
      </c>
      <c r="Z2934" s="114" t="str">
        <f t="shared" si="1353"/>
        <v>A+J=</v>
      </c>
      <c r="AA2934" s="108">
        <f t="shared" si="1354"/>
        <v>46986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47"/>
        <v>46957</v>
      </c>
      <c r="B2935" s="103">
        <f t="shared" si="1334"/>
        <v>134.88082567999999</v>
      </c>
      <c r="C2935" s="204">
        <f t="shared" si="1333"/>
        <v>62.468058412396211</v>
      </c>
      <c r="D2935" s="104">
        <f t="shared" si="1335"/>
        <v>7205.03</v>
      </c>
      <c r="E2935" s="105">
        <f t="shared" si="1356"/>
        <v>7245.38</v>
      </c>
      <c r="F2935" s="106">
        <f t="shared" si="1357"/>
        <v>46924</v>
      </c>
      <c r="G2935" s="107">
        <f t="shared" si="1336"/>
        <v>5.6002542668107669E-3</v>
      </c>
      <c r="H2935" s="108">
        <f t="shared" si="1352"/>
        <v>46986</v>
      </c>
      <c r="I2935" s="108">
        <f t="shared" si="1337"/>
        <v>46986</v>
      </c>
      <c r="J2935" s="109">
        <f t="shared" si="1348"/>
        <v>22</v>
      </c>
      <c r="K2935" s="109">
        <f t="shared" si="1358"/>
        <v>2</v>
      </c>
      <c r="L2935" s="8">
        <f t="shared" si="1349"/>
        <v>1.0005078199999999</v>
      </c>
      <c r="M2935" s="110">
        <f t="shared" si="1338"/>
        <v>1.0056002500000001</v>
      </c>
      <c r="N2935" s="110">
        <f t="shared" si="1339"/>
        <v>2.1567039483323667</v>
      </c>
      <c r="O2935" s="103">
        <f t="shared" si="1340"/>
        <v>2.1577991600000002</v>
      </c>
      <c r="P2935" s="103">
        <f t="shared" si="1341"/>
        <v>134.79352395999999</v>
      </c>
      <c r="Q2935" s="11">
        <f t="shared" si="1355"/>
        <v>0</v>
      </c>
      <c r="R2935" s="30">
        <f t="shared" si="1350"/>
        <v>0</v>
      </c>
      <c r="S2935" s="103">
        <f t="shared" si="1342"/>
        <v>0</v>
      </c>
      <c r="T2935" s="113">
        <f t="shared" si="1351"/>
        <v>8.5000000000000006E-2</v>
      </c>
      <c r="U2935" s="111">
        <f t="shared" si="1343"/>
        <v>2</v>
      </c>
      <c r="V2935" s="111">
        <v>252</v>
      </c>
      <c r="W2935" s="110">
        <f t="shared" si="1344"/>
        <v>1.00064767</v>
      </c>
      <c r="X2935" s="103">
        <f t="shared" si="1345"/>
        <v>8.7301719999999999E-2</v>
      </c>
      <c r="Y2935" s="103">
        <f t="shared" si="1346"/>
        <v>0</v>
      </c>
      <c r="Z2935" s="114" t="str">
        <f t="shared" si="1353"/>
        <v>A+J=</v>
      </c>
      <c r="AA2935" s="108">
        <f t="shared" si="1354"/>
        <v>46986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47"/>
        <v>46958</v>
      </c>
      <c r="B2936" s="103">
        <f t="shared" si="1334"/>
        <v>134.88082567999999</v>
      </c>
      <c r="C2936" s="204">
        <f t="shared" si="1333"/>
        <v>62.468058412396211</v>
      </c>
      <c r="D2936" s="104">
        <f t="shared" si="1335"/>
        <v>7205.03</v>
      </c>
      <c r="E2936" s="105">
        <f t="shared" si="1356"/>
        <v>7245.38</v>
      </c>
      <c r="F2936" s="106">
        <f t="shared" si="1357"/>
        <v>46924</v>
      </c>
      <c r="G2936" s="107">
        <f t="shared" si="1336"/>
        <v>5.6002542668107669E-3</v>
      </c>
      <c r="H2936" s="108">
        <f t="shared" si="1352"/>
        <v>46986</v>
      </c>
      <c r="I2936" s="108">
        <f t="shared" si="1337"/>
        <v>46986</v>
      </c>
      <c r="J2936" s="109">
        <f t="shared" si="1348"/>
        <v>22</v>
      </c>
      <c r="K2936" s="109">
        <f t="shared" si="1358"/>
        <v>2</v>
      </c>
      <c r="L2936" s="8">
        <f t="shared" si="1349"/>
        <v>1.0005078199999999</v>
      </c>
      <c r="M2936" s="110">
        <f t="shared" si="1338"/>
        <v>1.0056002500000001</v>
      </c>
      <c r="N2936" s="110">
        <f t="shared" si="1339"/>
        <v>2.1567039483323667</v>
      </c>
      <c r="O2936" s="103">
        <f t="shared" si="1340"/>
        <v>2.1577991600000002</v>
      </c>
      <c r="P2936" s="103">
        <f t="shared" si="1341"/>
        <v>134.79352395999999</v>
      </c>
      <c r="Q2936" s="11">
        <f t="shared" si="1355"/>
        <v>0</v>
      </c>
      <c r="R2936" s="30">
        <f t="shared" si="1350"/>
        <v>0</v>
      </c>
      <c r="S2936" s="103">
        <f t="shared" si="1342"/>
        <v>0</v>
      </c>
      <c r="T2936" s="113">
        <f t="shared" si="1351"/>
        <v>8.5000000000000006E-2</v>
      </c>
      <c r="U2936" s="111">
        <f t="shared" si="1343"/>
        <v>2</v>
      </c>
      <c r="V2936" s="111">
        <v>252</v>
      </c>
      <c r="W2936" s="110">
        <f t="shared" si="1344"/>
        <v>1.00064767</v>
      </c>
      <c r="X2936" s="103">
        <f t="shared" si="1345"/>
        <v>8.7301719999999999E-2</v>
      </c>
      <c r="Y2936" s="103">
        <f t="shared" si="1346"/>
        <v>0</v>
      </c>
      <c r="Z2936" s="114" t="str">
        <f t="shared" si="1353"/>
        <v>A+J=</v>
      </c>
      <c r="AA2936" s="108">
        <f t="shared" si="1354"/>
        <v>46986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47"/>
        <v>46959</v>
      </c>
      <c r="B2937" s="103">
        <f t="shared" si="1334"/>
        <v>134.95875283000001</v>
      </c>
      <c r="C2937" s="204">
        <f t="shared" si="1333"/>
        <v>62.468058412396211</v>
      </c>
      <c r="D2937" s="104">
        <f t="shared" si="1335"/>
        <v>7205.03</v>
      </c>
      <c r="E2937" s="105">
        <f t="shared" si="1356"/>
        <v>7245.38</v>
      </c>
      <c r="F2937" s="106">
        <f t="shared" si="1357"/>
        <v>46924</v>
      </c>
      <c r="G2937" s="107">
        <f t="shared" si="1336"/>
        <v>5.6002542668107669E-3</v>
      </c>
      <c r="H2937" s="108">
        <f t="shared" si="1352"/>
        <v>46986</v>
      </c>
      <c r="I2937" s="108">
        <f t="shared" si="1337"/>
        <v>46986</v>
      </c>
      <c r="J2937" s="109">
        <f t="shared" si="1348"/>
        <v>22</v>
      </c>
      <c r="K2937" s="109">
        <f t="shared" si="1358"/>
        <v>3</v>
      </c>
      <c r="L2937" s="8">
        <f t="shared" si="1349"/>
        <v>1.0007618300000001</v>
      </c>
      <c r="M2937" s="110">
        <f t="shared" si="1338"/>
        <v>1.0056002500000001</v>
      </c>
      <c r="N2937" s="110">
        <f t="shared" si="1339"/>
        <v>2.1567039483323667</v>
      </c>
      <c r="O2937" s="103">
        <f t="shared" si="1340"/>
        <v>2.1583469900000001</v>
      </c>
      <c r="P2937" s="103">
        <f t="shared" si="1341"/>
        <v>134.82774584000001</v>
      </c>
      <c r="Q2937" s="11">
        <f t="shared" si="1355"/>
        <v>0</v>
      </c>
      <c r="R2937" s="30">
        <f t="shared" si="1350"/>
        <v>0</v>
      </c>
      <c r="S2937" s="103">
        <f t="shared" si="1342"/>
        <v>0</v>
      </c>
      <c r="T2937" s="113">
        <f t="shared" si="1351"/>
        <v>8.5000000000000006E-2</v>
      </c>
      <c r="U2937" s="111">
        <f t="shared" si="1343"/>
        <v>3</v>
      </c>
      <c r="V2937" s="111">
        <v>252</v>
      </c>
      <c r="W2937" s="110">
        <f t="shared" si="1344"/>
        <v>1.000971662</v>
      </c>
      <c r="X2937" s="103">
        <f t="shared" si="1345"/>
        <v>0.13100698999999999</v>
      </c>
      <c r="Y2937" s="103">
        <f t="shared" si="1346"/>
        <v>0</v>
      </c>
      <c r="Z2937" s="114" t="str">
        <f t="shared" si="1353"/>
        <v>A+J=</v>
      </c>
      <c r="AA2937" s="108">
        <f t="shared" si="1354"/>
        <v>46986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47"/>
        <v>46960</v>
      </c>
      <c r="B2938" s="103">
        <f t="shared" si="1334"/>
        <v>135.03672381999999</v>
      </c>
      <c r="C2938" s="204">
        <f t="shared" si="1333"/>
        <v>62.468058412396211</v>
      </c>
      <c r="D2938" s="104">
        <f t="shared" si="1335"/>
        <v>7205.03</v>
      </c>
      <c r="E2938" s="105">
        <f t="shared" si="1356"/>
        <v>7245.38</v>
      </c>
      <c r="F2938" s="106">
        <f t="shared" si="1357"/>
        <v>46924</v>
      </c>
      <c r="G2938" s="107">
        <f t="shared" si="1336"/>
        <v>5.6002542668107669E-3</v>
      </c>
      <c r="H2938" s="108">
        <f t="shared" si="1352"/>
        <v>46986</v>
      </c>
      <c r="I2938" s="108">
        <f t="shared" si="1337"/>
        <v>46986</v>
      </c>
      <c r="J2938" s="109">
        <f t="shared" si="1348"/>
        <v>22</v>
      </c>
      <c r="K2938" s="109">
        <f t="shared" si="1358"/>
        <v>4</v>
      </c>
      <c r="L2938" s="8">
        <f t="shared" si="1349"/>
        <v>1.0010159000000001</v>
      </c>
      <c r="M2938" s="110">
        <f t="shared" si="1338"/>
        <v>1.0056002500000001</v>
      </c>
      <c r="N2938" s="110">
        <f t="shared" si="1339"/>
        <v>2.1567039483323667</v>
      </c>
      <c r="O2938" s="103">
        <f t="shared" si="1340"/>
        <v>2.1588949400000002</v>
      </c>
      <c r="P2938" s="103">
        <f t="shared" si="1341"/>
        <v>134.86197521</v>
      </c>
      <c r="Q2938" s="11">
        <f t="shared" si="1355"/>
        <v>0</v>
      </c>
      <c r="R2938" s="30">
        <f t="shared" si="1350"/>
        <v>0</v>
      </c>
      <c r="S2938" s="103">
        <f t="shared" si="1342"/>
        <v>0</v>
      </c>
      <c r="T2938" s="113">
        <f t="shared" si="1351"/>
        <v>8.5000000000000006E-2</v>
      </c>
      <c r="U2938" s="111">
        <f t="shared" si="1343"/>
        <v>4</v>
      </c>
      <c r="V2938" s="111">
        <v>252</v>
      </c>
      <c r="W2938" s="110">
        <f t="shared" si="1344"/>
        <v>1.001295759</v>
      </c>
      <c r="X2938" s="103">
        <f t="shared" si="1345"/>
        <v>0.17474861</v>
      </c>
      <c r="Y2938" s="103">
        <f t="shared" si="1346"/>
        <v>0</v>
      </c>
      <c r="Z2938" s="114" t="str">
        <f t="shared" si="1353"/>
        <v>A+J=</v>
      </c>
      <c r="AA2938" s="108">
        <f t="shared" si="1354"/>
        <v>46986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47"/>
        <v>46961</v>
      </c>
      <c r="B2939" s="103">
        <f t="shared" si="1334"/>
        <v>135.11474056</v>
      </c>
      <c r="C2939" s="204">
        <f t="shared" si="1333"/>
        <v>62.468058412396211</v>
      </c>
      <c r="D2939" s="104">
        <f t="shared" si="1335"/>
        <v>7205.03</v>
      </c>
      <c r="E2939" s="105">
        <f t="shared" si="1356"/>
        <v>7245.38</v>
      </c>
      <c r="F2939" s="106">
        <f t="shared" si="1357"/>
        <v>46924</v>
      </c>
      <c r="G2939" s="107">
        <f t="shared" si="1336"/>
        <v>5.6002542668107669E-3</v>
      </c>
      <c r="H2939" s="108">
        <f t="shared" si="1352"/>
        <v>46986</v>
      </c>
      <c r="I2939" s="108">
        <f t="shared" si="1337"/>
        <v>46986</v>
      </c>
      <c r="J2939" s="109">
        <f t="shared" si="1348"/>
        <v>22</v>
      </c>
      <c r="K2939" s="109">
        <f t="shared" si="1358"/>
        <v>5</v>
      </c>
      <c r="L2939" s="8">
        <f t="shared" si="1349"/>
        <v>1.0012700400000001</v>
      </c>
      <c r="M2939" s="110">
        <f t="shared" si="1338"/>
        <v>1.0056002500000001</v>
      </c>
      <c r="N2939" s="110">
        <f t="shared" si="1339"/>
        <v>2.1567039483323667</v>
      </c>
      <c r="O2939" s="103">
        <f t="shared" si="1340"/>
        <v>2.1594430400000002</v>
      </c>
      <c r="P2939" s="103">
        <f t="shared" si="1341"/>
        <v>134.89621396000001</v>
      </c>
      <c r="Q2939" s="11">
        <f t="shared" si="1355"/>
        <v>0</v>
      </c>
      <c r="R2939" s="30">
        <f t="shared" si="1350"/>
        <v>0</v>
      </c>
      <c r="S2939" s="103">
        <f t="shared" si="1342"/>
        <v>0</v>
      </c>
      <c r="T2939" s="113">
        <f t="shared" si="1351"/>
        <v>8.5000000000000006E-2</v>
      </c>
      <c r="U2939" s="111">
        <f t="shared" si="1343"/>
        <v>5</v>
      </c>
      <c r="V2939" s="111">
        <v>252</v>
      </c>
      <c r="W2939" s="110">
        <f t="shared" si="1344"/>
        <v>1.0016199610000001</v>
      </c>
      <c r="X2939" s="103">
        <f t="shared" si="1345"/>
        <v>0.21852659999999999</v>
      </c>
      <c r="Y2939" s="103">
        <f t="shared" si="1346"/>
        <v>0</v>
      </c>
      <c r="Z2939" s="114" t="str">
        <f t="shared" si="1353"/>
        <v>A+J=</v>
      </c>
      <c r="AA2939" s="108">
        <f t="shared" si="1354"/>
        <v>46986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47"/>
        <v>46962</v>
      </c>
      <c r="B2940" s="103">
        <f t="shared" si="1334"/>
        <v>135.19280240999998</v>
      </c>
      <c r="C2940" s="204">
        <f t="shared" si="1333"/>
        <v>62.468058412396211</v>
      </c>
      <c r="D2940" s="104">
        <f t="shared" si="1335"/>
        <v>7205.03</v>
      </c>
      <c r="E2940" s="105">
        <f t="shared" si="1356"/>
        <v>7245.38</v>
      </c>
      <c r="F2940" s="106">
        <f t="shared" si="1357"/>
        <v>46924</v>
      </c>
      <c r="G2940" s="107">
        <f t="shared" si="1336"/>
        <v>5.6002542668107669E-3</v>
      </c>
      <c r="H2940" s="108">
        <f t="shared" si="1352"/>
        <v>46986</v>
      </c>
      <c r="I2940" s="108">
        <f t="shared" si="1337"/>
        <v>46986</v>
      </c>
      <c r="J2940" s="109">
        <f t="shared" si="1348"/>
        <v>22</v>
      </c>
      <c r="K2940" s="109">
        <f t="shared" si="1358"/>
        <v>6</v>
      </c>
      <c r="L2940" s="8">
        <f t="shared" si="1349"/>
        <v>1.00152424</v>
      </c>
      <c r="M2940" s="110">
        <f t="shared" si="1338"/>
        <v>1.0056002500000001</v>
      </c>
      <c r="N2940" s="110">
        <f t="shared" si="1339"/>
        <v>2.1567039483323667</v>
      </c>
      <c r="O2940" s="103">
        <f t="shared" si="1340"/>
        <v>2.1599912799999998</v>
      </c>
      <c r="P2940" s="103">
        <f t="shared" si="1341"/>
        <v>134.93046143999999</v>
      </c>
      <c r="Q2940" s="11">
        <f t="shared" si="1355"/>
        <v>0</v>
      </c>
      <c r="R2940" s="30">
        <f t="shared" si="1350"/>
        <v>0</v>
      </c>
      <c r="S2940" s="103">
        <f t="shared" si="1342"/>
        <v>0</v>
      </c>
      <c r="T2940" s="113">
        <f t="shared" si="1351"/>
        <v>8.5000000000000006E-2</v>
      </c>
      <c r="U2940" s="111">
        <f t="shared" si="1343"/>
        <v>6</v>
      </c>
      <c r="V2940" s="111">
        <v>252</v>
      </c>
      <c r="W2940" s="110">
        <f t="shared" si="1344"/>
        <v>1.0019442679999999</v>
      </c>
      <c r="X2940" s="103">
        <f t="shared" si="1345"/>
        <v>0.26234097000000001</v>
      </c>
      <c r="Y2940" s="103">
        <f t="shared" si="1346"/>
        <v>0</v>
      </c>
      <c r="Z2940" s="114" t="str">
        <f t="shared" si="1353"/>
        <v>A+J=</v>
      </c>
      <c r="AA2940" s="108">
        <f t="shared" si="1354"/>
        <v>46986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47"/>
        <v>46963</v>
      </c>
      <c r="B2941" s="103">
        <f t="shared" si="1334"/>
        <v>135.27090818000002</v>
      </c>
      <c r="C2941" s="204">
        <f t="shared" si="1333"/>
        <v>62.468058412396211</v>
      </c>
      <c r="D2941" s="104">
        <f t="shared" si="1335"/>
        <v>7205.03</v>
      </c>
      <c r="E2941" s="105">
        <f t="shared" si="1356"/>
        <v>7245.38</v>
      </c>
      <c r="F2941" s="106">
        <f t="shared" si="1357"/>
        <v>46924</v>
      </c>
      <c r="G2941" s="107">
        <f t="shared" si="1336"/>
        <v>5.6002542668107669E-3</v>
      </c>
      <c r="H2941" s="108">
        <f t="shared" si="1352"/>
        <v>46986</v>
      </c>
      <c r="I2941" s="108">
        <f t="shared" si="1337"/>
        <v>46986</v>
      </c>
      <c r="J2941" s="109">
        <f t="shared" si="1348"/>
        <v>22</v>
      </c>
      <c r="K2941" s="109">
        <f t="shared" si="1358"/>
        <v>7</v>
      </c>
      <c r="L2941" s="8">
        <f t="shared" si="1349"/>
        <v>1.0017784999999999</v>
      </c>
      <c r="M2941" s="110">
        <f t="shared" si="1338"/>
        <v>1.0056002500000001</v>
      </c>
      <c r="N2941" s="110">
        <f t="shared" si="1339"/>
        <v>2.1567039483323667</v>
      </c>
      <c r="O2941" s="103">
        <f t="shared" si="1340"/>
        <v>2.1605396400000001</v>
      </c>
      <c r="P2941" s="103">
        <f t="shared" si="1341"/>
        <v>134.96471643000001</v>
      </c>
      <c r="Q2941" s="11">
        <f t="shared" si="1355"/>
        <v>0</v>
      </c>
      <c r="R2941" s="30">
        <f t="shared" si="1350"/>
        <v>0</v>
      </c>
      <c r="S2941" s="103">
        <f t="shared" si="1342"/>
        <v>0</v>
      </c>
      <c r="T2941" s="113">
        <f t="shared" si="1351"/>
        <v>8.5000000000000006E-2</v>
      </c>
      <c r="U2941" s="111">
        <f t="shared" si="1343"/>
        <v>7</v>
      </c>
      <c r="V2941" s="111">
        <v>252</v>
      </c>
      <c r="W2941" s="110">
        <f t="shared" si="1344"/>
        <v>1.00226868</v>
      </c>
      <c r="X2941" s="103">
        <f t="shared" si="1345"/>
        <v>0.30619174999999998</v>
      </c>
      <c r="Y2941" s="103">
        <f t="shared" si="1346"/>
        <v>0</v>
      </c>
      <c r="Z2941" s="114" t="str">
        <f t="shared" si="1353"/>
        <v>A+J=</v>
      </c>
      <c r="AA2941" s="108">
        <f t="shared" si="1354"/>
        <v>46986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47"/>
        <v>46964</v>
      </c>
      <c r="B2942" s="103">
        <f t="shared" si="1334"/>
        <v>135.27090818000002</v>
      </c>
      <c r="C2942" s="204">
        <f t="shared" si="1333"/>
        <v>62.468058412396211</v>
      </c>
      <c r="D2942" s="104">
        <f t="shared" si="1335"/>
        <v>7205.03</v>
      </c>
      <c r="E2942" s="105">
        <f t="shared" si="1356"/>
        <v>7245.38</v>
      </c>
      <c r="F2942" s="106">
        <f t="shared" si="1357"/>
        <v>46924</v>
      </c>
      <c r="G2942" s="107">
        <f t="shared" si="1336"/>
        <v>5.6002542668107669E-3</v>
      </c>
      <c r="H2942" s="108">
        <f t="shared" si="1352"/>
        <v>46986</v>
      </c>
      <c r="I2942" s="108">
        <f t="shared" si="1337"/>
        <v>46986</v>
      </c>
      <c r="J2942" s="109">
        <f t="shared" si="1348"/>
        <v>22</v>
      </c>
      <c r="K2942" s="109">
        <f t="shared" si="1358"/>
        <v>7</v>
      </c>
      <c r="L2942" s="8">
        <f t="shared" si="1349"/>
        <v>1.0017784999999999</v>
      </c>
      <c r="M2942" s="110">
        <f t="shared" si="1338"/>
        <v>1.0056002500000001</v>
      </c>
      <c r="N2942" s="110">
        <f t="shared" si="1339"/>
        <v>2.1567039483323667</v>
      </c>
      <c r="O2942" s="103">
        <f t="shared" si="1340"/>
        <v>2.1605396400000001</v>
      </c>
      <c r="P2942" s="103">
        <f t="shared" si="1341"/>
        <v>134.96471643000001</v>
      </c>
      <c r="Q2942" s="11">
        <f t="shared" si="1355"/>
        <v>0</v>
      </c>
      <c r="R2942" s="30">
        <f t="shared" si="1350"/>
        <v>0</v>
      </c>
      <c r="S2942" s="103">
        <f t="shared" si="1342"/>
        <v>0</v>
      </c>
      <c r="T2942" s="113">
        <f t="shared" si="1351"/>
        <v>8.5000000000000006E-2</v>
      </c>
      <c r="U2942" s="111">
        <f t="shared" si="1343"/>
        <v>7</v>
      </c>
      <c r="V2942" s="111">
        <v>252</v>
      </c>
      <c r="W2942" s="110">
        <f t="shared" si="1344"/>
        <v>1.00226868</v>
      </c>
      <c r="X2942" s="103">
        <f t="shared" si="1345"/>
        <v>0.30619174999999998</v>
      </c>
      <c r="Y2942" s="103">
        <f t="shared" si="1346"/>
        <v>0</v>
      </c>
      <c r="Z2942" s="114" t="str">
        <f t="shared" si="1353"/>
        <v>A+J=</v>
      </c>
      <c r="AA2942" s="108">
        <f t="shared" si="1354"/>
        <v>46986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47"/>
        <v>46965</v>
      </c>
      <c r="B2943" s="103">
        <f t="shared" si="1334"/>
        <v>135.27090818000002</v>
      </c>
      <c r="C2943" s="204">
        <f t="shared" si="1333"/>
        <v>62.468058412396211</v>
      </c>
      <c r="D2943" s="104">
        <f t="shared" si="1335"/>
        <v>7205.03</v>
      </c>
      <c r="E2943" s="105">
        <f t="shared" si="1356"/>
        <v>7245.38</v>
      </c>
      <c r="F2943" s="106">
        <f t="shared" si="1357"/>
        <v>46924</v>
      </c>
      <c r="G2943" s="107">
        <f t="shared" si="1336"/>
        <v>5.6002542668107669E-3</v>
      </c>
      <c r="H2943" s="108">
        <f t="shared" si="1352"/>
        <v>46986</v>
      </c>
      <c r="I2943" s="108">
        <f t="shared" si="1337"/>
        <v>46986</v>
      </c>
      <c r="J2943" s="109">
        <f t="shared" si="1348"/>
        <v>22</v>
      </c>
      <c r="K2943" s="109">
        <f t="shared" si="1358"/>
        <v>7</v>
      </c>
      <c r="L2943" s="8">
        <f t="shared" si="1349"/>
        <v>1.0017784999999999</v>
      </c>
      <c r="M2943" s="110">
        <f t="shared" si="1338"/>
        <v>1.0056002500000001</v>
      </c>
      <c r="N2943" s="110">
        <f t="shared" si="1339"/>
        <v>2.1567039483323667</v>
      </c>
      <c r="O2943" s="103">
        <f t="shared" si="1340"/>
        <v>2.1605396400000001</v>
      </c>
      <c r="P2943" s="103">
        <f t="shared" si="1341"/>
        <v>134.96471643000001</v>
      </c>
      <c r="Q2943" s="11">
        <f t="shared" si="1355"/>
        <v>0</v>
      </c>
      <c r="R2943" s="30">
        <f t="shared" si="1350"/>
        <v>0</v>
      </c>
      <c r="S2943" s="103">
        <f t="shared" si="1342"/>
        <v>0</v>
      </c>
      <c r="T2943" s="113">
        <f t="shared" si="1351"/>
        <v>8.5000000000000006E-2</v>
      </c>
      <c r="U2943" s="111">
        <f t="shared" si="1343"/>
        <v>7</v>
      </c>
      <c r="V2943" s="111">
        <v>252</v>
      </c>
      <c r="W2943" s="110">
        <f t="shared" si="1344"/>
        <v>1.00226868</v>
      </c>
      <c r="X2943" s="103">
        <f t="shared" si="1345"/>
        <v>0.30619174999999998</v>
      </c>
      <c r="Y2943" s="103">
        <f t="shared" si="1346"/>
        <v>0</v>
      </c>
      <c r="Z2943" s="114" t="str">
        <f t="shared" si="1353"/>
        <v>A+J=</v>
      </c>
      <c r="AA2943" s="108">
        <f t="shared" si="1354"/>
        <v>46986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47"/>
        <v>46966</v>
      </c>
      <c r="B2944" s="103">
        <f t="shared" si="1334"/>
        <v>135.34906036000001</v>
      </c>
      <c r="C2944" s="204">
        <f t="shared" si="1333"/>
        <v>62.468058412396211</v>
      </c>
      <c r="D2944" s="104">
        <f t="shared" si="1335"/>
        <v>7205.03</v>
      </c>
      <c r="E2944" s="105">
        <f t="shared" si="1356"/>
        <v>7245.38</v>
      </c>
      <c r="F2944" s="106">
        <f t="shared" si="1357"/>
        <v>46924</v>
      </c>
      <c r="G2944" s="107">
        <f t="shared" si="1336"/>
        <v>5.6002542668107669E-3</v>
      </c>
      <c r="H2944" s="108">
        <f t="shared" si="1352"/>
        <v>46986</v>
      </c>
      <c r="I2944" s="108">
        <f t="shared" si="1337"/>
        <v>46986</v>
      </c>
      <c r="J2944" s="109">
        <f t="shared" si="1348"/>
        <v>22</v>
      </c>
      <c r="K2944" s="109">
        <f t="shared" si="1358"/>
        <v>8</v>
      </c>
      <c r="L2944" s="8">
        <f t="shared" si="1349"/>
        <v>1.0020328300000001</v>
      </c>
      <c r="M2944" s="110">
        <f t="shared" si="1338"/>
        <v>1.0056002500000001</v>
      </c>
      <c r="N2944" s="110">
        <f t="shared" si="1339"/>
        <v>2.1567039483323667</v>
      </c>
      <c r="O2944" s="103">
        <f t="shared" si="1340"/>
        <v>2.1610881599999998</v>
      </c>
      <c r="P2944" s="103">
        <f t="shared" si="1341"/>
        <v>134.99898141</v>
      </c>
      <c r="Q2944" s="11">
        <f t="shared" si="1355"/>
        <v>0</v>
      </c>
      <c r="R2944" s="30">
        <f t="shared" si="1350"/>
        <v>0</v>
      </c>
      <c r="S2944" s="103">
        <f t="shared" si="1342"/>
        <v>0</v>
      </c>
      <c r="T2944" s="113">
        <f t="shared" si="1351"/>
        <v>8.5000000000000006E-2</v>
      </c>
      <c r="U2944" s="111">
        <f t="shared" si="1343"/>
        <v>8</v>
      </c>
      <c r="V2944" s="111">
        <v>252</v>
      </c>
      <c r="W2944" s="110">
        <f t="shared" si="1344"/>
        <v>1.0025931969999999</v>
      </c>
      <c r="X2944" s="103">
        <f t="shared" si="1345"/>
        <v>0.35007895</v>
      </c>
      <c r="Y2944" s="103">
        <f t="shared" si="1346"/>
        <v>0</v>
      </c>
      <c r="Z2944" s="114" t="str">
        <f t="shared" si="1353"/>
        <v>A+J=</v>
      </c>
      <c r="AA2944" s="108">
        <f t="shared" si="1354"/>
        <v>46986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47"/>
        <v>46967</v>
      </c>
      <c r="B2945" s="103">
        <f t="shared" si="1334"/>
        <v>135.42725772</v>
      </c>
      <c r="C2945" s="204">
        <f t="shared" si="1333"/>
        <v>62.468058412396211</v>
      </c>
      <c r="D2945" s="104">
        <f t="shared" si="1335"/>
        <v>7205.03</v>
      </c>
      <c r="E2945" s="105">
        <f t="shared" si="1356"/>
        <v>7245.38</v>
      </c>
      <c r="F2945" s="106">
        <f t="shared" si="1357"/>
        <v>46924</v>
      </c>
      <c r="G2945" s="107">
        <f t="shared" si="1336"/>
        <v>5.6002542668107669E-3</v>
      </c>
      <c r="H2945" s="108">
        <f t="shared" si="1352"/>
        <v>46986</v>
      </c>
      <c r="I2945" s="108">
        <f t="shared" si="1337"/>
        <v>46986</v>
      </c>
      <c r="J2945" s="109">
        <f t="shared" si="1348"/>
        <v>22</v>
      </c>
      <c r="K2945" s="109">
        <f t="shared" si="1358"/>
        <v>9</v>
      </c>
      <c r="L2945" s="8">
        <f t="shared" si="1349"/>
        <v>1.0022872300000001</v>
      </c>
      <c r="M2945" s="110">
        <f t="shared" si="1338"/>
        <v>1.0056002500000001</v>
      </c>
      <c r="N2945" s="110">
        <f t="shared" si="1339"/>
        <v>2.1567039483323667</v>
      </c>
      <c r="O2945" s="103">
        <f t="shared" si="1340"/>
        <v>2.16163682</v>
      </c>
      <c r="P2945" s="103">
        <f t="shared" si="1341"/>
        <v>135.03325512999999</v>
      </c>
      <c r="Q2945" s="11">
        <f t="shared" si="1355"/>
        <v>0</v>
      </c>
      <c r="R2945" s="30">
        <f t="shared" si="1350"/>
        <v>0</v>
      </c>
      <c r="S2945" s="103">
        <f t="shared" si="1342"/>
        <v>0</v>
      </c>
      <c r="T2945" s="113">
        <f t="shared" si="1351"/>
        <v>8.5000000000000006E-2</v>
      </c>
      <c r="U2945" s="111">
        <f t="shared" si="1343"/>
        <v>9</v>
      </c>
      <c r="V2945" s="111">
        <v>252</v>
      </c>
      <c r="W2945" s="110">
        <f t="shared" si="1344"/>
        <v>1.0029178190000001</v>
      </c>
      <c r="X2945" s="103">
        <f t="shared" si="1345"/>
        <v>0.39400258999999999</v>
      </c>
      <c r="Y2945" s="103">
        <f t="shared" si="1346"/>
        <v>0</v>
      </c>
      <c r="Z2945" s="114" t="str">
        <f t="shared" si="1353"/>
        <v>A+J=</v>
      </c>
      <c r="AA2945" s="108">
        <f t="shared" si="1354"/>
        <v>46986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47"/>
        <v>46968</v>
      </c>
      <c r="B2946" s="103">
        <f t="shared" si="1334"/>
        <v>135.50550043000001</v>
      </c>
      <c r="C2946" s="204">
        <f t="shared" si="1333"/>
        <v>62.468058412396211</v>
      </c>
      <c r="D2946" s="104">
        <f t="shared" si="1335"/>
        <v>7205.03</v>
      </c>
      <c r="E2946" s="105">
        <f t="shared" si="1356"/>
        <v>7245.38</v>
      </c>
      <c r="F2946" s="106">
        <f t="shared" si="1357"/>
        <v>46924</v>
      </c>
      <c r="G2946" s="107">
        <f t="shared" si="1336"/>
        <v>5.6002542668107669E-3</v>
      </c>
      <c r="H2946" s="108">
        <f t="shared" si="1352"/>
        <v>46986</v>
      </c>
      <c r="I2946" s="108">
        <f t="shared" si="1337"/>
        <v>46986</v>
      </c>
      <c r="J2946" s="109">
        <f t="shared" si="1348"/>
        <v>22</v>
      </c>
      <c r="K2946" s="109">
        <f t="shared" si="1358"/>
        <v>10</v>
      </c>
      <c r="L2946" s="8">
        <f t="shared" si="1349"/>
        <v>1.0025416899999999</v>
      </c>
      <c r="M2946" s="110">
        <f t="shared" si="1338"/>
        <v>1.0056002500000001</v>
      </c>
      <c r="N2946" s="110">
        <f t="shared" si="1339"/>
        <v>2.1567039483323667</v>
      </c>
      <c r="O2946" s="103">
        <f t="shared" si="1340"/>
        <v>2.1621856199999998</v>
      </c>
      <c r="P2946" s="103">
        <f t="shared" si="1341"/>
        <v>135.06753760000001</v>
      </c>
      <c r="Q2946" s="11">
        <f t="shared" si="1355"/>
        <v>0</v>
      </c>
      <c r="R2946" s="30">
        <f t="shared" si="1350"/>
        <v>0</v>
      </c>
      <c r="S2946" s="103">
        <f t="shared" si="1342"/>
        <v>0</v>
      </c>
      <c r="T2946" s="113">
        <f t="shared" si="1351"/>
        <v>8.5000000000000006E-2</v>
      </c>
      <c r="U2946" s="111">
        <f t="shared" si="1343"/>
        <v>10</v>
      </c>
      <c r="V2946" s="111">
        <v>252</v>
      </c>
      <c r="W2946" s="110">
        <f t="shared" si="1344"/>
        <v>1.0032425469999999</v>
      </c>
      <c r="X2946" s="103">
        <f t="shared" si="1345"/>
        <v>0.43796283000000003</v>
      </c>
      <c r="Y2946" s="103">
        <f t="shared" si="1346"/>
        <v>0</v>
      </c>
      <c r="Z2946" s="114" t="str">
        <f t="shared" si="1353"/>
        <v>A+J=</v>
      </c>
      <c r="AA2946" s="108">
        <f t="shared" si="1354"/>
        <v>46986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47"/>
        <v>46969</v>
      </c>
      <c r="B2947" s="103">
        <f t="shared" si="1334"/>
        <v>135.58378699000002</v>
      </c>
      <c r="C2947" s="204">
        <f t="shared" si="1333"/>
        <v>62.468058412396211</v>
      </c>
      <c r="D2947" s="104">
        <f t="shared" si="1335"/>
        <v>7205.03</v>
      </c>
      <c r="E2947" s="105">
        <f t="shared" si="1356"/>
        <v>7245.38</v>
      </c>
      <c r="F2947" s="106">
        <f t="shared" si="1357"/>
        <v>46924</v>
      </c>
      <c r="G2947" s="107">
        <f t="shared" si="1336"/>
        <v>5.6002542668107669E-3</v>
      </c>
      <c r="H2947" s="108">
        <f t="shared" si="1352"/>
        <v>46986</v>
      </c>
      <c r="I2947" s="108">
        <f t="shared" si="1337"/>
        <v>46986</v>
      </c>
      <c r="J2947" s="109">
        <f t="shared" si="1348"/>
        <v>22</v>
      </c>
      <c r="K2947" s="109">
        <f t="shared" si="1358"/>
        <v>11</v>
      </c>
      <c r="L2947" s="8">
        <f t="shared" si="1349"/>
        <v>1.0027962100000001</v>
      </c>
      <c r="M2947" s="110">
        <f t="shared" si="1338"/>
        <v>1.0056002500000001</v>
      </c>
      <c r="N2947" s="110">
        <f t="shared" si="1339"/>
        <v>2.1567039483323667</v>
      </c>
      <c r="O2947" s="103">
        <f t="shared" si="1340"/>
        <v>2.1627345400000002</v>
      </c>
      <c r="P2947" s="103">
        <f t="shared" si="1341"/>
        <v>135.10182757000001</v>
      </c>
      <c r="Q2947" s="11">
        <f t="shared" si="1355"/>
        <v>0</v>
      </c>
      <c r="R2947" s="30">
        <f t="shared" si="1350"/>
        <v>0</v>
      </c>
      <c r="S2947" s="103">
        <f t="shared" si="1342"/>
        <v>0</v>
      </c>
      <c r="T2947" s="113">
        <f t="shared" si="1351"/>
        <v>8.5000000000000006E-2</v>
      </c>
      <c r="U2947" s="111">
        <f t="shared" si="1343"/>
        <v>11</v>
      </c>
      <c r="V2947" s="111">
        <v>252</v>
      </c>
      <c r="W2947" s="110">
        <f t="shared" si="1344"/>
        <v>1.0035673789999999</v>
      </c>
      <c r="X2947" s="103">
        <f t="shared" si="1345"/>
        <v>0.48195942000000003</v>
      </c>
      <c r="Y2947" s="103">
        <f t="shared" si="1346"/>
        <v>0</v>
      </c>
      <c r="Z2947" s="114" t="str">
        <f t="shared" si="1353"/>
        <v>A+J=</v>
      </c>
      <c r="AA2947" s="108">
        <f t="shared" si="1354"/>
        <v>46986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47"/>
        <v>46970</v>
      </c>
      <c r="B2948" s="103">
        <f t="shared" si="1334"/>
        <v>135.66212017000001</v>
      </c>
      <c r="C2948" s="204">
        <f t="shared" si="1333"/>
        <v>62.468058412396211</v>
      </c>
      <c r="D2948" s="104">
        <f t="shared" si="1335"/>
        <v>7205.03</v>
      </c>
      <c r="E2948" s="105">
        <f t="shared" si="1356"/>
        <v>7245.38</v>
      </c>
      <c r="F2948" s="106">
        <f t="shared" si="1357"/>
        <v>46924</v>
      </c>
      <c r="G2948" s="107">
        <f t="shared" si="1336"/>
        <v>5.6002542668107669E-3</v>
      </c>
      <c r="H2948" s="108">
        <f t="shared" si="1352"/>
        <v>46986</v>
      </c>
      <c r="I2948" s="108">
        <f t="shared" si="1337"/>
        <v>46986</v>
      </c>
      <c r="J2948" s="109">
        <f t="shared" si="1348"/>
        <v>22</v>
      </c>
      <c r="K2948" s="109">
        <f t="shared" si="1358"/>
        <v>12</v>
      </c>
      <c r="L2948" s="8">
        <f t="shared" si="1349"/>
        <v>1.0030508</v>
      </c>
      <c r="M2948" s="110">
        <f t="shared" si="1338"/>
        <v>1.0056002500000001</v>
      </c>
      <c r="N2948" s="110">
        <f t="shared" si="1339"/>
        <v>2.1567039483323667</v>
      </c>
      <c r="O2948" s="103">
        <f t="shared" si="1340"/>
        <v>2.1632836200000001</v>
      </c>
      <c r="P2948" s="103">
        <f t="shared" si="1341"/>
        <v>135.13612753000001</v>
      </c>
      <c r="Q2948" s="11">
        <f t="shared" si="1355"/>
        <v>0</v>
      </c>
      <c r="R2948" s="30">
        <f t="shared" si="1350"/>
        <v>0</v>
      </c>
      <c r="S2948" s="103">
        <f t="shared" si="1342"/>
        <v>0</v>
      </c>
      <c r="T2948" s="113">
        <f t="shared" si="1351"/>
        <v>8.5000000000000006E-2</v>
      </c>
      <c r="U2948" s="111">
        <f t="shared" si="1343"/>
        <v>12</v>
      </c>
      <c r="V2948" s="111">
        <v>252</v>
      </c>
      <c r="W2948" s="110">
        <f t="shared" si="1344"/>
        <v>1.003892317</v>
      </c>
      <c r="X2948" s="103">
        <f t="shared" si="1345"/>
        <v>0.52599264000000001</v>
      </c>
      <c r="Y2948" s="103">
        <f t="shared" si="1346"/>
        <v>0</v>
      </c>
      <c r="Z2948" s="114" t="str">
        <f t="shared" si="1353"/>
        <v>A+J=</v>
      </c>
      <c r="AA2948" s="108">
        <f t="shared" si="1354"/>
        <v>46986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47"/>
        <v>46971</v>
      </c>
      <c r="B2949" s="103">
        <f t="shared" si="1334"/>
        <v>135.66212017000001</v>
      </c>
      <c r="C2949" s="204">
        <f t="shared" si="1333"/>
        <v>62.468058412396211</v>
      </c>
      <c r="D2949" s="104">
        <f t="shared" si="1335"/>
        <v>7205.03</v>
      </c>
      <c r="E2949" s="105">
        <f t="shared" si="1356"/>
        <v>7245.38</v>
      </c>
      <c r="F2949" s="106">
        <f t="shared" si="1357"/>
        <v>46924</v>
      </c>
      <c r="G2949" s="107">
        <f t="shared" si="1336"/>
        <v>5.6002542668107669E-3</v>
      </c>
      <c r="H2949" s="108">
        <f t="shared" si="1352"/>
        <v>46986</v>
      </c>
      <c r="I2949" s="108">
        <f t="shared" si="1337"/>
        <v>46986</v>
      </c>
      <c r="J2949" s="109">
        <f t="shared" si="1348"/>
        <v>22</v>
      </c>
      <c r="K2949" s="109">
        <f t="shared" si="1358"/>
        <v>12</v>
      </c>
      <c r="L2949" s="8">
        <f t="shared" si="1349"/>
        <v>1.0030508</v>
      </c>
      <c r="M2949" s="110">
        <f t="shared" si="1338"/>
        <v>1.0056002500000001</v>
      </c>
      <c r="N2949" s="110">
        <f t="shared" si="1339"/>
        <v>2.1567039483323667</v>
      </c>
      <c r="O2949" s="103">
        <f t="shared" si="1340"/>
        <v>2.1632836200000001</v>
      </c>
      <c r="P2949" s="103">
        <f t="shared" si="1341"/>
        <v>135.13612753000001</v>
      </c>
      <c r="Q2949" s="11">
        <f t="shared" si="1355"/>
        <v>0</v>
      </c>
      <c r="R2949" s="30">
        <f t="shared" si="1350"/>
        <v>0</v>
      </c>
      <c r="S2949" s="103">
        <f t="shared" si="1342"/>
        <v>0</v>
      </c>
      <c r="T2949" s="113">
        <f t="shared" si="1351"/>
        <v>8.5000000000000006E-2</v>
      </c>
      <c r="U2949" s="111">
        <f t="shared" si="1343"/>
        <v>12</v>
      </c>
      <c r="V2949" s="111">
        <v>252</v>
      </c>
      <c r="W2949" s="110">
        <f t="shared" si="1344"/>
        <v>1.003892317</v>
      </c>
      <c r="X2949" s="103">
        <f t="shared" si="1345"/>
        <v>0.52599264000000001</v>
      </c>
      <c r="Y2949" s="103">
        <f t="shared" si="1346"/>
        <v>0</v>
      </c>
      <c r="Z2949" s="114" t="str">
        <f t="shared" si="1353"/>
        <v>A+J=</v>
      </c>
      <c r="AA2949" s="108">
        <f t="shared" si="1354"/>
        <v>46986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47"/>
        <v>46972</v>
      </c>
      <c r="B2950" s="103">
        <f t="shared" si="1334"/>
        <v>135.66212017000001</v>
      </c>
      <c r="C2950" s="204">
        <f t="shared" ref="C2950:C3013" si="1359">(C2949-(S2949/O2949))</f>
        <v>62.468058412396211</v>
      </c>
      <c r="D2950" s="104">
        <f t="shared" si="1335"/>
        <v>7205.03</v>
      </c>
      <c r="E2950" s="105">
        <f t="shared" si="1356"/>
        <v>7245.38</v>
      </c>
      <c r="F2950" s="106">
        <f t="shared" si="1357"/>
        <v>46924</v>
      </c>
      <c r="G2950" s="107">
        <f t="shared" si="1336"/>
        <v>5.6002542668107669E-3</v>
      </c>
      <c r="H2950" s="108">
        <f t="shared" si="1352"/>
        <v>46986</v>
      </c>
      <c r="I2950" s="108">
        <f t="shared" si="1337"/>
        <v>46986</v>
      </c>
      <c r="J2950" s="109">
        <f t="shared" si="1348"/>
        <v>22</v>
      </c>
      <c r="K2950" s="109">
        <f t="shared" si="1358"/>
        <v>12</v>
      </c>
      <c r="L2950" s="8">
        <f t="shared" si="1349"/>
        <v>1.0030508</v>
      </c>
      <c r="M2950" s="110">
        <f t="shared" si="1338"/>
        <v>1.0056002500000001</v>
      </c>
      <c r="N2950" s="110">
        <f t="shared" si="1339"/>
        <v>2.1567039483323667</v>
      </c>
      <c r="O2950" s="103">
        <f t="shared" si="1340"/>
        <v>2.1632836200000001</v>
      </c>
      <c r="P2950" s="103">
        <f t="shared" si="1341"/>
        <v>135.13612753000001</v>
      </c>
      <c r="Q2950" s="11">
        <f t="shared" si="1355"/>
        <v>0</v>
      </c>
      <c r="R2950" s="30">
        <f t="shared" si="1350"/>
        <v>0</v>
      </c>
      <c r="S2950" s="103">
        <f t="shared" si="1342"/>
        <v>0</v>
      </c>
      <c r="T2950" s="113">
        <f t="shared" si="1351"/>
        <v>8.5000000000000006E-2</v>
      </c>
      <c r="U2950" s="111">
        <f t="shared" si="1343"/>
        <v>12</v>
      </c>
      <c r="V2950" s="111">
        <v>252</v>
      </c>
      <c r="W2950" s="110">
        <f t="shared" si="1344"/>
        <v>1.003892317</v>
      </c>
      <c r="X2950" s="103">
        <f t="shared" si="1345"/>
        <v>0.52599264000000001</v>
      </c>
      <c r="Y2950" s="103">
        <f t="shared" si="1346"/>
        <v>0</v>
      </c>
      <c r="Z2950" s="114" t="str">
        <f t="shared" si="1353"/>
        <v>A+J=</v>
      </c>
      <c r="AA2950" s="108">
        <f t="shared" si="1354"/>
        <v>46986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47"/>
        <v>46973</v>
      </c>
      <c r="B2951" s="103">
        <f t="shared" ref="B2951:B3014" si="1360">(P2951+X2951)</f>
        <v>135.74049848999999</v>
      </c>
      <c r="C2951" s="204">
        <f t="shared" si="1359"/>
        <v>62.468058412396211</v>
      </c>
      <c r="D2951" s="104">
        <f t="shared" ref="D2951:D3014" si="1361">IF(E2951=E2950,D2950,E2950)</f>
        <v>7205.03</v>
      </c>
      <c r="E2951" s="105">
        <f t="shared" si="1356"/>
        <v>7245.38</v>
      </c>
      <c r="F2951" s="106">
        <f t="shared" si="1357"/>
        <v>46924</v>
      </c>
      <c r="G2951" s="107">
        <f t="shared" ref="G2951:G3014" si="1362">(E2951/D2951)-1</f>
        <v>5.6002542668107669E-3</v>
      </c>
      <c r="H2951" s="108">
        <f t="shared" si="1352"/>
        <v>46986</v>
      </c>
      <c r="I2951" s="108">
        <f t="shared" ref="I2951:I3014" si="1363">IF(A2951&gt;I2950,H2951,I2950)</f>
        <v>46986</v>
      </c>
      <c r="J2951" s="109">
        <f t="shared" si="1348"/>
        <v>22</v>
      </c>
      <c r="K2951" s="109">
        <f t="shared" si="1358"/>
        <v>13</v>
      </c>
      <c r="L2951" s="8">
        <f t="shared" si="1349"/>
        <v>1.00330546</v>
      </c>
      <c r="M2951" s="110">
        <f t="shared" ref="M2951:M3014" si="1364">IF(I2951&gt;I2950,L2950,M2950)</f>
        <v>1.0056002500000001</v>
      </c>
      <c r="N2951" s="110">
        <f t="shared" ref="N2951:N3014" si="1365">IF(I2951&gt;I2950,N2950*M2951,N2950)</f>
        <v>2.1567039483323667</v>
      </c>
      <c r="O2951" s="103">
        <f t="shared" ref="O2951:O3014" si="1366">TRUNC(TRUNC((L2951*N2951),15),8)</f>
        <v>2.16383284</v>
      </c>
      <c r="P2951" s="103">
        <f t="shared" ref="P2951:P3014" si="1367">TRUNC(C2951*O2951,8)</f>
        <v>135.17043623999999</v>
      </c>
      <c r="Q2951" s="11">
        <f t="shared" si="1355"/>
        <v>0</v>
      </c>
      <c r="R2951" s="30">
        <f t="shared" si="1350"/>
        <v>0</v>
      </c>
      <c r="S2951" s="103">
        <f t="shared" ref="S2951:S3014" si="1368">IF(R2951&gt;0,TRUNC(R2951*P2951,8),0)</f>
        <v>0</v>
      </c>
      <c r="T2951" s="113">
        <f t="shared" si="1351"/>
        <v>8.5000000000000006E-2</v>
      </c>
      <c r="U2951" s="111">
        <f t="shared" ref="U2951:U3014" si="1369">IF(Q2950&gt;0,1,IF(K2951=K2950,U2950,U2950+1))</f>
        <v>13</v>
      </c>
      <c r="V2951" s="111">
        <v>252</v>
      </c>
      <c r="W2951" s="110">
        <f t="shared" ref="W2951:W3014" si="1370">ROUND((1+T2951)^TRUNC((U2951/V2951),9),9)</f>
        <v>1.0042173590000001</v>
      </c>
      <c r="X2951" s="103">
        <f t="shared" ref="X2951:X3014" si="1371">TRUNC((P2951*(W2951-1)),8)</f>
        <v>0.57006224999999999</v>
      </c>
      <c r="Y2951" s="103">
        <f t="shared" ref="Y2951:Y3014" si="1372">IF(Q2951&gt;0,S2951+X2951,0)</f>
        <v>0</v>
      </c>
      <c r="Z2951" s="114" t="str">
        <f t="shared" si="1353"/>
        <v>A+J=</v>
      </c>
      <c r="AA2951" s="108">
        <f t="shared" si="1354"/>
        <v>46986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47"/>
        <v>46974</v>
      </c>
      <c r="B2952" s="103">
        <f t="shared" si="1360"/>
        <v>135.81892109999998</v>
      </c>
      <c r="C2952" s="204">
        <f t="shared" si="1359"/>
        <v>62.468058412396211</v>
      </c>
      <c r="D2952" s="104">
        <f t="shared" si="1361"/>
        <v>7205.03</v>
      </c>
      <c r="E2952" s="105">
        <f t="shared" si="1356"/>
        <v>7245.38</v>
      </c>
      <c r="F2952" s="106">
        <f t="shared" si="1357"/>
        <v>46924</v>
      </c>
      <c r="G2952" s="107">
        <f t="shared" si="1362"/>
        <v>5.6002542668107669E-3</v>
      </c>
      <c r="H2952" s="108">
        <f t="shared" si="1352"/>
        <v>46986</v>
      </c>
      <c r="I2952" s="108">
        <f t="shared" si="1363"/>
        <v>46986</v>
      </c>
      <c r="J2952" s="109">
        <f t="shared" si="1348"/>
        <v>22</v>
      </c>
      <c r="K2952" s="109">
        <f t="shared" si="1358"/>
        <v>14</v>
      </c>
      <c r="L2952" s="8">
        <f t="shared" si="1349"/>
        <v>1.0035601700000001</v>
      </c>
      <c r="M2952" s="110">
        <f t="shared" si="1364"/>
        <v>1.0056002500000001</v>
      </c>
      <c r="N2952" s="110">
        <f t="shared" si="1365"/>
        <v>2.1567039483323667</v>
      </c>
      <c r="O2952" s="103">
        <f t="shared" si="1366"/>
        <v>2.16438218</v>
      </c>
      <c r="P2952" s="103">
        <f t="shared" si="1367"/>
        <v>135.20475243999999</v>
      </c>
      <c r="Q2952" s="11">
        <f t="shared" si="1355"/>
        <v>0</v>
      </c>
      <c r="R2952" s="30">
        <f t="shared" si="1350"/>
        <v>0</v>
      </c>
      <c r="S2952" s="103">
        <f t="shared" si="1368"/>
        <v>0</v>
      </c>
      <c r="T2952" s="113">
        <f t="shared" si="1351"/>
        <v>8.5000000000000006E-2</v>
      </c>
      <c r="U2952" s="111">
        <f t="shared" si="1369"/>
        <v>14</v>
      </c>
      <c r="V2952" s="111">
        <v>252</v>
      </c>
      <c r="W2952" s="110">
        <f t="shared" si="1370"/>
        <v>1.0045425079999999</v>
      </c>
      <c r="X2952" s="103">
        <f t="shared" si="1371"/>
        <v>0.61416866000000003</v>
      </c>
      <c r="Y2952" s="103">
        <f t="shared" si="1372"/>
        <v>0</v>
      </c>
      <c r="Z2952" s="114" t="str">
        <f t="shared" si="1353"/>
        <v>A+J=</v>
      </c>
      <c r="AA2952" s="108">
        <f t="shared" si="1354"/>
        <v>46986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47"/>
        <v>46975</v>
      </c>
      <c r="B2953" s="103">
        <f t="shared" si="1360"/>
        <v>135.89739015000001</v>
      </c>
      <c r="C2953" s="204">
        <f t="shared" si="1359"/>
        <v>62.468058412396211</v>
      </c>
      <c r="D2953" s="104">
        <f t="shared" si="1361"/>
        <v>7205.03</v>
      </c>
      <c r="E2953" s="105">
        <f t="shared" si="1356"/>
        <v>7245.38</v>
      </c>
      <c r="F2953" s="106">
        <f t="shared" si="1357"/>
        <v>46924</v>
      </c>
      <c r="G2953" s="107">
        <f t="shared" si="1362"/>
        <v>5.6002542668107669E-3</v>
      </c>
      <c r="H2953" s="108">
        <f t="shared" si="1352"/>
        <v>46986</v>
      </c>
      <c r="I2953" s="108">
        <f t="shared" si="1363"/>
        <v>46986</v>
      </c>
      <c r="J2953" s="109">
        <f t="shared" si="1348"/>
        <v>22</v>
      </c>
      <c r="K2953" s="109">
        <f t="shared" si="1358"/>
        <v>15</v>
      </c>
      <c r="L2953" s="8">
        <f t="shared" si="1349"/>
        <v>1.0038149599999999</v>
      </c>
      <c r="M2953" s="110">
        <f t="shared" si="1364"/>
        <v>1.0056002500000001</v>
      </c>
      <c r="N2953" s="110">
        <f t="shared" si="1365"/>
        <v>2.1567039483323667</v>
      </c>
      <c r="O2953" s="103">
        <f t="shared" si="1366"/>
        <v>2.16493168</v>
      </c>
      <c r="P2953" s="103">
        <f t="shared" si="1367"/>
        <v>135.23907864</v>
      </c>
      <c r="Q2953" s="11">
        <f t="shared" si="1355"/>
        <v>0</v>
      </c>
      <c r="R2953" s="30">
        <f t="shared" si="1350"/>
        <v>0</v>
      </c>
      <c r="S2953" s="103">
        <f t="shared" si="1368"/>
        <v>0</v>
      </c>
      <c r="T2953" s="113">
        <f t="shared" si="1351"/>
        <v>8.5000000000000006E-2</v>
      </c>
      <c r="U2953" s="111">
        <f t="shared" si="1369"/>
        <v>15</v>
      </c>
      <c r="V2953" s="111">
        <v>252</v>
      </c>
      <c r="W2953" s="110">
        <f t="shared" si="1370"/>
        <v>1.0048677610000001</v>
      </c>
      <c r="X2953" s="103">
        <f t="shared" si="1371"/>
        <v>0.65831150999999999</v>
      </c>
      <c r="Y2953" s="103">
        <f t="shared" si="1372"/>
        <v>0</v>
      </c>
      <c r="Z2953" s="114" t="str">
        <f t="shared" si="1353"/>
        <v>A+J=</v>
      </c>
      <c r="AA2953" s="108">
        <f t="shared" si="1354"/>
        <v>46986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47"/>
        <v>46976</v>
      </c>
      <c r="B2954" s="103">
        <f t="shared" si="1360"/>
        <v>135.97590325000002</v>
      </c>
      <c r="C2954" s="204">
        <f t="shared" si="1359"/>
        <v>62.468058412396211</v>
      </c>
      <c r="D2954" s="104">
        <f t="shared" si="1361"/>
        <v>7205.03</v>
      </c>
      <c r="E2954" s="105">
        <f t="shared" si="1356"/>
        <v>7245.38</v>
      </c>
      <c r="F2954" s="106">
        <f t="shared" si="1357"/>
        <v>46924</v>
      </c>
      <c r="G2954" s="107">
        <f t="shared" si="1362"/>
        <v>5.6002542668107669E-3</v>
      </c>
      <c r="H2954" s="108">
        <f t="shared" si="1352"/>
        <v>46986</v>
      </c>
      <c r="I2954" s="108">
        <f t="shared" si="1363"/>
        <v>46986</v>
      </c>
      <c r="J2954" s="109">
        <f t="shared" si="1348"/>
        <v>22</v>
      </c>
      <c r="K2954" s="109">
        <f t="shared" si="1358"/>
        <v>16</v>
      </c>
      <c r="L2954" s="8">
        <f t="shared" si="1349"/>
        <v>1.0040697999999999</v>
      </c>
      <c r="M2954" s="110">
        <f t="shared" si="1364"/>
        <v>1.0056002500000001</v>
      </c>
      <c r="N2954" s="110">
        <f t="shared" si="1365"/>
        <v>2.1567039483323667</v>
      </c>
      <c r="O2954" s="103">
        <f t="shared" si="1366"/>
        <v>2.1654813000000002</v>
      </c>
      <c r="P2954" s="103">
        <f t="shared" si="1367"/>
        <v>135.27341233000001</v>
      </c>
      <c r="Q2954" s="11">
        <f t="shared" si="1355"/>
        <v>0</v>
      </c>
      <c r="R2954" s="30">
        <f t="shared" si="1350"/>
        <v>0</v>
      </c>
      <c r="S2954" s="103">
        <f t="shared" si="1368"/>
        <v>0</v>
      </c>
      <c r="T2954" s="113">
        <f t="shared" si="1351"/>
        <v>8.5000000000000006E-2</v>
      </c>
      <c r="U2954" s="111">
        <f t="shared" si="1369"/>
        <v>16</v>
      </c>
      <c r="V2954" s="111">
        <v>252</v>
      </c>
      <c r="W2954" s="110">
        <f t="shared" si="1370"/>
        <v>1.0051931190000001</v>
      </c>
      <c r="X2954" s="103">
        <f t="shared" si="1371"/>
        <v>0.70249092000000002</v>
      </c>
      <c r="Y2954" s="103">
        <f t="shared" si="1372"/>
        <v>0</v>
      </c>
      <c r="Z2954" s="114" t="str">
        <f t="shared" si="1353"/>
        <v>A+J=</v>
      </c>
      <c r="AA2954" s="108">
        <f t="shared" si="1354"/>
        <v>46986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73">(A2954+1)</f>
        <v>46977</v>
      </c>
      <c r="B2955" s="103">
        <f t="shared" si="1360"/>
        <v>136.05446309999999</v>
      </c>
      <c r="C2955" s="204">
        <f t="shared" si="1359"/>
        <v>62.468058412396211</v>
      </c>
      <c r="D2955" s="104">
        <f t="shared" si="1361"/>
        <v>7205.03</v>
      </c>
      <c r="E2955" s="105">
        <f t="shared" si="1356"/>
        <v>7245.38</v>
      </c>
      <c r="F2955" s="106">
        <f t="shared" si="1357"/>
        <v>46924</v>
      </c>
      <c r="G2955" s="107">
        <f t="shared" si="1362"/>
        <v>5.6002542668107669E-3</v>
      </c>
      <c r="H2955" s="108">
        <f t="shared" si="1352"/>
        <v>46986</v>
      </c>
      <c r="I2955" s="108">
        <f t="shared" si="1363"/>
        <v>46986</v>
      </c>
      <c r="J2955" s="109">
        <f t="shared" ref="J2955:J3018" si="1374">IF(I2955=I2954,J2954,NETWORKDAYS(I2954,I2955,$AD$171:$AD$502)-1)</f>
        <v>22</v>
      </c>
      <c r="K2955" s="109">
        <f t="shared" si="1358"/>
        <v>17</v>
      </c>
      <c r="L2955" s="8">
        <f t="shared" ref="L2955:L3018" si="1375">IF(E2955&lt;D2955,1,TRUNC((E2955/D2955)^TRUNC((K2955/J2955),9),8))</f>
        <v>1.0043247200000001</v>
      </c>
      <c r="M2955" s="110">
        <f t="shared" si="1364"/>
        <v>1.0056002500000001</v>
      </c>
      <c r="N2955" s="110">
        <f t="shared" si="1365"/>
        <v>2.1567039483323667</v>
      </c>
      <c r="O2955" s="103">
        <f t="shared" si="1366"/>
        <v>2.1660310800000002</v>
      </c>
      <c r="P2955" s="103">
        <f t="shared" si="1367"/>
        <v>135.30775602</v>
      </c>
      <c r="Q2955" s="11">
        <f t="shared" si="1355"/>
        <v>0</v>
      </c>
      <c r="R2955" s="30">
        <f t="shared" ref="R2955:R3018" si="1376">IF(Q2955&gt;0,VLOOKUP($A2955,$AD$10:$AI$165,6),0)</f>
        <v>0</v>
      </c>
      <c r="S2955" s="103">
        <f t="shared" si="1368"/>
        <v>0</v>
      </c>
      <c r="T2955" s="113">
        <f t="shared" ref="T2955:T3018" si="1377">(T2954)</f>
        <v>8.5000000000000006E-2</v>
      </c>
      <c r="U2955" s="111">
        <f t="shared" si="1369"/>
        <v>17</v>
      </c>
      <c r="V2955" s="111">
        <v>252</v>
      </c>
      <c r="W2955" s="110">
        <f t="shared" si="1370"/>
        <v>1.005518583</v>
      </c>
      <c r="X2955" s="103">
        <f t="shared" si="1371"/>
        <v>0.74670707999999997</v>
      </c>
      <c r="Y2955" s="103">
        <f t="shared" si="1372"/>
        <v>0</v>
      </c>
      <c r="Z2955" s="114" t="str">
        <f t="shared" si="1353"/>
        <v>A+J=</v>
      </c>
      <c r="AA2955" s="108">
        <f t="shared" si="1354"/>
        <v>46986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73"/>
        <v>46978</v>
      </c>
      <c r="B2956" s="103">
        <f t="shared" si="1360"/>
        <v>136.05446309999999</v>
      </c>
      <c r="C2956" s="204">
        <f t="shared" si="1359"/>
        <v>62.468058412396211</v>
      </c>
      <c r="D2956" s="104">
        <f t="shared" si="1361"/>
        <v>7205.03</v>
      </c>
      <c r="E2956" s="105">
        <f t="shared" si="1356"/>
        <v>7245.38</v>
      </c>
      <c r="F2956" s="106">
        <f t="shared" si="1357"/>
        <v>46924</v>
      </c>
      <c r="G2956" s="107">
        <f t="shared" si="1362"/>
        <v>5.6002542668107669E-3</v>
      </c>
      <c r="H2956" s="108">
        <f t="shared" ref="H2956:H3019" si="1378">IF(DAY(A2956)=H$9,VLOOKUP(A2956,AH$118:AN$450,4),H2955)</f>
        <v>46986</v>
      </c>
      <c r="I2956" s="108">
        <f t="shared" si="1363"/>
        <v>46986</v>
      </c>
      <c r="J2956" s="109">
        <f t="shared" si="1374"/>
        <v>22</v>
      </c>
      <c r="K2956" s="109">
        <f t="shared" si="1358"/>
        <v>17</v>
      </c>
      <c r="L2956" s="8">
        <f t="shared" si="1375"/>
        <v>1.0043247200000001</v>
      </c>
      <c r="M2956" s="110">
        <f t="shared" si="1364"/>
        <v>1.0056002500000001</v>
      </c>
      <c r="N2956" s="110">
        <f t="shared" si="1365"/>
        <v>2.1567039483323667</v>
      </c>
      <c r="O2956" s="103">
        <f t="shared" si="1366"/>
        <v>2.1660310800000002</v>
      </c>
      <c r="P2956" s="103">
        <f t="shared" si="1367"/>
        <v>135.30775602</v>
      </c>
      <c r="Q2956" s="11">
        <f t="shared" si="1355"/>
        <v>0</v>
      </c>
      <c r="R2956" s="30">
        <f t="shared" si="1376"/>
        <v>0</v>
      </c>
      <c r="S2956" s="103">
        <f t="shared" si="1368"/>
        <v>0</v>
      </c>
      <c r="T2956" s="113">
        <f t="shared" si="1377"/>
        <v>8.5000000000000006E-2</v>
      </c>
      <c r="U2956" s="111">
        <f t="shared" si="1369"/>
        <v>17</v>
      </c>
      <c r="V2956" s="111">
        <v>252</v>
      </c>
      <c r="W2956" s="110">
        <f t="shared" si="1370"/>
        <v>1.005518583</v>
      </c>
      <c r="X2956" s="103">
        <f t="shared" si="1371"/>
        <v>0.74670707999999997</v>
      </c>
      <c r="Y2956" s="103">
        <f t="shared" si="1372"/>
        <v>0</v>
      </c>
      <c r="Z2956" s="114" t="str">
        <f t="shared" ref="Z2956:Z3019" si="1379">IF($Q2955&gt;0,VLOOKUP($A2955,$AD$10:$AM$165,9),Z2955)</f>
        <v>A+J=</v>
      </c>
      <c r="AA2956" s="108">
        <f t="shared" ref="AA2956:AA3019" si="1380">IF($Q2955&gt;0,VLOOKUP($A2955,$AD$10:$AM$165,10),AA2955)</f>
        <v>46986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73"/>
        <v>46979</v>
      </c>
      <c r="B2957" s="103">
        <f t="shared" si="1360"/>
        <v>136.05446309999999</v>
      </c>
      <c r="C2957" s="204">
        <f t="shared" si="1359"/>
        <v>62.468058412396211</v>
      </c>
      <c r="D2957" s="104">
        <f t="shared" si="1361"/>
        <v>7205.03</v>
      </c>
      <c r="E2957" s="105">
        <f t="shared" si="1356"/>
        <v>7245.38</v>
      </c>
      <c r="F2957" s="106">
        <f t="shared" si="1357"/>
        <v>46924</v>
      </c>
      <c r="G2957" s="107">
        <f t="shared" si="1362"/>
        <v>5.6002542668107669E-3</v>
      </c>
      <c r="H2957" s="108">
        <f t="shared" si="1378"/>
        <v>46986</v>
      </c>
      <c r="I2957" s="108">
        <f t="shared" si="1363"/>
        <v>46986</v>
      </c>
      <c r="J2957" s="109">
        <f t="shared" si="1374"/>
        <v>22</v>
      </c>
      <c r="K2957" s="109">
        <f t="shared" si="1358"/>
        <v>17</v>
      </c>
      <c r="L2957" s="8">
        <f t="shared" si="1375"/>
        <v>1.0043247200000001</v>
      </c>
      <c r="M2957" s="110">
        <f t="shared" si="1364"/>
        <v>1.0056002500000001</v>
      </c>
      <c r="N2957" s="110">
        <f t="shared" si="1365"/>
        <v>2.1567039483323667</v>
      </c>
      <c r="O2957" s="103">
        <f t="shared" si="1366"/>
        <v>2.1660310800000002</v>
      </c>
      <c r="P2957" s="103">
        <f t="shared" si="1367"/>
        <v>135.30775602</v>
      </c>
      <c r="Q2957" s="11">
        <f t="shared" ref="Q2957:Q3020" si="1381">IF(VLOOKUP(A2957,AD$10:AK$165,8)=VLOOKUP(A2956,AD$10:AK$165,8),0,VLOOKUP(A2957,AD$10:AK$165,8))</f>
        <v>0</v>
      </c>
      <c r="R2957" s="30">
        <f t="shared" si="1376"/>
        <v>0</v>
      </c>
      <c r="S2957" s="103">
        <f t="shared" si="1368"/>
        <v>0</v>
      </c>
      <c r="T2957" s="113">
        <f t="shared" si="1377"/>
        <v>8.5000000000000006E-2</v>
      </c>
      <c r="U2957" s="111">
        <f t="shared" si="1369"/>
        <v>17</v>
      </c>
      <c r="V2957" s="111">
        <v>252</v>
      </c>
      <c r="W2957" s="110">
        <f t="shared" si="1370"/>
        <v>1.005518583</v>
      </c>
      <c r="X2957" s="103">
        <f t="shared" si="1371"/>
        <v>0.74670707999999997</v>
      </c>
      <c r="Y2957" s="103">
        <f t="shared" si="1372"/>
        <v>0</v>
      </c>
      <c r="Z2957" s="114" t="str">
        <f t="shared" si="1379"/>
        <v>A+J=</v>
      </c>
      <c r="AA2957" s="108">
        <f t="shared" si="1380"/>
        <v>46986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73"/>
        <v>46980</v>
      </c>
      <c r="B2958" s="103">
        <f t="shared" si="1360"/>
        <v>136.13306718999999</v>
      </c>
      <c r="C2958" s="204">
        <f t="shared" si="1359"/>
        <v>62.468058412396211</v>
      </c>
      <c r="D2958" s="104">
        <f t="shared" si="1361"/>
        <v>7205.03</v>
      </c>
      <c r="E2958" s="105">
        <f t="shared" si="1356"/>
        <v>7245.38</v>
      </c>
      <c r="F2958" s="106">
        <f t="shared" si="1357"/>
        <v>46924</v>
      </c>
      <c r="G2958" s="107">
        <f t="shared" si="1362"/>
        <v>5.6002542668107669E-3</v>
      </c>
      <c r="H2958" s="108">
        <f t="shared" si="1378"/>
        <v>46986</v>
      </c>
      <c r="I2958" s="108">
        <f t="shared" si="1363"/>
        <v>46986</v>
      </c>
      <c r="J2958" s="109">
        <f t="shared" si="1374"/>
        <v>22</v>
      </c>
      <c r="K2958" s="109">
        <f t="shared" si="1358"/>
        <v>18</v>
      </c>
      <c r="L2958" s="8">
        <f t="shared" si="1375"/>
        <v>1.0045796899999999</v>
      </c>
      <c r="M2958" s="110">
        <f t="shared" si="1364"/>
        <v>1.0056002500000001</v>
      </c>
      <c r="N2958" s="110">
        <f t="shared" si="1365"/>
        <v>2.1567039483323667</v>
      </c>
      <c r="O2958" s="103">
        <f t="shared" si="1366"/>
        <v>2.16658098</v>
      </c>
      <c r="P2958" s="103">
        <f t="shared" si="1367"/>
        <v>135.34210720999999</v>
      </c>
      <c r="Q2958" s="11">
        <f t="shared" si="1381"/>
        <v>0</v>
      </c>
      <c r="R2958" s="30">
        <f t="shared" si="1376"/>
        <v>0</v>
      </c>
      <c r="S2958" s="103">
        <f t="shared" si="1368"/>
        <v>0</v>
      </c>
      <c r="T2958" s="113">
        <f t="shared" si="1377"/>
        <v>8.5000000000000006E-2</v>
      </c>
      <c r="U2958" s="111">
        <f t="shared" si="1369"/>
        <v>18</v>
      </c>
      <c r="V2958" s="111">
        <v>252</v>
      </c>
      <c r="W2958" s="110">
        <f t="shared" si="1370"/>
        <v>1.005844153</v>
      </c>
      <c r="X2958" s="103">
        <f t="shared" si="1371"/>
        <v>0.79095998000000001</v>
      </c>
      <c r="Y2958" s="103">
        <f t="shared" si="1372"/>
        <v>0</v>
      </c>
      <c r="Z2958" s="114" t="str">
        <f t="shared" si="1379"/>
        <v>A+J=</v>
      </c>
      <c r="AA2958" s="108">
        <f t="shared" si="1380"/>
        <v>46986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73"/>
        <v>46981</v>
      </c>
      <c r="B2959" s="103">
        <f t="shared" si="1360"/>
        <v>136.2117184</v>
      </c>
      <c r="C2959" s="204">
        <f t="shared" si="1359"/>
        <v>62.468058412396211</v>
      </c>
      <c r="D2959" s="104">
        <f t="shared" si="1361"/>
        <v>7205.03</v>
      </c>
      <c r="E2959" s="105">
        <f t="shared" si="1356"/>
        <v>7245.38</v>
      </c>
      <c r="F2959" s="106">
        <f t="shared" si="1357"/>
        <v>46924</v>
      </c>
      <c r="G2959" s="107">
        <f t="shared" si="1362"/>
        <v>5.6002542668107669E-3</v>
      </c>
      <c r="H2959" s="108">
        <f t="shared" si="1378"/>
        <v>46986</v>
      </c>
      <c r="I2959" s="108">
        <f t="shared" si="1363"/>
        <v>46986</v>
      </c>
      <c r="J2959" s="109">
        <f t="shared" si="1374"/>
        <v>22</v>
      </c>
      <c r="K2959" s="109">
        <f t="shared" si="1358"/>
        <v>19</v>
      </c>
      <c r="L2959" s="8">
        <f t="shared" si="1375"/>
        <v>1.0048347399999999</v>
      </c>
      <c r="M2959" s="110">
        <f t="shared" si="1364"/>
        <v>1.0056002500000001</v>
      </c>
      <c r="N2959" s="110">
        <f t="shared" si="1365"/>
        <v>2.1567039483323667</v>
      </c>
      <c r="O2959" s="103">
        <f t="shared" si="1366"/>
        <v>2.1671310500000001</v>
      </c>
      <c r="P2959" s="103">
        <f t="shared" si="1367"/>
        <v>135.37646900999999</v>
      </c>
      <c r="Q2959" s="11">
        <f t="shared" si="1381"/>
        <v>0</v>
      </c>
      <c r="R2959" s="30">
        <f t="shared" si="1376"/>
        <v>0</v>
      </c>
      <c r="S2959" s="103">
        <f t="shared" si="1368"/>
        <v>0</v>
      </c>
      <c r="T2959" s="113">
        <f t="shared" si="1377"/>
        <v>8.5000000000000006E-2</v>
      </c>
      <c r="U2959" s="111">
        <f t="shared" si="1369"/>
        <v>19</v>
      </c>
      <c r="V2959" s="111">
        <v>252</v>
      </c>
      <c r="W2959" s="110">
        <f t="shared" si="1370"/>
        <v>1.0061698269999999</v>
      </c>
      <c r="X2959" s="103">
        <f t="shared" si="1371"/>
        <v>0.83524938999999998</v>
      </c>
      <c r="Y2959" s="103">
        <f t="shared" si="1372"/>
        <v>0</v>
      </c>
      <c r="Z2959" s="114" t="str">
        <f t="shared" si="1379"/>
        <v>A+J=</v>
      </c>
      <c r="AA2959" s="108">
        <f t="shared" si="1380"/>
        <v>46986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73"/>
        <v>46982</v>
      </c>
      <c r="B2960" s="103">
        <f t="shared" si="1360"/>
        <v>136.29041278000003</v>
      </c>
      <c r="C2960" s="204">
        <f t="shared" si="1359"/>
        <v>62.468058412396211</v>
      </c>
      <c r="D2960" s="104">
        <f t="shared" si="1361"/>
        <v>7205.03</v>
      </c>
      <c r="E2960" s="105">
        <f t="shared" si="1356"/>
        <v>7245.38</v>
      </c>
      <c r="F2960" s="106">
        <f t="shared" si="1357"/>
        <v>46924</v>
      </c>
      <c r="G2960" s="107">
        <f t="shared" si="1362"/>
        <v>5.6002542668107669E-3</v>
      </c>
      <c r="H2960" s="108">
        <f t="shared" si="1378"/>
        <v>46986</v>
      </c>
      <c r="I2960" s="108">
        <f t="shared" si="1363"/>
        <v>46986</v>
      </c>
      <c r="J2960" s="109">
        <f t="shared" si="1374"/>
        <v>22</v>
      </c>
      <c r="K2960" s="109">
        <f t="shared" si="1358"/>
        <v>20</v>
      </c>
      <c r="L2960" s="8">
        <f t="shared" si="1375"/>
        <v>1.0050898399999999</v>
      </c>
      <c r="M2960" s="110">
        <f t="shared" si="1364"/>
        <v>1.0056002500000001</v>
      </c>
      <c r="N2960" s="110">
        <f t="shared" si="1365"/>
        <v>2.1567039483323667</v>
      </c>
      <c r="O2960" s="103">
        <f t="shared" si="1366"/>
        <v>2.16768122</v>
      </c>
      <c r="P2960" s="103">
        <f t="shared" si="1367"/>
        <v>135.41083707000001</v>
      </c>
      <c r="Q2960" s="11">
        <f t="shared" si="1381"/>
        <v>0</v>
      </c>
      <c r="R2960" s="30">
        <f t="shared" si="1376"/>
        <v>0</v>
      </c>
      <c r="S2960" s="103">
        <f t="shared" si="1368"/>
        <v>0</v>
      </c>
      <c r="T2960" s="113">
        <f t="shared" si="1377"/>
        <v>8.5000000000000006E-2</v>
      </c>
      <c r="U2960" s="111">
        <f t="shared" si="1369"/>
        <v>20</v>
      </c>
      <c r="V2960" s="111">
        <v>252</v>
      </c>
      <c r="W2960" s="110">
        <f t="shared" si="1370"/>
        <v>1.006495608</v>
      </c>
      <c r="X2960" s="103">
        <f t="shared" si="1371"/>
        <v>0.87957571000000001</v>
      </c>
      <c r="Y2960" s="103">
        <f t="shared" si="1372"/>
        <v>0</v>
      </c>
      <c r="Z2960" s="114" t="str">
        <f t="shared" si="1379"/>
        <v>A+J=</v>
      </c>
      <c r="AA2960" s="108">
        <f t="shared" si="1380"/>
        <v>46986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73"/>
        <v>46983</v>
      </c>
      <c r="B2961" s="103">
        <f t="shared" si="1360"/>
        <v>136.36915368999999</v>
      </c>
      <c r="C2961" s="204">
        <f t="shared" si="1359"/>
        <v>62.468058412396211</v>
      </c>
      <c r="D2961" s="104">
        <f t="shared" si="1361"/>
        <v>7205.03</v>
      </c>
      <c r="E2961" s="105">
        <f t="shared" si="1356"/>
        <v>7245.38</v>
      </c>
      <c r="F2961" s="106">
        <f t="shared" si="1357"/>
        <v>46924</v>
      </c>
      <c r="G2961" s="107">
        <f t="shared" si="1362"/>
        <v>5.6002542668107669E-3</v>
      </c>
      <c r="H2961" s="108">
        <f t="shared" si="1378"/>
        <v>46986</v>
      </c>
      <c r="I2961" s="108">
        <f t="shared" si="1363"/>
        <v>46986</v>
      </c>
      <c r="J2961" s="109">
        <f t="shared" si="1374"/>
        <v>22</v>
      </c>
      <c r="K2961" s="109">
        <f t="shared" si="1358"/>
        <v>21</v>
      </c>
      <c r="L2961" s="8">
        <f t="shared" si="1375"/>
        <v>1.0053450100000001</v>
      </c>
      <c r="M2961" s="110">
        <f t="shared" si="1364"/>
        <v>1.0056002500000001</v>
      </c>
      <c r="N2961" s="110">
        <f t="shared" si="1365"/>
        <v>2.1567039483323667</v>
      </c>
      <c r="O2961" s="103">
        <f t="shared" si="1366"/>
        <v>2.1682315499999998</v>
      </c>
      <c r="P2961" s="103">
        <f t="shared" si="1367"/>
        <v>135.44521510999999</v>
      </c>
      <c r="Q2961" s="11">
        <f t="shared" si="1381"/>
        <v>0</v>
      </c>
      <c r="R2961" s="30">
        <f t="shared" si="1376"/>
        <v>0</v>
      </c>
      <c r="S2961" s="103">
        <f t="shared" si="1368"/>
        <v>0</v>
      </c>
      <c r="T2961" s="113">
        <f t="shared" si="1377"/>
        <v>8.5000000000000006E-2</v>
      </c>
      <c r="U2961" s="111">
        <f t="shared" si="1369"/>
        <v>21</v>
      </c>
      <c r="V2961" s="111">
        <v>252</v>
      </c>
      <c r="W2961" s="110">
        <f t="shared" si="1370"/>
        <v>1.0068214929999999</v>
      </c>
      <c r="X2961" s="103">
        <f t="shared" si="1371"/>
        <v>0.92393857999999995</v>
      </c>
      <c r="Y2961" s="103">
        <f t="shared" si="1372"/>
        <v>0</v>
      </c>
      <c r="Z2961" s="114" t="str">
        <f t="shared" si="1379"/>
        <v>A+J=</v>
      </c>
      <c r="AA2961" s="108">
        <f t="shared" si="1380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73"/>
        <v>46984</v>
      </c>
      <c r="B2962" s="103">
        <f t="shared" si="1360"/>
        <v>136.44794032000001</v>
      </c>
      <c r="C2962" s="204">
        <f t="shared" si="1359"/>
        <v>62.468058412396211</v>
      </c>
      <c r="D2962" s="104">
        <f t="shared" si="1361"/>
        <v>7205.03</v>
      </c>
      <c r="E2962" s="105">
        <f t="shared" si="1356"/>
        <v>7245.38</v>
      </c>
      <c r="F2962" s="106">
        <f t="shared" si="1357"/>
        <v>46924</v>
      </c>
      <c r="G2962" s="107">
        <f t="shared" si="1362"/>
        <v>5.6002542668107669E-3</v>
      </c>
      <c r="H2962" s="108">
        <f t="shared" si="1378"/>
        <v>46986</v>
      </c>
      <c r="I2962" s="108">
        <f t="shared" si="1363"/>
        <v>46986</v>
      </c>
      <c r="J2962" s="109">
        <f t="shared" si="1374"/>
        <v>22</v>
      </c>
      <c r="K2962" s="109">
        <f t="shared" si="1358"/>
        <v>22</v>
      </c>
      <c r="L2962" s="8">
        <f t="shared" si="1375"/>
        <v>1.0056002500000001</v>
      </c>
      <c r="M2962" s="110">
        <f t="shared" si="1364"/>
        <v>1.0056002500000001</v>
      </c>
      <c r="N2962" s="110">
        <f t="shared" si="1365"/>
        <v>2.1567039483323667</v>
      </c>
      <c r="O2962" s="103">
        <f t="shared" si="1366"/>
        <v>2.1687820200000001</v>
      </c>
      <c r="P2962" s="103">
        <f t="shared" si="1367"/>
        <v>135.47960190000001</v>
      </c>
      <c r="Q2962" s="11">
        <f t="shared" si="1381"/>
        <v>0</v>
      </c>
      <c r="R2962" s="30">
        <f t="shared" si="1376"/>
        <v>0</v>
      </c>
      <c r="S2962" s="103">
        <f t="shared" si="1368"/>
        <v>0</v>
      </c>
      <c r="T2962" s="113">
        <f t="shared" si="1377"/>
        <v>8.5000000000000006E-2</v>
      </c>
      <c r="U2962" s="111">
        <f t="shared" si="1369"/>
        <v>22</v>
      </c>
      <c r="V2962" s="111">
        <v>252</v>
      </c>
      <c r="W2962" s="110">
        <f t="shared" si="1370"/>
        <v>1.007147485</v>
      </c>
      <c r="X2962" s="103">
        <f t="shared" si="1371"/>
        <v>0.96833842000000003</v>
      </c>
      <c r="Y2962" s="103">
        <f t="shared" si="1372"/>
        <v>0</v>
      </c>
      <c r="Z2962" s="114" t="str">
        <f t="shared" si="1379"/>
        <v>A+J=</v>
      </c>
      <c r="AA2962" s="108">
        <f t="shared" si="1380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73"/>
        <v>46985</v>
      </c>
      <c r="B2963" s="103">
        <f t="shared" si="1360"/>
        <v>136.44794032000001</v>
      </c>
      <c r="C2963" s="204">
        <f t="shared" si="1359"/>
        <v>62.468058412396211</v>
      </c>
      <c r="D2963" s="104">
        <f t="shared" si="1361"/>
        <v>7205.03</v>
      </c>
      <c r="E2963" s="105">
        <f t="shared" si="1356"/>
        <v>7245.38</v>
      </c>
      <c r="F2963" s="106">
        <f t="shared" si="1357"/>
        <v>46924</v>
      </c>
      <c r="G2963" s="107">
        <f t="shared" si="1362"/>
        <v>5.6002542668107669E-3</v>
      </c>
      <c r="H2963" s="108">
        <f t="shared" si="1378"/>
        <v>47016</v>
      </c>
      <c r="I2963" s="108">
        <f t="shared" si="1363"/>
        <v>46986</v>
      </c>
      <c r="J2963" s="109">
        <f t="shared" si="1374"/>
        <v>22</v>
      </c>
      <c r="K2963" s="109">
        <f t="shared" si="1358"/>
        <v>22</v>
      </c>
      <c r="L2963" s="8">
        <f t="shared" si="1375"/>
        <v>1.0056002500000001</v>
      </c>
      <c r="M2963" s="110">
        <f t="shared" si="1364"/>
        <v>1.0056002500000001</v>
      </c>
      <c r="N2963" s="110">
        <f t="shared" si="1365"/>
        <v>2.1567039483323667</v>
      </c>
      <c r="O2963" s="103">
        <f t="shared" si="1366"/>
        <v>2.1687820200000001</v>
      </c>
      <c r="P2963" s="103">
        <f t="shared" si="1367"/>
        <v>135.47960190000001</v>
      </c>
      <c r="Q2963" s="11">
        <f t="shared" si="1381"/>
        <v>0</v>
      </c>
      <c r="R2963" s="30">
        <f t="shared" si="1376"/>
        <v>0</v>
      </c>
      <c r="S2963" s="103">
        <f t="shared" si="1368"/>
        <v>0</v>
      </c>
      <c r="T2963" s="113">
        <f t="shared" si="1377"/>
        <v>8.5000000000000006E-2</v>
      </c>
      <c r="U2963" s="111">
        <f t="shared" si="1369"/>
        <v>22</v>
      </c>
      <c r="V2963" s="111">
        <v>252</v>
      </c>
      <c r="W2963" s="110">
        <f t="shared" si="1370"/>
        <v>1.007147485</v>
      </c>
      <c r="X2963" s="103">
        <f t="shared" si="1371"/>
        <v>0.96833842000000003</v>
      </c>
      <c r="Y2963" s="103">
        <f t="shared" si="1372"/>
        <v>0</v>
      </c>
      <c r="Z2963" s="114" t="str">
        <f t="shared" si="1379"/>
        <v>A+J=</v>
      </c>
      <c r="AA2963" s="108">
        <f t="shared" si="1380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73"/>
        <v>46986</v>
      </c>
      <c r="B2964" s="103">
        <f t="shared" si="1360"/>
        <v>136.44794032000001</v>
      </c>
      <c r="C2964" s="204">
        <f t="shared" si="1359"/>
        <v>62.468058412396211</v>
      </c>
      <c r="D2964" s="104">
        <f t="shared" si="1361"/>
        <v>7205.03</v>
      </c>
      <c r="E2964" s="105">
        <f t="shared" si="1356"/>
        <v>7245.38</v>
      </c>
      <c r="F2964" s="106">
        <f t="shared" si="1357"/>
        <v>46924</v>
      </c>
      <c r="G2964" s="107">
        <f t="shared" si="1362"/>
        <v>5.6002542668107669E-3</v>
      </c>
      <c r="H2964" s="108">
        <f t="shared" si="1378"/>
        <v>47016</v>
      </c>
      <c r="I2964" s="108">
        <f t="shared" si="1363"/>
        <v>46986</v>
      </c>
      <c r="J2964" s="109">
        <f t="shared" si="1374"/>
        <v>22</v>
      </c>
      <c r="K2964" s="109">
        <f t="shared" si="1358"/>
        <v>22</v>
      </c>
      <c r="L2964" s="8">
        <f t="shared" si="1375"/>
        <v>1.0056002500000001</v>
      </c>
      <c r="M2964" s="110">
        <f t="shared" si="1364"/>
        <v>1.0056002500000001</v>
      </c>
      <c r="N2964" s="110">
        <f t="shared" si="1365"/>
        <v>2.1567039483323667</v>
      </c>
      <c r="O2964" s="103">
        <f t="shared" si="1366"/>
        <v>2.1687820200000001</v>
      </c>
      <c r="P2964" s="103">
        <f t="shared" si="1367"/>
        <v>135.47960190000001</v>
      </c>
      <c r="Q2964" s="11">
        <f t="shared" si="1381"/>
        <v>97</v>
      </c>
      <c r="R2964" s="30">
        <f t="shared" si="1376"/>
        <v>7.8754000000000005E-2</v>
      </c>
      <c r="S2964" s="103">
        <f t="shared" si="1368"/>
        <v>10.669560560000001</v>
      </c>
      <c r="T2964" s="113">
        <f t="shared" si="1377"/>
        <v>8.5000000000000006E-2</v>
      </c>
      <c r="U2964" s="111">
        <f t="shared" si="1369"/>
        <v>22</v>
      </c>
      <c r="V2964" s="111">
        <v>252</v>
      </c>
      <c r="W2964" s="110">
        <f t="shared" si="1370"/>
        <v>1.007147485</v>
      </c>
      <c r="X2964" s="103">
        <f t="shared" si="1371"/>
        <v>0.96833842000000003</v>
      </c>
      <c r="Y2964" s="103">
        <f t="shared" si="1372"/>
        <v>11.637898980000001</v>
      </c>
      <c r="Z2964" s="114" t="str">
        <f t="shared" si="1379"/>
        <v>A+J=</v>
      </c>
      <c r="AA2964" s="108">
        <f t="shared" si="1380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73"/>
        <v>46987</v>
      </c>
      <c r="B2965" s="103">
        <f t="shared" si="1360"/>
        <v>124.88365958</v>
      </c>
      <c r="C2965" s="204">
        <f t="shared" si="1359"/>
        <v>57.548448944221072</v>
      </c>
      <c r="D2965" s="104">
        <f t="shared" si="1361"/>
        <v>7205.03</v>
      </c>
      <c r="E2965" s="105">
        <f t="shared" si="1356"/>
        <v>7245.38</v>
      </c>
      <c r="F2965" s="106">
        <f t="shared" si="1357"/>
        <v>46955</v>
      </c>
      <c r="G2965" s="107">
        <f t="shared" si="1362"/>
        <v>5.6002542668107669E-3</v>
      </c>
      <c r="H2965" s="108">
        <f t="shared" si="1378"/>
        <v>47016</v>
      </c>
      <c r="I2965" s="108">
        <f t="shared" si="1363"/>
        <v>47016</v>
      </c>
      <c r="J2965" s="109">
        <f t="shared" si="1374"/>
        <v>21</v>
      </c>
      <c r="K2965" s="109">
        <f t="shared" si="1358"/>
        <v>1</v>
      </c>
      <c r="L2965" s="8">
        <f t="shared" si="1375"/>
        <v>1.0002659700000001</v>
      </c>
      <c r="M2965" s="110">
        <f t="shared" si="1364"/>
        <v>1.0056002500000001</v>
      </c>
      <c r="N2965" s="110">
        <f t="shared" si="1365"/>
        <v>2.168782029619015</v>
      </c>
      <c r="O2965" s="103">
        <f t="shared" si="1366"/>
        <v>2.16935886</v>
      </c>
      <c r="P2965" s="103">
        <f t="shared" si="1367"/>
        <v>124.84323759</v>
      </c>
      <c r="Q2965" s="11">
        <f t="shared" si="1381"/>
        <v>0</v>
      </c>
      <c r="R2965" s="30">
        <f t="shared" si="1376"/>
        <v>0</v>
      </c>
      <c r="S2965" s="103">
        <f t="shared" si="1368"/>
        <v>0</v>
      </c>
      <c r="T2965" s="113">
        <f t="shared" si="1377"/>
        <v>8.5000000000000006E-2</v>
      </c>
      <c r="U2965" s="111">
        <f t="shared" si="1369"/>
        <v>1</v>
      </c>
      <c r="V2965" s="111">
        <v>252</v>
      </c>
      <c r="W2965" s="110">
        <f t="shared" si="1370"/>
        <v>1.0003237819999999</v>
      </c>
      <c r="X2965" s="103">
        <f t="shared" si="1371"/>
        <v>4.0421989999999998E-2</v>
      </c>
      <c r="Y2965" s="103">
        <f t="shared" si="1372"/>
        <v>0</v>
      </c>
      <c r="Z2965" s="114" t="str">
        <f t="shared" si="1379"/>
        <v>A+J=</v>
      </c>
      <c r="AA2965" s="108">
        <f t="shared" si="1380"/>
        <v>47016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73"/>
        <v>46988</v>
      </c>
      <c r="B2966" s="103">
        <f t="shared" si="1360"/>
        <v>124.95732062</v>
      </c>
      <c r="C2966" s="204">
        <f t="shared" si="1359"/>
        <v>57.548448944221072</v>
      </c>
      <c r="D2966" s="104">
        <f t="shared" si="1361"/>
        <v>7205.03</v>
      </c>
      <c r="E2966" s="105">
        <f t="shared" si="1356"/>
        <v>7245.38</v>
      </c>
      <c r="F2966" s="106">
        <f t="shared" si="1357"/>
        <v>46955</v>
      </c>
      <c r="G2966" s="107">
        <f t="shared" si="1362"/>
        <v>5.6002542668107669E-3</v>
      </c>
      <c r="H2966" s="108">
        <f t="shared" si="1378"/>
        <v>47016</v>
      </c>
      <c r="I2966" s="108">
        <f t="shared" si="1363"/>
        <v>47016</v>
      </c>
      <c r="J2966" s="109">
        <f t="shared" si="1374"/>
        <v>21</v>
      </c>
      <c r="K2966" s="109">
        <f t="shared" si="1358"/>
        <v>2</v>
      </c>
      <c r="L2966" s="8">
        <f t="shared" si="1375"/>
        <v>1.0005320099999999</v>
      </c>
      <c r="M2966" s="110">
        <f t="shared" si="1364"/>
        <v>1.0056002500000001</v>
      </c>
      <c r="N2966" s="110">
        <f t="shared" si="1365"/>
        <v>2.168782029619015</v>
      </c>
      <c r="O2966" s="103">
        <f t="shared" si="1366"/>
        <v>2.1699358399999999</v>
      </c>
      <c r="P2966" s="103">
        <f t="shared" si="1367"/>
        <v>124.8764419</v>
      </c>
      <c r="Q2966" s="11">
        <f t="shared" si="1381"/>
        <v>0</v>
      </c>
      <c r="R2966" s="30">
        <f t="shared" si="1376"/>
        <v>0</v>
      </c>
      <c r="S2966" s="103">
        <f t="shared" si="1368"/>
        <v>0</v>
      </c>
      <c r="T2966" s="113">
        <f t="shared" si="1377"/>
        <v>8.5000000000000006E-2</v>
      </c>
      <c r="U2966" s="111">
        <f t="shared" si="1369"/>
        <v>2</v>
      </c>
      <c r="V2966" s="111">
        <v>252</v>
      </c>
      <c r="W2966" s="110">
        <f t="shared" si="1370"/>
        <v>1.00064767</v>
      </c>
      <c r="X2966" s="103">
        <f t="shared" si="1371"/>
        <v>8.0878720000000001E-2</v>
      </c>
      <c r="Y2966" s="103">
        <f t="shared" si="1372"/>
        <v>0</v>
      </c>
      <c r="Z2966" s="114" t="str">
        <f t="shared" si="1379"/>
        <v>A+J=</v>
      </c>
      <c r="AA2966" s="108">
        <f t="shared" si="1380"/>
        <v>47016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73"/>
        <v>46989</v>
      </c>
      <c r="B2967" s="103">
        <f t="shared" si="1360"/>
        <v>125.03102478999999</v>
      </c>
      <c r="C2967" s="204">
        <f t="shared" si="1359"/>
        <v>57.548448944221072</v>
      </c>
      <c r="D2967" s="104">
        <f t="shared" si="1361"/>
        <v>7205.03</v>
      </c>
      <c r="E2967" s="105">
        <f t="shared" si="1356"/>
        <v>7245.38</v>
      </c>
      <c r="F2967" s="106">
        <f t="shared" si="1357"/>
        <v>46955</v>
      </c>
      <c r="G2967" s="107">
        <f t="shared" si="1362"/>
        <v>5.6002542668107669E-3</v>
      </c>
      <c r="H2967" s="108">
        <f t="shared" si="1378"/>
        <v>47016</v>
      </c>
      <c r="I2967" s="108">
        <f t="shared" si="1363"/>
        <v>47016</v>
      </c>
      <c r="J2967" s="109">
        <f t="shared" si="1374"/>
        <v>21</v>
      </c>
      <c r="K2967" s="109">
        <f t="shared" si="1358"/>
        <v>3</v>
      </c>
      <c r="L2967" s="8">
        <f t="shared" si="1375"/>
        <v>1.00079812</v>
      </c>
      <c r="M2967" s="110">
        <f t="shared" si="1364"/>
        <v>1.0056002500000001</v>
      </c>
      <c r="N2967" s="110">
        <f t="shared" si="1365"/>
        <v>2.168782029619015</v>
      </c>
      <c r="O2967" s="103">
        <f t="shared" si="1366"/>
        <v>2.1705129699999999</v>
      </c>
      <c r="P2967" s="103">
        <f t="shared" si="1367"/>
        <v>124.90965482999999</v>
      </c>
      <c r="Q2967" s="11">
        <f t="shared" si="1381"/>
        <v>0</v>
      </c>
      <c r="R2967" s="30">
        <f t="shared" si="1376"/>
        <v>0</v>
      </c>
      <c r="S2967" s="103">
        <f t="shared" si="1368"/>
        <v>0</v>
      </c>
      <c r="T2967" s="113">
        <f t="shared" si="1377"/>
        <v>8.5000000000000006E-2</v>
      </c>
      <c r="U2967" s="111">
        <f t="shared" si="1369"/>
        <v>3</v>
      </c>
      <c r="V2967" s="111">
        <v>252</v>
      </c>
      <c r="W2967" s="110">
        <f t="shared" si="1370"/>
        <v>1.000971662</v>
      </c>
      <c r="X2967" s="103">
        <f t="shared" si="1371"/>
        <v>0.12136996</v>
      </c>
      <c r="Y2967" s="103">
        <f t="shared" si="1372"/>
        <v>0</v>
      </c>
      <c r="Z2967" s="114" t="str">
        <f t="shared" si="1379"/>
        <v>A+J=</v>
      </c>
      <c r="AA2967" s="108">
        <f t="shared" si="1380"/>
        <v>47016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73"/>
        <v>46990</v>
      </c>
      <c r="B2968" s="103">
        <f t="shared" si="1360"/>
        <v>125.10477282999999</v>
      </c>
      <c r="C2968" s="204">
        <f t="shared" si="1359"/>
        <v>57.548448944221072</v>
      </c>
      <c r="D2968" s="104">
        <f t="shared" si="1361"/>
        <v>7205.03</v>
      </c>
      <c r="E2968" s="105">
        <f t="shared" si="1356"/>
        <v>7245.38</v>
      </c>
      <c r="F2968" s="106">
        <f t="shared" si="1357"/>
        <v>46955</v>
      </c>
      <c r="G2968" s="107">
        <f t="shared" si="1362"/>
        <v>5.6002542668107669E-3</v>
      </c>
      <c r="H2968" s="108">
        <f t="shared" si="1378"/>
        <v>47016</v>
      </c>
      <c r="I2968" s="108">
        <f t="shared" si="1363"/>
        <v>47016</v>
      </c>
      <c r="J2968" s="109">
        <f t="shared" si="1374"/>
        <v>21</v>
      </c>
      <c r="K2968" s="109">
        <f t="shared" si="1358"/>
        <v>4</v>
      </c>
      <c r="L2968" s="8">
        <f t="shared" si="1375"/>
        <v>1.0010642999999999</v>
      </c>
      <c r="M2968" s="110">
        <f t="shared" si="1364"/>
        <v>1.0056002500000001</v>
      </c>
      <c r="N2968" s="110">
        <f t="shared" si="1365"/>
        <v>2.168782029619015</v>
      </c>
      <c r="O2968" s="103">
        <f t="shared" si="1366"/>
        <v>2.1710902600000002</v>
      </c>
      <c r="P2968" s="103">
        <f t="shared" si="1367"/>
        <v>124.94287697999999</v>
      </c>
      <c r="Q2968" s="11">
        <f t="shared" si="1381"/>
        <v>0</v>
      </c>
      <c r="R2968" s="30">
        <f t="shared" si="1376"/>
        <v>0</v>
      </c>
      <c r="S2968" s="103">
        <f t="shared" si="1368"/>
        <v>0</v>
      </c>
      <c r="T2968" s="113">
        <f t="shared" si="1377"/>
        <v>8.5000000000000006E-2</v>
      </c>
      <c r="U2968" s="111">
        <f t="shared" si="1369"/>
        <v>4</v>
      </c>
      <c r="V2968" s="111">
        <v>252</v>
      </c>
      <c r="W2968" s="110">
        <f t="shared" si="1370"/>
        <v>1.001295759</v>
      </c>
      <c r="X2968" s="103">
        <f t="shared" si="1371"/>
        <v>0.16189585000000001</v>
      </c>
      <c r="Y2968" s="103">
        <f t="shared" si="1372"/>
        <v>0</v>
      </c>
      <c r="Z2968" s="114" t="str">
        <f t="shared" si="1379"/>
        <v>A+J=</v>
      </c>
      <c r="AA2968" s="108">
        <f t="shared" si="1380"/>
        <v>47016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73"/>
        <v>46991</v>
      </c>
      <c r="B2969" s="103">
        <f t="shared" si="1360"/>
        <v>125.17856417</v>
      </c>
      <c r="C2969" s="204">
        <f t="shared" si="1359"/>
        <v>57.548448944221072</v>
      </c>
      <c r="D2969" s="104">
        <f t="shared" si="1361"/>
        <v>7205.03</v>
      </c>
      <c r="E2969" s="105">
        <f t="shared" si="1356"/>
        <v>7245.38</v>
      </c>
      <c r="F2969" s="106">
        <f t="shared" si="1357"/>
        <v>46955</v>
      </c>
      <c r="G2969" s="107">
        <f t="shared" si="1362"/>
        <v>5.6002542668107669E-3</v>
      </c>
      <c r="H2969" s="108">
        <f t="shared" si="1378"/>
        <v>47016</v>
      </c>
      <c r="I2969" s="108">
        <f t="shared" si="1363"/>
        <v>47016</v>
      </c>
      <c r="J2969" s="109">
        <f t="shared" si="1374"/>
        <v>21</v>
      </c>
      <c r="K2969" s="109">
        <f t="shared" si="1358"/>
        <v>5</v>
      </c>
      <c r="L2969" s="8">
        <f t="shared" si="1375"/>
        <v>1.00133055</v>
      </c>
      <c r="M2969" s="110">
        <f t="shared" si="1364"/>
        <v>1.0056002500000001</v>
      </c>
      <c r="N2969" s="110">
        <f t="shared" si="1365"/>
        <v>2.168782029619015</v>
      </c>
      <c r="O2969" s="103">
        <f t="shared" si="1366"/>
        <v>2.1716677</v>
      </c>
      <c r="P2969" s="103">
        <f t="shared" si="1367"/>
        <v>124.97610775</v>
      </c>
      <c r="Q2969" s="11">
        <f t="shared" si="1381"/>
        <v>0</v>
      </c>
      <c r="R2969" s="30">
        <f t="shared" si="1376"/>
        <v>0</v>
      </c>
      <c r="S2969" s="103">
        <f t="shared" si="1368"/>
        <v>0</v>
      </c>
      <c r="T2969" s="113">
        <f t="shared" si="1377"/>
        <v>8.5000000000000006E-2</v>
      </c>
      <c r="U2969" s="111">
        <f t="shared" si="1369"/>
        <v>5</v>
      </c>
      <c r="V2969" s="111">
        <v>252</v>
      </c>
      <c r="W2969" s="110">
        <f t="shared" si="1370"/>
        <v>1.0016199610000001</v>
      </c>
      <c r="X2969" s="103">
        <f t="shared" si="1371"/>
        <v>0.20245642</v>
      </c>
      <c r="Y2969" s="103">
        <f t="shared" si="1372"/>
        <v>0</v>
      </c>
      <c r="Z2969" s="114" t="str">
        <f t="shared" si="1379"/>
        <v>A+J=</v>
      </c>
      <c r="AA2969" s="108">
        <f t="shared" si="1380"/>
        <v>47016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73"/>
        <v>46992</v>
      </c>
      <c r="B2970" s="103">
        <f t="shared" si="1360"/>
        <v>125.17856417</v>
      </c>
      <c r="C2970" s="204">
        <f t="shared" si="1359"/>
        <v>57.548448944221072</v>
      </c>
      <c r="D2970" s="104">
        <f t="shared" si="1361"/>
        <v>7205.03</v>
      </c>
      <c r="E2970" s="105">
        <f t="shared" si="1356"/>
        <v>7245.38</v>
      </c>
      <c r="F2970" s="106">
        <f t="shared" si="1357"/>
        <v>46955</v>
      </c>
      <c r="G2970" s="107">
        <f t="shared" si="1362"/>
        <v>5.6002542668107669E-3</v>
      </c>
      <c r="H2970" s="108">
        <f t="shared" si="1378"/>
        <v>47016</v>
      </c>
      <c r="I2970" s="108">
        <f t="shared" si="1363"/>
        <v>47016</v>
      </c>
      <c r="J2970" s="109">
        <f t="shared" si="1374"/>
        <v>21</v>
      </c>
      <c r="K2970" s="109">
        <f t="shared" si="1358"/>
        <v>5</v>
      </c>
      <c r="L2970" s="8">
        <f t="shared" si="1375"/>
        <v>1.00133055</v>
      </c>
      <c r="M2970" s="110">
        <f t="shared" si="1364"/>
        <v>1.0056002500000001</v>
      </c>
      <c r="N2970" s="110">
        <f t="shared" si="1365"/>
        <v>2.168782029619015</v>
      </c>
      <c r="O2970" s="103">
        <f t="shared" si="1366"/>
        <v>2.1716677</v>
      </c>
      <c r="P2970" s="103">
        <f t="shared" si="1367"/>
        <v>124.97610775</v>
      </c>
      <c r="Q2970" s="11">
        <f t="shared" si="1381"/>
        <v>0</v>
      </c>
      <c r="R2970" s="30">
        <f t="shared" si="1376"/>
        <v>0</v>
      </c>
      <c r="S2970" s="103">
        <f t="shared" si="1368"/>
        <v>0</v>
      </c>
      <c r="T2970" s="113">
        <f t="shared" si="1377"/>
        <v>8.5000000000000006E-2</v>
      </c>
      <c r="U2970" s="111">
        <f t="shared" si="1369"/>
        <v>5</v>
      </c>
      <c r="V2970" s="111">
        <v>252</v>
      </c>
      <c r="W2970" s="110">
        <f t="shared" si="1370"/>
        <v>1.0016199610000001</v>
      </c>
      <c r="X2970" s="103">
        <f t="shared" si="1371"/>
        <v>0.20245642</v>
      </c>
      <c r="Y2970" s="103">
        <f t="shared" si="1372"/>
        <v>0</v>
      </c>
      <c r="Z2970" s="114" t="str">
        <f t="shared" si="1379"/>
        <v>A+J=</v>
      </c>
      <c r="AA2970" s="108">
        <f t="shared" si="1380"/>
        <v>47016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73"/>
        <v>46993</v>
      </c>
      <c r="B2971" s="103">
        <f t="shared" si="1360"/>
        <v>125.17856417</v>
      </c>
      <c r="C2971" s="204">
        <f t="shared" si="1359"/>
        <v>57.548448944221072</v>
      </c>
      <c r="D2971" s="104">
        <f t="shared" si="1361"/>
        <v>7205.03</v>
      </c>
      <c r="E2971" s="105">
        <f t="shared" si="1356"/>
        <v>7245.38</v>
      </c>
      <c r="F2971" s="106">
        <f t="shared" si="1357"/>
        <v>46955</v>
      </c>
      <c r="G2971" s="107">
        <f t="shared" si="1362"/>
        <v>5.6002542668107669E-3</v>
      </c>
      <c r="H2971" s="108">
        <f t="shared" si="1378"/>
        <v>47016</v>
      </c>
      <c r="I2971" s="108">
        <f t="shared" si="1363"/>
        <v>47016</v>
      </c>
      <c r="J2971" s="109">
        <f t="shared" si="1374"/>
        <v>21</v>
      </c>
      <c r="K2971" s="109">
        <f t="shared" si="1358"/>
        <v>5</v>
      </c>
      <c r="L2971" s="8">
        <f t="shared" si="1375"/>
        <v>1.00133055</v>
      </c>
      <c r="M2971" s="110">
        <f t="shared" si="1364"/>
        <v>1.0056002500000001</v>
      </c>
      <c r="N2971" s="110">
        <f t="shared" si="1365"/>
        <v>2.168782029619015</v>
      </c>
      <c r="O2971" s="103">
        <f t="shared" si="1366"/>
        <v>2.1716677</v>
      </c>
      <c r="P2971" s="103">
        <f t="shared" si="1367"/>
        <v>124.97610775</v>
      </c>
      <c r="Q2971" s="11">
        <f t="shared" si="1381"/>
        <v>0</v>
      </c>
      <c r="R2971" s="30">
        <f t="shared" si="1376"/>
        <v>0</v>
      </c>
      <c r="S2971" s="103">
        <f t="shared" si="1368"/>
        <v>0</v>
      </c>
      <c r="T2971" s="113">
        <f t="shared" si="1377"/>
        <v>8.5000000000000006E-2</v>
      </c>
      <c r="U2971" s="111">
        <f t="shared" si="1369"/>
        <v>5</v>
      </c>
      <c r="V2971" s="111">
        <v>252</v>
      </c>
      <c r="W2971" s="110">
        <f t="shared" si="1370"/>
        <v>1.0016199610000001</v>
      </c>
      <c r="X2971" s="103">
        <f t="shared" si="1371"/>
        <v>0.20245642</v>
      </c>
      <c r="Y2971" s="103">
        <f t="shared" si="1372"/>
        <v>0</v>
      </c>
      <c r="Z2971" s="114" t="str">
        <f t="shared" si="1379"/>
        <v>A+J=</v>
      </c>
      <c r="AA2971" s="108">
        <f t="shared" si="1380"/>
        <v>47016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73"/>
        <v>46994</v>
      </c>
      <c r="B2972" s="103">
        <f t="shared" si="1360"/>
        <v>125.25239997999999</v>
      </c>
      <c r="C2972" s="204">
        <f t="shared" si="1359"/>
        <v>57.548448944221072</v>
      </c>
      <c r="D2972" s="104">
        <f t="shared" si="1361"/>
        <v>7205.03</v>
      </c>
      <c r="E2972" s="105">
        <f t="shared" si="1356"/>
        <v>7245.38</v>
      </c>
      <c r="F2972" s="106">
        <f t="shared" si="1357"/>
        <v>46955</v>
      </c>
      <c r="G2972" s="107">
        <f t="shared" si="1362"/>
        <v>5.6002542668107669E-3</v>
      </c>
      <c r="H2972" s="108">
        <f t="shared" si="1378"/>
        <v>47016</v>
      </c>
      <c r="I2972" s="108">
        <f t="shared" si="1363"/>
        <v>47016</v>
      </c>
      <c r="J2972" s="109">
        <f t="shared" si="1374"/>
        <v>21</v>
      </c>
      <c r="K2972" s="109">
        <f t="shared" si="1358"/>
        <v>6</v>
      </c>
      <c r="L2972" s="8">
        <f t="shared" si="1375"/>
        <v>1.0015968799999999</v>
      </c>
      <c r="M2972" s="110">
        <f t="shared" si="1364"/>
        <v>1.0056002500000001</v>
      </c>
      <c r="N2972" s="110">
        <f t="shared" si="1365"/>
        <v>2.168782029619015</v>
      </c>
      <c r="O2972" s="103">
        <f t="shared" si="1366"/>
        <v>2.1722453100000001</v>
      </c>
      <c r="P2972" s="103">
        <f t="shared" si="1367"/>
        <v>125.00934830999999</v>
      </c>
      <c r="Q2972" s="11">
        <f t="shared" si="1381"/>
        <v>0</v>
      </c>
      <c r="R2972" s="30">
        <f t="shared" si="1376"/>
        <v>0</v>
      </c>
      <c r="S2972" s="103">
        <f t="shared" si="1368"/>
        <v>0</v>
      </c>
      <c r="T2972" s="113">
        <f t="shared" si="1377"/>
        <v>8.5000000000000006E-2</v>
      </c>
      <c r="U2972" s="111">
        <f t="shared" si="1369"/>
        <v>6</v>
      </c>
      <c r="V2972" s="111">
        <v>252</v>
      </c>
      <c r="W2972" s="110">
        <f t="shared" si="1370"/>
        <v>1.0019442679999999</v>
      </c>
      <c r="X2972" s="103">
        <f t="shared" si="1371"/>
        <v>0.24305167</v>
      </c>
      <c r="Y2972" s="103">
        <f t="shared" si="1372"/>
        <v>0</v>
      </c>
      <c r="Z2972" s="114" t="str">
        <f t="shared" si="1379"/>
        <v>A+J=</v>
      </c>
      <c r="AA2972" s="108">
        <f t="shared" si="1380"/>
        <v>47016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73"/>
        <v>46995</v>
      </c>
      <c r="B2973" s="103">
        <f t="shared" si="1360"/>
        <v>125.32627798</v>
      </c>
      <c r="C2973" s="204">
        <f t="shared" si="1359"/>
        <v>57.548448944221072</v>
      </c>
      <c r="D2973" s="104">
        <f t="shared" si="1361"/>
        <v>7205.03</v>
      </c>
      <c r="E2973" s="105">
        <f t="shared" si="1356"/>
        <v>7245.38</v>
      </c>
      <c r="F2973" s="106">
        <f t="shared" si="1357"/>
        <v>46955</v>
      </c>
      <c r="G2973" s="107">
        <f t="shared" si="1362"/>
        <v>5.6002542668107669E-3</v>
      </c>
      <c r="H2973" s="108">
        <f t="shared" si="1378"/>
        <v>47016</v>
      </c>
      <c r="I2973" s="108">
        <f t="shared" si="1363"/>
        <v>47016</v>
      </c>
      <c r="J2973" s="109">
        <f t="shared" si="1374"/>
        <v>21</v>
      </c>
      <c r="K2973" s="109">
        <f t="shared" si="1358"/>
        <v>7</v>
      </c>
      <c r="L2973" s="8">
        <f t="shared" si="1375"/>
        <v>1.0018632700000001</v>
      </c>
      <c r="M2973" s="110">
        <f t="shared" si="1364"/>
        <v>1.0056002500000001</v>
      </c>
      <c r="N2973" s="110">
        <f t="shared" si="1365"/>
        <v>2.168782029619015</v>
      </c>
      <c r="O2973" s="103">
        <f t="shared" si="1366"/>
        <v>2.1728230499999999</v>
      </c>
      <c r="P2973" s="103">
        <f t="shared" si="1367"/>
        <v>125.04259635</v>
      </c>
      <c r="Q2973" s="11">
        <f t="shared" si="1381"/>
        <v>0</v>
      </c>
      <c r="R2973" s="30">
        <f t="shared" si="1376"/>
        <v>0</v>
      </c>
      <c r="S2973" s="103">
        <f t="shared" si="1368"/>
        <v>0</v>
      </c>
      <c r="T2973" s="113">
        <f t="shared" si="1377"/>
        <v>8.5000000000000006E-2</v>
      </c>
      <c r="U2973" s="111">
        <f t="shared" si="1369"/>
        <v>7</v>
      </c>
      <c r="V2973" s="111">
        <v>252</v>
      </c>
      <c r="W2973" s="110">
        <f t="shared" si="1370"/>
        <v>1.00226868</v>
      </c>
      <c r="X2973" s="103">
        <f t="shared" si="1371"/>
        <v>0.28368163000000002</v>
      </c>
      <c r="Y2973" s="103">
        <f t="shared" si="1372"/>
        <v>0</v>
      </c>
      <c r="Z2973" s="114" t="str">
        <f t="shared" si="1379"/>
        <v>A+J=</v>
      </c>
      <c r="AA2973" s="108">
        <f t="shared" si="1380"/>
        <v>47016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73"/>
        <v>46996</v>
      </c>
      <c r="B2974" s="103">
        <f t="shared" si="1360"/>
        <v>125.40020108</v>
      </c>
      <c r="C2974" s="204">
        <f t="shared" si="1359"/>
        <v>57.548448944221072</v>
      </c>
      <c r="D2974" s="104">
        <f t="shared" si="1361"/>
        <v>7205.03</v>
      </c>
      <c r="E2974" s="105">
        <f t="shared" si="1356"/>
        <v>7245.38</v>
      </c>
      <c r="F2974" s="106">
        <f t="shared" si="1357"/>
        <v>46955</v>
      </c>
      <c r="G2974" s="107">
        <f t="shared" si="1362"/>
        <v>5.6002542668107669E-3</v>
      </c>
      <c r="H2974" s="108">
        <f t="shared" si="1378"/>
        <v>47016</v>
      </c>
      <c r="I2974" s="108">
        <f t="shared" si="1363"/>
        <v>47016</v>
      </c>
      <c r="J2974" s="109">
        <f t="shared" si="1374"/>
        <v>21</v>
      </c>
      <c r="K2974" s="109">
        <f t="shared" si="1358"/>
        <v>8</v>
      </c>
      <c r="L2974" s="8">
        <f t="shared" si="1375"/>
        <v>1.00212974</v>
      </c>
      <c r="M2974" s="110">
        <f t="shared" si="1364"/>
        <v>1.0056002500000001</v>
      </c>
      <c r="N2974" s="110">
        <f t="shared" si="1365"/>
        <v>2.168782029619015</v>
      </c>
      <c r="O2974" s="103">
        <f t="shared" si="1366"/>
        <v>2.1734009699999999</v>
      </c>
      <c r="P2974" s="103">
        <f t="shared" si="1367"/>
        <v>125.07585475</v>
      </c>
      <c r="Q2974" s="11">
        <f t="shared" si="1381"/>
        <v>0</v>
      </c>
      <c r="R2974" s="30">
        <f t="shared" si="1376"/>
        <v>0</v>
      </c>
      <c r="S2974" s="103">
        <f t="shared" si="1368"/>
        <v>0</v>
      </c>
      <c r="T2974" s="113">
        <f t="shared" si="1377"/>
        <v>8.5000000000000006E-2</v>
      </c>
      <c r="U2974" s="111">
        <f t="shared" si="1369"/>
        <v>8</v>
      </c>
      <c r="V2974" s="111">
        <v>252</v>
      </c>
      <c r="W2974" s="110">
        <f t="shared" si="1370"/>
        <v>1.0025931969999999</v>
      </c>
      <c r="X2974" s="103">
        <f t="shared" si="1371"/>
        <v>0.32434633000000002</v>
      </c>
      <c r="Y2974" s="103">
        <f t="shared" si="1372"/>
        <v>0</v>
      </c>
      <c r="Z2974" s="114" t="str">
        <f t="shared" si="1379"/>
        <v>A+J=</v>
      </c>
      <c r="AA2974" s="108">
        <f t="shared" si="1380"/>
        <v>47016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73"/>
        <v>46997</v>
      </c>
      <c r="B2975" s="103">
        <f t="shared" si="1360"/>
        <v>125.47416582</v>
      </c>
      <c r="C2975" s="204">
        <f t="shared" si="1359"/>
        <v>57.548448944221072</v>
      </c>
      <c r="D2975" s="104">
        <f t="shared" si="1361"/>
        <v>7205.03</v>
      </c>
      <c r="E2975" s="105">
        <f t="shared" si="1356"/>
        <v>7245.38</v>
      </c>
      <c r="F2975" s="106">
        <f t="shared" si="1357"/>
        <v>46955</v>
      </c>
      <c r="G2975" s="107">
        <f t="shared" si="1362"/>
        <v>5.6002542668107669E-3</v>
      </c>
      <c r="H2975" s="108">
        <f t="shared" si="1378"/>
        <v>47016</v>
      </c>
      <c r="I2975" s="108">
        <f t="shared" si="1363"/>
        <v>47016</v>
      </c>
      <c r="J2975" s="109">
        <f t="shared" si="1374"/>
        <v>21</v>
      </c>
      <c r="K2975" s="109">
        <f t="shared" si="1358"/>
        <v>9</v>
      </c>
      <c r="L2975" s="8">
        <f t="shared" si="1375"/>
        <v>1.00239627</v>
      </c>
      <c r="M2975" s="110">
        <f t="shared" si="1364"/>
        <v>1.0056002500000001</v>
      </c>
      <c r="N2975" s="110">
        <f t="shared" si="1365"/>
        <v>2.168782029619015</v>
      </c>
      <c r="O2975" s="103">
        <f t="shared" si="1366"/>
        <v>2.17397901</v>
      </c>
      <c r="P2975" s="103">
        <f t="shared" si="1367"/>
        <v>125.10912006</v>
      </c>
      <c r="Q2975" s="11">
        <f t="shared" si="1381"/>
        <v>0</v>
      </c>
      <c r="R2975" s="30">
        <f t="shared" si="1376"/>
        <v>0</v>
      </c>
      <c r="S2975" s="103">
        <f t="shared" si="1368"/>
        <v>0</v>
      </c>
      <c r="T2975" s="113">
        <f t="shared" si="1377"/>
        <v>8.5000000000000006E-2</v>
      </c>
      <c r="U2975" s="111">
        <f t="shared" si="1369"/>
        <v>9</v>
      </c>
      <c r="V2975" s="111">
        <v>252</v>
      </c>
      <c r="W2975" s="110">
        <f t="shared" si="1370"/>
        <v>1.0029178190000001</v>
      </c>
      <c r="X2975" s="103">
        <f t="shared" si="1371"/>
        <v>0.36504576</v>
      </c>
      <c r="Y2975" s="103">
        <f t="shared" si="1372"/>
        <v>0</v>
      </c>
      <c r="Z2975" s="114" t="str">
        <f t="shared" si="1379"/>
        <v>A+J=</v>
      </c>
      <c r="AA2975" s="108">
        <f t="shared" si="1380"/>
        <v>47016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73"/>
        <v>46998</v>
      </c>
      <c r="B2976" s="103">
        <f t="shared" si="1360"/>
        <v>125.54817580999999</v>
      </c>
      <c r="C2976" s="204">
        <f t="shared" si="1359"/>
        <v>57.548448944221072</v>
      </c>
      <c r="D2976" s="104">
        <f t="shared" si="1361"/>
        <v>7205.03</v>
      </c>
      <c r="E2976" s="105">
        <f t="shared" si="1356"/>
        <v>7245.38</v>
      </c>
      <c r="F2976" s="106">
        <f t="shared" si="1357"/>
        <v>46955</v>
      </c>
      <c r="G2976" s="107">
        <f t="shared" si="1362"/>
        <v>5.6002542668107669E-3</v>
      </c>
      <c r="H2976" s="108">
        <f t="shared" si="1378"/>
        <v>47016</v>
      </c>
      <c r="I2976" s="108">
        <f t="shared" si="1363"/>
        <v>47016</v>
      </c>
      <c r="J2976" s="109">
        <f t="shared" si="1374"/>
        <v>21</v>
      </c>
      <c r="K2976" s="109">
        <f t="shared" si="1358"/>
        <v>10</v>
      </c>
      <c r="L2976" s="8">
        <f t="shared" si="1375"/>
        <v>1.0026628799999999</v>
      </c>
      <c r="M2976" s="110">
        <f t="shared" si="1364"/>
        <v>1.0056002500000001</v>
      </c>
      <c r="N2976" s="110">
        <f t="shared" si="1365"/>
        <v>2.168782029619015</v>
      </c>
      <c r="O2976" s="103">
        <f t="shared" si="1366"/>
        <v>2.17455723</v>
      </c>
      <c r="P2976" s="103">
        <f t="shared" si="1367"/>
        <v>125.14239572</v>
      </c>
      <c r="Q2976" s="11">
        <f t="shared" si="1381"/>
        <v>0</v>
      </c>
      <c r="R2976" s="30">
        <f t="shared" si="1376"/>
        <v>0</v>
      </c>
      <c r="S2976" s="103">
        <f t="shared" si="1368"/>
        <v>0</v>
      </c>
      <c r="T2976" s="113">
        <f t="shared" si="1377"/>
        <v>8.5000000000000006E-2</v>
      </c>
      <c r="U2976" s="111">
        <f t="shared" si="1369"/>
        <v>10</v>
      </c>
      <c r="V2976" s="111">
        <v>252</v>
      </c>
      <c r="W2976" s="110">
        <f t="shared" si="1370"/>
        <v>1.0032425469999999</v>
      </c>
      <c r="X2976" s="103">
        <f t="shared" si="1371"/>
        <v>0.40578008999999998</v>
      </c>
      <c r="Y2976" s="103">
        <f t="shared" si="1372"/>
        <v>0</v>
      </c>
      <c r="Z2976" s="114" t="str">
        <f t="shared" si="1379"/>
        <v>A+J=</v>
      </c>
      <c r="AA2976" s="108">
        <f t="shared" si="1380"/>
        <v>47016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73"/>
        <v>46999</v>
      </c>
      <c r="B2977" s="103">
        <f t="shared" si="1360"/>
        <v>125.54817580999999</v>
      </c>
      <c r="C2977" s="204">
        <f t="shared" si="1359"/>
        <v>57.548448944221072</v>
      </c>
      <c r="D2977" s="104">
        <f t="shared" si="1361"/>
        <v>7205.03</v>
      </c>
      <c r="E2977" s="105">
        <f t="shared" si="1356"/>
        <v>7245.38</v>
      </c>
      <c r="F2977" s="106">
        <f t="shared" si="1357"/>
        <v>46955</v>
      </c>
      <c r="G2977" s="107">
        <f t="shared" si="1362"/>
        <v>5.6002542668107669E-3</v>
      </c>
      <c r="H2977" s="108">
        <f t="shared" si="1378"/>
        <v>47016</v>
      </c>
      <c r="I2977" s="108">
        <f t="shared" si="1363"/>
        <v>47016</v>
      </c>
      <c r="J2977" s="109">
        <f t="shared" si="1374"/>
        <v>21</v>
      </c>
      <c r="K2977" s="109">
        <f t="shared" si="1358"/>
        <v>10</v>
      </c>
      <c r="L2977" s="8">
        <f t="shared" si="1375"/>
        <v>1.0026628799999999</v>
      </c>
      <c r="M2977" s="110">
        <f t="shared" si="1364"/>
        <v>1.0056002500000001</v>
      </c>
      <c r="N2977" s="110">
        <f t="shared" si="1365"/>
        <v>2.168782029619015</v>
      </c>
      <c r="O2977" s="103">
        <f t="shared" si="1366"/>
        <v>2.17455723</v>
      </c>
      <c r="P2977" s="103">
        <f t="shared" si="1367"/>
        <v>125.14239572</v>
      </c>
      <c r="Q2977" s="11">
        <f t="shared" si="1381"/>
        <v>0</v>
      </c>
      <c r="R2977" s="30">
        <f t="shared" si="1376"/>
        <v>0</v>
      </c>
      <c r="S2977" s="103">
        <f t="shared" si="1368"/>
        <v>0</v>
      </c>
      <c r="T2977" s="113">
        <f t="shared" si="1377"/>
        <v>8.5000000000000006E-2</v>
      </c>
      <c r="U2977" s="111">
        <f t="shared" si="1369"/>
        <v>10</v>
      </c>
      <c r="V2977" s="111">
        <v>252</v>
      </c>
      <c r="W2977" s="110">
        <f t="shared" si="1370"/>
        <v>1.0032425469999999</v>
      </c>
      <c r="X2977" s="103">
        <f t="shared" si="1371"/>
        <v>0.40578008999999998</v>
      </c>
      <c r="Y2977" s="103">
        <f t="shared" si="1372"/>
        <v>0</v>
      </c>
      <c r="Z2977" s="114" t="str">
        <f t="shared" si="1379"/>
        <v>A+J=</v>
      </c>
      <c r="AA2977" s="108">
        <f t="shared" si="1380"/>
        <v>47016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73"/>
        <v>47000</v>
      </c>
      <c r="B2978" s="103">
        <f t="shared" si="1360"/>
        <v>125.54817580999999</v>
      </c>
      <c r="C2978" s="204">
        <f t="shared" si="1359"/>
        <v>57.548448944221072</v>
      </c>
      <c r="D2978" s="104">
        <f t="shared" si="1361"/>
        <v>7205.03</v>
      </c>
      <c r="E2978" s="105">
        <f t="shared" si="1356"/>
        <v>7245.38</v>
      </c>
      <c r="F2978" s="106">
        <f t="shared" si="1357"/>
        <v>46955</v>
      </c>
      <c r="G2978" s="107">
        <f t="shared" si="1362"/>
        <v>5.6002542668107669E-3</v>
      </c>
      <c r="H2978" s="108">
        <f t="shared" si="1378"/>
        <v>47016</v>
      </c>
      <c r="I2978" s="108">
        <f t="shared" si="1363"/>
        <v>47016</v>
      </c>
      <c r="J2978" s="109">
        <f t="shared" si="1374"/>
        <v>21</v>
      </c>
      <c r="K2978" s="109">
        <f t="shared" si="1358"/>
        <v>10</v>
      </c>
      <c r="L2978" s="8">
        <f t="shared" si="1375"/>
        <v>1.0026628799999999</v>
      </c>
      <c r="M2978" s="110">
        <f t="shared" si="1364"/>
        <v>1.0056002500000001</v>
      </c>
      <c r="N2978" s="110">
        <f t="shared" si="1365"/>
        <v>2.168782029619015</v>
      </c>
      <c r="O2978" s="103">
        <f t="shared" si="1366"/>
        <v>2.17455723</v>
      </c>
      <c r="P2978" s="103">
        <f t="shared" si="1367"/>
        <v>125.14239572</v>
      </c>
      <c r="Q2978" s="11">
        <f t="shared" si="1381"/>
        <v>0</v>
      </c>
      <c r="R2978" s="30">
        <f t="shared" si="1376"/>
        <v>0</v>
      </c>
      <c r="S2978" s="103">
        <f t="shared" si="1368"/>
        <v>0</v>
      </c>
      <c r="T2978" s="113">
        <f t="shared" si="1377"/>
        <v>8.5000000000000006E-2</v>
      </c>
      <c r="U2978" s="111">
        <f t="shared" si="1369"/>
        <v>10</v>
      </c>
      <c r="V2978" s="111">
        <v>252</v>
      </c>
      <c r="W2978" s="110">
        <f t="shared" si="1370"/>
        <v>1.0032425469999999</v>
      </c>
      <c r="X2978" s="103">
        <f t="shared" si="1371"/>
        <v>0.40578008999999998</v>
      </c>
      <c r="Y2978" s="103">
        <f t="shared" si="1372"/>
        <v>0</v>
      </c>
      <c r="Z2978" s="114" t="str">
        <f t="shared" si="1379"/>
        <v>A+J=</v>
      </c>
      <c r="AA2978" s="108">
        <f t="shared" si="1380"/>
        <v>47016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73"/>
        <v>47001</v>
      </c>
      <c r="B2979" s="103">
        <f t="shared" si="1360"/>
        <v>125.62222911000001</v>
      </c>
      <c r="C2979" s="204">
        <f t="shared" si="1359"/>
        <v>57.548448944221072</v>
      </c>
      <c r="D2979" s="104">
        <f t="shared" si="1361"/>
        <v>7205.03</v>
      </c>
      <c r="E2979" s="105">
        <f t="shared" si="1356"/>
        <v>7245.38</v>
      </c>
      <c r="F2979" s="106">
        <f t="shared" si="1357"/>
        <v>46955</v>
      </c>
      <c r="G2979" s="107">
        <f t="shared" si="1362"/>
        <v>5.6002542668107669E-3</v>
      </c>
      <c r="H2979" s="108">
        <f t="shared" si="1378"/>
        <v>47016</v>
      </c>
      <c r="I2979" s="108">
        <f t="shared" si="1363"/>
        <v>47016</v>
      </c>
      <c r="J2979" s="109">
        <f t="shared" si="1374"/>
        <v>21</v>
      </c>
      <c r="K2979" s="109">
        <f t="shared" si="1358"/>
        <v>11</v>
      </c>
      <c r="L2979" s="8">
        <f t="shared" si="1375"/>
        <v>1.0029295600000001</v>
      </c>
      <c r="M2979" s="110">
        <f t="shared" si="1364"/>
        <v>1.0056002500000001</v>
      </c>
      <c r="N2979" s="110">
        <f t="shared" si="1365"/>
        <v>2.168782029619015</v>
      </c>
      <c r="O2979" s="103">
        <f t="shared" si="1366"/>
        <v>2.1751355999999999</v>
      </c>
      <c r="P2979" s="103">
        <f t="shared" si="1367"/>
        <v>125.17568002</v>
      </c>
      <c r="Q2979" s="11">
        <f t="shared" si="1381"/>
        <v>0</v>
      </c>
      <c r="R2979" s="30">
        <f t="shared" si="1376"/>
        <v>0</v>
      </c>
      <c r="S2979" s="103">
        <f t="shared" si="1368"/>
        <v>0</v>
      </c>
      <c r="T2979" s="113">
        <f t="shared" si="1377"/>
        <v>8.5000000000000006E-2</v>
      </c>
      <c r="U2979" s="111">
        <f t="shared" si="1369"/>
        <v>11</v>
      </c>
      <c r="V2979" s="111">
        <v>252</v>
      </c>
      <c r="W2979" s="110">
        <f t="shared" si="1370"/>
        <v>1.0035673789999999</v>
      </c>
      <c r="X2979" s="103">
        <f t="shared" si="1371"/>
        <v>0.44654908999999998</v>
      </c>
      <c r="Y2979" s="103">
        <f t="shared" si="1372"/>
        <v>0</v>
      </c>
      <c r="Z2979" s="114" t="str">
        <f t="shared" si="1379"/>
        <v>A+J=</v>
      </c>
      <c r="AA2979" s="108">
        <f t="shared" si="1380"/>
        <v>47016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73"/>
        <v>47002</v>
      </c>
      <c r="B2980" s="103">
        <f t="shared" si="1360"/>
        <v>125.69632596000001</v>
      </c>
      <c r="C2980" s="204">
        <f t="shared" si="1359"/>
        <v>57.548448944221072</v>
      </c>
      <c r="D2980" s="104">
        <f t="shared" si="1361"/>
        <v>7205.03</v>
      </c>
      <c r="E2980" s="105">
        <f t="shared" si="1356"/>
        <v>7245.38</v>
      </c>
      <c r="F2980" s="106">
        <f t="shared" si="1357"/>
        <v>46955</v>
      </c>
      <c r="G2980" s="107">
        <f t="shared" si="1362"/>
        <v>5.6002542668107669E-3</v>
      </c>
      <c r="H2980" s="108">
        <f t="shared" si="1378"/>
        <v>47016</v>
      </c>
      <c r="I2980" s="108">
        <f t="shared" si="1363"/>
        <v>47016</v>
      </c>
      <c r="J2980" s="109">
        <f t="shared" si="1374"/>
        <v>21</v>
      </c>
      <c r="K2980" s="109">
        <f t="shared" si="1358"/>
        <v>12</v>
      </c>
      <c r="L2980" s="8">
        <f t="shared" si="1375"/>
        <v>1.0031963100000001</v>
      </c>
      <c r="M2980" s="110">
        <f t="shared" si="1364"/>
        <v>1.0056002500000001</v>
      </c>
      <c r="N2980" s="110">
        <f t="shared" si="1365"/>
        <v>2.168782029619015</v>
      </c>
      <c r="O2980" s="103">
        <f t="shared" si="1366"/>
        <v>2.1757141199999999</v>
      </c>
      <c r="P2980" s="103">
        <f t="shared" si="1367"/>
        <v>125.20897295</v>
      </c>
      <c r="Q2980" s="11">
        <f t="shared" si="1381"/>
        <v>0</v>
      </c>
      <c r="R2980" s="30">
        <f t="shared" si="1376"/>
        <v>0</v>
      </c>
      <c r="S2980" s="103">
        <f t="shared" si="1368"/>
        <v>0</v>
      </c>
      <c r="T2980" s="113">
        <f t="shared" si="1377"/>
        <v>8.5000000000000006E-2</v>
      </c>
      <c r="U2980" s="111">
        <f t="shared" si="1369"/>
        <v>12</v>
      </c>
      <c r="V2980" s="111">
        <v>252</v>
      </c>
      <c r="W2980" s="110">
        <f t="shared" si="1370"/>
        <v>1.003892317</v>
      </c>
      <c r="X2980" s="103">
        <f t="shared" si="1371"/>
        <v>0.48735300999999998</v>
      </c>
      <c r="Y2980" s="103">
        <f t="shared" si="1372"/>
        <v>0</v>
      </c>
      <c r="Z2980" s="114" t="str">
        <f t="shared" si="1379"/>
        <v>A+J=</v>
      </c>
      <c r="AA2980" s="108">
        <f t="shared" si="1380"/>
        <v>47016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73"/>
        <v>47003</v>
      </c>
      <c r="B2981" s="103">
        <f t="shared" si="1360"/>
        <v>125.77046670999999</v>
      </c>
      <c r="C2981" s="204">
        <f t="shared" si="1359"/>
        <v>57.548448944221072</v>
      </c>
      <c r="D2981" s="104">
        <f t="shared" si="1361"/>
        <v>7205.03</v>
      </c>
      <c r="E2981" s="105">
        <f t="shared" si="1356"/>
        <v>7245.38</v>
      </c>
      <c r="F2981" s="106">
        <f t="shared" si="1357"/>
        <v>46955</v>
      </c>
      <c r="G2981" s="107">
        <f t="shared" si="1362"/>
        <v>5.6002542668107669E-3</v>
      </c>
      <c r="H2981" s="108">
        <f t="shared" si="1378"/>
        <v>47016</v>
      </c>
      <c r="I2981" s="108">
        <f t="shared" si="1363"/>
        <v>47016</v>
      </c>
      <c r="J2981" s="109">
        <f t="shared" si="1374"/>
        <v>21</v>
      </c>
      <c r="K2981" s="109">
        <f t="shared" si="1358"/>
        <v>13</v>
      </c>
      <c r="L2981" s="8">
        <f t="shared" si="1375"/>
        <v>1.0034631300000001</v>
      </c>
      <c r="M2981" s="110">
        <f t="shared" si="1364"/>
        <v>1.0056002500000001</v>
      </c>
      <c r="N2981" s="110">
        <f t="shared" si="1365"/>
        <v>2.168782029619015</v>
      </c>
      <c r="O2981" s="103">
        <f t="shared" si="1366"/>
        <v>2.1762928000000001</v>
      </c>
      <c r="P2981" s="103">
        <f t="shared" si="1367"/>
        <v>125.24227508</v>
      </c>
      <c r="Q2981" s="11">
        <f t="shared" si="1381"/>
        <v>0</v>
      </c>
      <c r="R2981" s="30">
        <f t="shared" si="1376"/>
        <v>0</v>
      </c>
      <c r="S2981" s="103">
        <f t="shared" si="1368"/>
        <v>0</v>
      </c>
      <c r="T2981" s="113">
        <f t="shared" si="1377"/>
        <v>8.5000000000000006E-2</v>
      </c>
      <c r="U2981" s="111">
        <f t="shared" si="1369"/>
        <v>13</v>
      </c>
      <c r="V2981" s="111">
        <v>252</v>
      </c>
      <c r="W2981" s="110">
        <f t="shared" si="1370"/>
        <v>1.0042173590000001</v>
      </c>
      <c r="X2981" s="103">
        <f t="shared" si="1371"/>
        <v>0.52819163000000002</v>
      </c>
      <c r="Y2981" s="103">
        <f t="shared" si="1372"/>
        <v>0</v>
      </c>
      <c r="Z2981" s="114" t="str">
        <f t="shared" si="1379"/>
        <v>A+J=</v>
      </c>
      <c r="AA2981" s="108">
        <f t="shared" si="1380"/>
        <v>47016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73"/>
        <v>47004</v>
      </c>
      <c r="B2982" s="103">
        <f t="shared" si="1360"/>
        <v>125.77046670999999</v>
      </c>
      <c r="C2982" s="204">
        <f t="shared" si="1359"/>
        <v>57.548448944221072</v>
      </c>
      <c r="D2982" s="104">
        <f t="shared" si="1361"/>
        <v>7205.03</v>
      </c>
      <c r="E2982" s="105">
        <f t="shared" si="1356"/>
        <v>7245.38</v>
      </c>
      <c r="F2982" s="106">
        <f t="shared" si="1357"/>
        <v>46955</v>
      </c>
      <c r="G2982" s="107">
        <f t="shared" si="1362"/>
        <v>5.6002542668107669E-3</v>
      </c>
      <c r="H2982" s="108">
        <f t="shared" si="1378"/>
        <v>47016</v>
      </c>
      <c r="I2982" s="108">
        <f t="shared" si="1363"/>
        <v>47016</v>
      </c>
      <c r="J2982" s="109">
        <f t="shared" si="1374"/>
        <v>21</v>
      </c>
      <c r="K2982" s="109">
        <f t="shared" si="1358"/>
        <v>13</v>
      </c>
      <c r="L2982" s="8">
        <f t="shared" si="1375"/>
        <v>1.0034631300000001</v>
      </c>
      <c r="M2982" s="110">
        <f t="shared" si="1364"/>
        <v>1.0056002500000001</v>
      </c>
      <c r="N2982" s="110">
        <f t="shared" si="1365"/>
        <v>2.168782029619015</v>
      </c>
      <c r="O2982" s="103">
        <f t="shared" si="1366"/>
        <v>2.1762928000000001</v>
      </c>
      <c r="P2982" s="103">
        <f t="shared" si="1367"/>
        <v>125.24227508</v>
      </c>
      <c r="Q2982" s="11">
        <f t="shared" si="1381"/>
        <v>0</v>
      </c>
      <c r="R2982" s="30">
        <f t="shared" si="1376"/>
        <v>0</v>
      </c>
      <c r="S2982" s="103">
        <f t="shared" si="1368"/>
        <v>0</v>
      </c>
      <c r="T2982" s="113">
        <f t="shared" si="1377"/>
        <v>8.5000000000000006E-2</v>
      </c>
      <c r="U2982" s="111">
        <f t="shared" si="1369"/>
        <v>13</v>
      </c>
      <c r="V2982" s="111">
        <v>252</v>
      </c>
      <c r="W2982" s="110">
        <f t="shared" si="1370"/>
        <v>1.0042173590000001</v>
      </c>
      <c r="X2982" s="103">
        <f t="shared" si="1371"/>
        <v>0.52819163000000002</v>
      </c>
      <c r="Y2982" s="103">
        <f t="shared" si="1372"/>
        <v>0</v>
      </c>
      <c r="Z2982" s="114" t="str">
        <f t="shared" si="1379"/>
        <v>A+J=</v>
      </c>
      <c r="AA2982" s="108">
        <f t="shared" si="1380"/>
        <v>47016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73"/>
        <v>47005</v>
      </c>
      <c r="B2983" s="103">
        <f t="shared" si="1360"/>
        <v>125.84465062</v>
      </c>
      <c r="C2983" s="204">
        <f t="shared" si="1359"/>
        <v>57.548448944221072</v>
      </c>
      <c r="D2983" s="104">
        <f t="shared" si="1361"/>
        <v>7205.03</v>
      </c>
      <c r="E2983" s="105">
        <f t="shared" si="1356"/>
        <v>7245.38</v>
      </c>
      <c r="F2983" s="106">
        <f t="shared" si="1357"/>
        <v>46955</v>
      </c>
      <c r="G2983" s="107">
        <f t="shared" si="1362"/>
        <v>5.6002542668107669E-3</v>
      </c>
      <c r="H2983" s="108">
        <f t="shared" si="1378"/>
        <v>47016</v>
      </c>
      <c r="I2983" s="108">
        <f t="shared" si="1363"/>
        <v>47016</v>
      </c>
      <c r="J2983" s="109">
        <f t="shared" si="1374"/>
        <v>21</v>
      </c>
      <c r="K2983" s="109">
        <f t="shared" si="1358"/>
        <v>14</v>
      </c>
      <c r="L2983" s="8">
        <f t="shared" si="1375"/>
        <v>1.0037300199999999</v>
      </c>
      <c r="M2983" s="110">
        <f t="shared" si="1364"/>
        <v>1.0056002500000001</v>
      </c>
      <c r="N2983" s="110">
        <f t="shared" si="1365"/>
        <v>2.168782029619015</v>
      </c>
      <c r="O2983" s="103">
        <f t="shared" si="1366"/>
        <v>2.17687162</v>
      </c>
      <c r="P2983" s="103">
        <f t="shared" si="1367"/>
        <v>125.27558528</v>
      </c>
      <c r="Q2983" s="11">
        <f t="shared" si="1381"/>
        <v>0</v>
      </c>
      <c r="R2983" s="30">
        <f t="shared" si="1376"/>
        <v>0</v>
      </c>
      <c r="S2983" s="103">
        <f t="shared" si="1368"/>
        <v>0</v>
      </c>
      <c r="T2983" s="113">
        <f t="shared" si="1377"/>
        <v>8.5000000000000006E-2</v>
      </c>
      <c r="U2983" s="111">
        <f t="shared" si="1369"/>
        <v>14</v>
      </c>
      <c r="V2983" s="111">
        <v>252</v>
      </c>
      <c r="W2983" s="110">
        <f t="shared" si="1370"/>
        <v>1.0045425079999999</v>
      </c>
      <c r="X2983" s="103">
        <f t="shared" si="1371"/>
        <v>0.56906533999999998</v>
      </c>
      <c r="Y2983" s="103">
        <f t="shared" si="1372"/>
        <v>0</v>
      </c>
      <c r="Z2983" s="114" t="str">
        <f t="shared" si="1379"/>
        <v>A+J=</v>
      </c>
      <c r="AA2983" s="108">
        <f t="shared" si="1380"/>
        <v>47016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73"/>
        <v>47006</v>
      </c>
      <c r="B2984" s="103">
        <f t="shared" si="1360"/>
        <v>125.84465062</v>
      </c>
      <c r="C2984" s="204">
        <f t="shared" si="1359"/>
        <v>57.548448944221072</v>
      </c>
      <c r="D2984" s="104">
        <f t="shared" si="1361"/>
        <v>7205.03</v>
      </c>
      <c r="E2984" s="105">
        <f t="shared" ref="E2984:E3047" si="1382">IF($K2984=1,VLOOKUP($A2983,$AO$10:$AS$165,4),E2983)</f>
        <v>7245.38</v>
      </c>
      <c r="F2984" s="106">
        <f t="shared" ref="F2984:F3047" si="1383">IF($K2984=1,VLOOKUP($A2983,$AO$10:$AS$165,5),F2983)</f>
        <v>46955</v>
      </c>
      <c r="G2984" s="107">
        <f t="shared" si="1362"/>
        <v>5.6002542668107669E-3</v>
      </c>
      <c r="H2984" s="108">
        <f t="shared" si="1378"/>
        <v>47016</v>
      </c>
      <c r="I2984" s="108">
        <f t="shared" si="1363"/>
        <v>47016</v>
      </c>
      <c r="J2984" s="109">
        <f t="shared" si="1374"/>
        <v>21</v>
      </c>
      <c r="K2984" s="109">
        <f t="shared" si="1358"/>
        <v>14</v>
      </c>
      <c r="L2984" s="8">
        <f t="shared" si="1375"/>
        <v>1.0037300199999999</v>
      </c>
      <c r="M2984" s="110">
        <f t="shared" si="1364"/>
        <v>1.0056002500000001</v>
      </c>
      <c r="N2984" s="110">
        <f t="shared" si="1365"/>
        <v>2.168782029619015</v>
      </c>
      <c r="O2984" s="103">
        <f t="shared" si="1366"/>
        <v>2.17687162</v>
      </c>
      <c r="P2984" s="103">
        <f t="shared" si="1367"/>
        <v>125.27558528</v>
      </c>
      <c r="Q2984" s="11">
        <f t="shared" si="1381"/>
        <v>0</v>
      </c>
      <c r="R2984" s="30">
        <f t="shared" si="1376"/>
        <v>0</v>
      </c>
      <c r="S2984" s="103">
        <f t="shared" si="1368"/>
        <v>0</v>
      </c>
      <c r="T2984" s="113">
        <f t="shared" si="1377"/>
        <v>8.5000000000000006E-2</v>
      </c>
      <c r="U2984" s="111">
        <f t="shared" si="1369"/>
        <v>14</v>
      </c>
      <c r="V2984" s="111">
        <v>252</v>
      </c>
      <c r="W2984" s="110">
        <f t="shared" si="1370"/>
        <v>1.0045425079999999</v>
      </c>
      <c r="X2984" s="103">
        <f t="shared" si="1371"/>
        <v>0.56906533999999998</v>
      </c>
      <c r="Y2984" s="103">
        <f t="shared" si="1372"/>
        <v>0</v>
      </c>
      <c r="Z2984" s="114" t="str">
        <f t="shared" si="1379"/>
        <v>A+J=</v>
      </c>
      <c r="AA2984" s="108">
        <f t="shared" si="1380"/>
        <v>47016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73"/>
        <v>47007</v>
      </c>
      <c r="B2985" s="103">
        <f t="shared" si="1360"/>
        <v>125.84465062</v>
      </c>
      <c r="C2985" s="204">
        <f t="shared" si="1359"/>
        <v>57.548448944221072</v>
      </c>
      <c r="D2985" s="104">
        <f t="shared" si="1361"/>
        <v>7205.03</v>
      </c>
      <c r="E2985" s="105">
        <f t="shared" si="1382"/>
        <v>7245.38</v>
      </c>
      <c r="F2985" s="106">
        <f t="shared" si="1383"/>
        <v>46955</v>
      </c>
      <c r="G2985" s="107">
        <f t="shared" si="1362"/>
        <v>5.6002542668107669E-3</v>
      </c>
      <c r="H2985" s="108">
        <f t="shared" si="1378"/>
        <v>47016</v>
      </c>
      <c r="I2985" s="108">
        <f t="shared" si="1363"/>
        <v>47016</v>
      </c>
      <c r="J2985" s="109">
        <f t="shared" si="1374"/>
        <v>21</v>
      </c>
      <c r="K2985" s="109">
        <f t="shared" si="1358"/>
        <v>14</v>
      </c>
      <c r="L2985" s="8">
        <f t="shared" si="1375"/>
        <v>1.0037300199999999</v>
      </c>
      <c r="M2985" s="110">
        <f t="shared" si="1364"/>
        <v>1.0056002500000001</v>
      </c>
      <c r="N2985" s="110">
        <f t="shared" si="1365"/>
        <v>2.168782029619015</v>
      </c>
      <c r="O2985" s="103">
        <f t="shared" si="1366"/>
        <v>2.17687162</v>
      </c>
      <c r="P2985" s="103">
        <f t="shared" si="1367"/>
        <v>125.27558528</v>
      </c>
      <c r="Q2985" s="11">
        <f t="shared" si="1381"/>
        <v>0</v>
      </c>
      <c r="R2985" s="30">
        <f t="shared" si="1376"/>
        <v>0</v>
      </c>
      <c r="S2985" s="103">
        <f t="shared" si="1368"/>
        <v>0</v>
      </c>
      <c r="T2985" s="113">
        <f t="shared" si="1377"/>
        <v>8.5000000000000006E-2</v>
      </c>
      <c r="U2985" s="111">
        <f t="shared" si="1369"/>
        <v>14</v>
      </c>
      <c r="V2985" s="111">
        <v>252</v>
      </c>
      <c r="W2985" s="110">
        <f t="shared" si="1370"/>
        <v>1.0045425079999999</v>
      </c>
      <c r="X2985" s="103">
        <f t="shared" si="1371"/>
        <v>0.56906533999999998</v>
      </c>
      <c r="Y2985" s="103">
        <f t="shared" si="1372"/>
        <v>0</v>
      </c>
      <c r="Z2985" s="114" t="str">
        <f t="shared" si="1379"/>
        <v>A+J=</v>
      </c>
      <c r="AA2985" s="108">
        <f t="shared" si="1380"/>
        <v>47016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73"/>
        <v>47008</v>
      </c>
      <c r="B2986" s="103">
        <f t="shared" si="1360"/>
        <v>125.91887847</v>
      </c>
      <c r="C2986" s="204">
        <f t="shared" si="1359"/>
        <v>57.548448944221072</v>
      </c>
      <c r="D2986" s="104">
        <f t="shared" si="1361"/>
        <v>7205.03</v>
      </c>
      <c r="E2986" s="105">
        <f t="shared" si="1382"/>
        <v>7245.38</v>
      </c>
      <c r="F2986" s="106">
        <f t="shared" si="1383"/>
        <v>46955</v>
      </c>
      <c r="G2986" s="107">
        <f t="shared" si="1362"/>
        <v>5.6002542668107669E-3</v>
      </c>
      <c r="H2986" s="108">
        <f t="shared" si="1378"/>
        <v>47016</v>
      </c>
      <c r="I2986" s="108">
        <f t="shared" si="1363"/>
        <v>47016</v>
      </c>
      <c r="J2986" s="109">
        <f t="shared" si="1374"/>
        <v>21</v>
      </c>
      <c r="K2986" s="109">
        <f t="shared" si="1358"/>
        <v>15</v>
      </c>
      <c r="L2986" s="8">
        <f t="shared" si="1375"/>
        <v>1.0039969799999999</v>
      </c>
      <c r="M2986" s="110">
        <f t="shared" si="1364"/>
        <v>1.0056002500000001</v>
      </c>
      <c r="N2986" s="110">
        <f t="shared" si="1365"/>
        <v>2.168782029619015</v>
      </c>
      <c r="O2986" s="103">
        <f t="shared" si="1366"/>
        <v>2.1774505999999998</v>
      </c>
      <c r="P2986" s="103">
        <f t="shared" si="1367"/>
        <v>125.30890468</v>
      </c>
      <c r="Q2986" s="11">
        <f t="shared" si="1381"/>
        <v>0</v>
      </c>
      <c r="R2986" s="30">
        <f t="shared" si="1376"/>
        <v>0</v>
      </c>
      <c r="S2986" s="103">
        <f t="shared" si="1368"/>
        <v>0</v>
      </c>
      <c r="T2986" s="113">
        <f t="shared" si="1377"/>
        <v>8.5000000000000006E-2</v>
      </c>
      <c r="U2986" s="111">
        <f t="shared" si="1369"/>
        <v>15</v>
      </c>
      <c r="V2986" s="111">
        <v>252</v>
      </c>
      <c r="W2986" s="110">
        <f t="shared" si="1370"/>
        <v>1.0048677610000001</v>
      </c>
      <c r="X2986" s="103">
        <f t="shared" si="1371"/>
        <v>0.60997378999999996</v>
      </c>
      <c r="Y2986" s="103">
        <f t="shared" si="1372"/>
        <v>0</v>
      </c>
      <c r="Z2986" s="114" t="str">
        <f t="shared" si="1379"/>
        <v>A+J=</v>
      </c>
      <c r="AA2986" s="108">
        <f t="shared" si="1380"/>
        <v>47016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73"/>
        <v>47009</v>
      </c>
      <c r="B2987" s="103">
        <f t="shared" si="1360"/>
        <v>125.99315098999999</v>
      </c>
      <c r="C2987" s="204">
        <f t="shared" si="1359"/>
        <v>57.548448944221072</v>
      </c>
      <c r="D2987" s="104">
        <f t="shared" si="1361"/>
        <v>7205.03</v>
      </c>
      <c r="E2987" s="105">
        <f t="shared" si="1382"/>
        <v>7245.38</v>
      </c>
      <c r="F2987" s="106">
        <f t="shared" si="1383"/>
        <v>46955</v>
      </c>
      <c r="G2987" s="107">
        <f t="shared" si="1362"/>
        <v>5.6002542668107669E-3</v>
      </c>
      <c r="H2987" s="108">
        <f t="shared" si="1378"/>
        <v>47016</v>
      </c>
      <c r="I2987" s="108">
        <f t="shared" si="1363"/>
        <v>47016</v>
      </c>
      <c r="J2987" s="109">
        <f t="shared" si="1374"/>
        <v>21</v>
      </c>
      <c r="K2987" s="109">
        <f t="shared" si="1358"/>
        <v>16</v>
      </c>
      <c r="L2987" s="8">
        <f t="shared" si="1375"/>
        <v>1.0042640199999999</v>
      </c>
      <c r="M2987" s="110">
        <f t="shared" si="1364"/>
        <v>1.0056002500000001</v>
      </c>
      <c r="N2987" s="110">
        <f t="shared" si="1365"/>
        <v>2.168782029619015</v>
      </c>
      <c r="O2987" s="103">
        <f t="shared" si="1366"/>
        <v>2.1780297499999999</v>
      </c>
      <c r="P2987" s="103">
        <f t="shared" si="1367"/>
        <v>125.34223385999999</v>
      </c>
      <c r="Q2987" s="11">
        <f t="shared" si="1381"/>
        <v>0</v>
      </c>
      <c r="R2987" s="30">
        <f t="shared" si="1376"/>
        <v>0</v>
      </c>
      <c r="S2987" s="103">
        <f t="shared" si="1368"/>
        <v>0</v>
      </c>
      <c r="T2987" s="113">
        <f t="shared" si="1377"/>
        <v>8.5000000000000006E-2</v>
      </c>
      <c r="U2987" s="111">
        <f t="shared" si="1369"/>
        <v>16</v>
      </c>
      <c r="V2987" s="111">
        <v>252</v>
      </c>
      <c r="W2987" s="110">
        <f t="shared" si="1370"/>
        <v>1.0051931190000001</v>
      </c>
      <c r="X2987" s="103">
        <f t="shared" si="1371"/>
        <v>0.65091712999999995</v>
      </c>
      <c r="Y2987" s="103">
        <f t="shared" si="1372"/>
        <v>0</v>
      </c>
      <c r="Z2987" s="114" t="str">
        <f t="shared" si="1379"/>
        <v>A+J=</v>
      </c>
      <c r="AA2987" s="108">
        <f t="shared" si="1380"/>
        <v>47016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73"/>
        <v>47010</v>
      </c>
      <c r="B2988" s="103">
        <f t="shared" si="1360"/>
        <v>126.06746659</v>
      </c>
      <c r="C2988" s="204">
        <f t="shared" si="1359"/>
        <v>57.548448944221072</v>
      </c>
      <c r="D2988" s="104">
        <f t="shared" si="1361"/>
        <v>7205.03</v>
      </c>
      <c r="E2988" s="105">
        <f t="shared" si="1382"/>
        <v>7245.38</v>
      </c>
      <c r="F2988" s="106">
        <f t="shared" si="1383"/>
        <v>46955</v>
      </c>
      <c r="G2988" s="107">
        <f t="shared" si="1362"/>
        <v>5.6002542668107669E-3</v>
      </c>
      <c r="H2988" s="108">
        <f t="shared" si="1378"/>
        <v>47016</v>
      </c>
      <c r="I2988" s="108">
        <f t="shared" si="1363"/>
        <v>47016</v>
      </c>
      <c r="J2988" s="109">
        <f t="shared" si="1374"/>
        <v>21</v>
      </c>
      <c r="K2988" s="109">
        <f t="shared" ref="K2988:K3051" si="1384">(J2988-(NETWORKDAYS(A2988,I2988,AD$171:AD$502)-1))</f>
        <v>17</v>
      </c>
      <c r="L2988" s="8">
        <f t="shared" si="1375"/>
        <v>1.00453112</v>
      </c>
      <c r="M2988" s="110">
        <f t="shared" si="1364"/>
        <v>1.0056002500000001</v>
      </c>
      <c r="N2988" s="110">
        <f t="shared" si="1365"/>
        <v>2.168782029619015</v>
      </c>
      <c r="O2988" s="103">
        <f t="shared" si="1366"/>
        <v>2.17860904</v>
      </c>
      <c r="P2988" s="103">
        <f t="shared" si="1367"/>
        <v>125.3755711</v>
      </c>
      <c r="Q2988" s="11">
        <f t="shared" si="1381"/>
        <v>0</v>
      </c>
      <c r="R2988" s="30">
        <f t="shared" si="1376"/>
        <v>0</v>
      </c>
      <c r="S2988" s="103">
        <f t="shared" si="1368"/>
        <v>0</v>
      </c>
      <c r="T2988" s="113">
        <f t="shared" si="1377"/>
        <v>8.5000000000000006E-2</v>
      </c>
      <c r="U2988" s="111">
        <f t="shared" si="1369"/>
        <v>17</v>
      </c>
      <c r="V2988" s="111">
        <v>252</v>
      </c>
      <c r="W2988" s="110">
        <f t="shared" si="1370"/>
        <v>1.005518583</v>
      </c>
      <c r="X2988" s="103">
        <f t="shared" si="1371"/>
        <v>0.69189548999999995</v>
      </c>
      <c r="Y2988" s="103">
        <f t="shared" si="1372"/>
        <v>0</v>
      </c>
      <c r="Z2988" s="114" t="str">
        <f t="shared" si="1379"/>
        <v>A+J=</v>
      </c>
      <c r="AA2988" s="108">
        <f t="shared" si="1380"/>
        <v>47016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73"/>
        <v>47011</v>
      </c>
      <c r="B2989" s="103">
        <f t="shared" si="1360"/>
        <v>126.14182645</v>
      </c>
      <c r="C2989" s="204">
        <f t="shared" si="1359"/>
        <v>57.548448944221072</v>
      </c>
      <c r="D2989" s="104">
        <f t="shared" si="1361"/>
        <v>7205.03</v>
      </c>
      <c r="E2989" s="105">
        <f t="shared" si="1382"/>
        <v>7245.38</v>
      </c>
      <c r="F2989" s="106">
        <f t="shared" si="1383"/>
        <v>46955</v>
      </c>
      <c r="G2989" s="107">
        <f t="shared" si="1362"/>
        <v>5.6002542668107669E-3</v>
      </c>
      <c r="H2989" s="108">
        <f t="shared" si="1378"/>
        <v>47016</v>
      </c>
      <c r="I2989" s="108">
        <f t="shared" si="1363"/>
        <v>47016</v>
      </c>
      <c r="J2989" s="109">
        <f t="shared" si="1374"/>
        <v>21</v>
      </c>
      <c r="K2989" s="109">
        <f t="shared" si="1384"/>
        <v>18</v>
      </c>
      <c r="L2989" s="8">
        <f t="shared" si="1375"/>
        <v>1.0047983</v>
      </c>
      <c r="M2989" s="110">
        <f t="shared" si="1364"/>
        <v>1.0056002500000001</v>
      </c>
      <c r="N2989" s="110">
        <f t="shared" si="1365"/>
        <v>2.168782029619015</v>
      </c>
      <c r="O2989" s="103">
        <f t="shared" si="1366"/>
        <v>2.17918849</v>
      </c>
      <c r="P2989" s="103">
        <f t="shared" si="1367"/>
        <v>125.40891755</v>
      </c>
      <c r="Q2989" s="11">
        <f t="shared" si="1381"/>
        <v>0</v>
      </c>
      <c r="R2989" s="30">
        <f t="shared" si="1376"/>
        <v>0</v>
      </c>
      <c r="S2989" s="103">
        <f t="shared" si="1368"/>
        <v>0</v>
      </c>
      <c r="T2989" s="113">
        <f t="shared" si="1377"/>
        <v>8.5000000000000006E-2</v>
      </c>
      <c r="U2989" s="111">
        <f t="shared" si="1369"/>
        <v>18</v>
      </c>
      <c r="V2989" s="111">
        <v>252</v>
      </c>
      <c r="W2989" s="110">
        <f t="shared" si="1370"/>
        <v>1.005844153</v>
      </c>
      <c r="X2989" s="103">
        <f t="shared" si="1371"/>
        <v>0.73290889999999997</v>
      </c>
      <c r="Y2989" s="103">
        <f t="shared" si="1372"/>
        <v>0</v>
      </c>
      <c r="Z2989" s="114" t="str">
        <f t="shared" si="1379"/>
        <v>A+J=</v>
      </c>
      <c r="AA2989" s="108">
        <f t="shared" si="1380"/>
        <v>47016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73"/>
        <v>47012</v>
      </c>
      <c r="B2990" s="103">
        <f t="shared" si="1360"/>
        <v>126.21622916999999</v>
      </c>
      <c r="C2990" s="204">
        <f t="shared" si="1359"/>
        <v>57.548448944221072</v>
      </c>
      <c r="D2990" s="104">
        <f t="shared" si="1361"/>
        <v>7205.03</v>
      </c>
      <c r="E2990" s="105">
        <f t="shared" si="1382"/>
        <v>7245.38</v>
      </c>
      <c r="F2990" s="106">
        <f t="shared" si="1383"/>
        <v>46955</v>
      </c>
      <c r="G2990" s="107">
        <f t="shared" si="1362"/>
        <v>5.6002542668107669E-3</v>
      </c>
      <c r="H2990" s="108">
        <f t="shared" si="1378"/>
        <v>47016</v>
      </c>
      <c r="I2990" s="108">
        <f t="shared" si="1363"/>
        <v>47016</v>
      </c>
      <c r="J2990" s="109">
        <f t="shared" si="1374"/>
        <v>21</v>
      </c>
      <c r="K2990" s="109">
        <f t="shared" si="1384"/>
        <v>19</v>
      </c>
      <c r="L2990" s="8">
        <f t="shared" si="1375"/>
        <v>1.0050655399999999</v>
      </c>
      <c r="M2990" s="110">
        <f t="shared" si="1364"/>
        <v>1.0056002500000001</v>
      </c>
      <c r="N2990" s="110">
        <f t="shared" si="1365"/>
        <v>2.168782029619015</v>
      </c>
      <c r="O2990" s="103">
        <f t="shared" si="1366"/>
        <v>2.1797680800000001</v>
      </c>
      <c r="P2990" s="103">
        <f t="shared" si="1367"/>
        <v>125.44227205999999</v>
      </c>
      <c r="Q2990" s="11">
        <f t="shared" si="1381"/>
        <v>0</v>
      </c>
      <c r="R2990" s="30">
        <f t="shared" si="1376"/>
        <v>0</v>
      </c>
      <c r="S2990" s="103">
        <f t="shared" si="1368"/>
        <v>0</v>
      </c>
      <c r="T2990" s="113">
        <f t="shared" si="1377"/>
        <v>8.5000000000000006E-2</v>
      </c>
      <c r="U2990" s="111">
        <f t="shared" si="1369"/>
        <v>19</v>
      </c>
      <c r="V2990" s="111">
        <v>252</v>
      </c>
      <c r="W2990" s="110">
        <f t="shared" si="1370"/>
        <v>1.0061698269999999</v>
      </c>
      <c r="X2990" s="103">
        <f t="shared" si="1371"/>
        <v>0.77395711</v>
      </c>
      <c r="Y2990" s="103">
        <f t="shared" si="1372"/>
        <v>0</v>
      </c>
      <c r="Z2990" s="114" t="str">
        <f t="shared" si="1379"/>
        <v>A+J=</v>
      </c>
      <c r="AA2990" s="108">
        <f t="shared" si="1380"/>
        <v>47016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73"/>
        <v>47013</v>
      </c>
      <c r="B2991" s="103">
        <f t="shared" si="1360"/>
        <v>126.21622916999999</v>
      </c>
      <c r="C2991" s="204">
        <f t="shared" si="1359"/>
        <v>57.548448944221072</v>
      </c>
      <c r="D2991" s="104">
        <f t="shared" si="1361"/>
        <v>7205.03</v>
      </c>
      <c r="E2991" s="105">
        <f t="shared" si="1382"/>
        <v>7245.38</v>
      </c>
      <c r="F2991" s="106">
        <f t="shared" si="1383"/>
        <v>46955</v>
      </c>
      <c r="G2991" s="107">
        <f t="shared" si="1362"/>
        <v>5.6002542668107669E-3</v>
      </c>
      <c r="H2991" s="108">
        <f t="shared" si="1378"/>
        <v>47016</v>
      </c>
      <c r="I2991" s="108">
        <f t="shared" si="1363"/>
        <v>47016</v>
      </c>
      <c r="J2991" s="109">
        <f t="shared" si="1374"/>
        <v>21</v>
      </c>
      <c r="K2991" s="109">
        <f t="shared" si="1384"/>
        <v>19</v>
      </c>
      <c r="L2991" s="8">
        <f t="shared" si="1375"/>
        <v>1.0050655399999999</v>
      </c>
      <c r="M2991" s="110">
        <f t="shared" si="1364"/>
        <v>1.0056002500000001</v>
      </c>
      <c r="N2991" s="110">
        <f t="shared" si="1365"/>
        <v>2.168782029619015</v>
      </c>
      <c r="O2991" s="103">
        <f t="shared" si="1366"/>
        <v>2.1797680800000001</v>
      </c>
      <c r="P2991" s="103">
        <f t="shared" si="1367"/>
        <v>125.44227205999999</v>
      </c>
      <c r="Q2991" s="11">
        <f t="shared" si="1381"/>
        <v>0</v>
      </c>
      <c r="R2991" s="30">
        <f t="shared" si="1376"/>
        <v>0</v>
      </c>
      <c r="S2991" s="103">
        <f t="shared" si="1368"/>
        <v>0</v>
      </c>
      <c r="T2991" s="113">
        <f t="shared" si="1377"/>
        <v>8.5000000000000006E-2</v>
      </c>
      <c r="U2991" s="111">
        <f t="shared" si="1369"/>
        <v>19</v>
      </c>
      <c r="V2991" s="111">
        <v>252</v>
      </c>
      <c r="W2991" s="110">
        <f t="shared" si="1370"/>
        <v>1.0061698269999999</v>
      </c>
      <c r="X2991" s="103">
        <f t="shared" si="1371"/>
        <v>0.77395711</v>
      </c>
      <c r="Y2991" s="103">
        <f t="shared" si="1372"/>
        <v>0</v>
      </c>
      <c r="Z2991" s="114" t="str">
        <f t="shared" si="1379"/>
        <v>A+J=</v>
      </c>
      <c r="AA2991" s="108">
        <f t="shared" si="1380"/>
        <v>47016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73"/>
        <v>47014</v>
      </c>
      <c r="B2992" s="103">
        <f t="shared" si="1360"/>
        <v>126.21622916999999</v>
      </c>
      <c r="C2992" s="204">
        <f t="shared" si="1359"/>
        <v>57.548448944221072</v>
      </c>
      <c r="D2992" s="104">
        <f t="shared" si="1361"/>
        <v>7205.03</v>
      </c>
      <c r="E2992" s="105">
        <f t="shared" si="1382"/>
        <v>7245.38</v>
      </c>
      <c r="F2992" s="106">
        <f t="shared" si="1383"/>
        <v>46955</v>
      </c>
      <c r="G2992" s="107">
        <f t="shared" si="1362"/>
        <v>5.6002542668107669E-3</v>
      </c>
      <c r="H2992" s="108">
        <f t="shared" si="1378"/>
        <v>47016</v>
      </c>
      <c r="I2992" s="108">
        <f t="shared" si="1363"/>
        <v>47016</v>
      </c>
      <c r="J2992" s="109">
        <f t="shared" si="1374"/>
        <v>21</v>
      </c>
      <c r="K2992" s="109">
        <f t="shared" si="1384"/>
        <v>19</v>
      </c>
      <c r="L2992" s="8">
        <f t="shared" si="1375"/>
        <v>1.0050655399999999</v>
      </c>
      <c r="M2992" s="110">
        <f t="shared" si="1364"/>
        <v>1.0056002500000001</v>
      </c>
      <c r="N2992" s="110">
        <f t="shared" si="1365"/>
        <v>2.168782029619015</v>
      </c>
      <c r="O2992" s="103">
        <f t="shared" si="1366"/>
        <v>2.1797680800000001</v>
      </c>
      <c r="P2992" s="103">
        <f t="shared" si="1367"/>
        <v>125.44227205999999</v>
      </c>
      <c r="Q2992" s="11">
        <f t="shared" si="1381"/>
        <v>0</v>
      </c>
      <c r="R2992" s="30">
        <f t="shared" si="1376"/>
        <v>0</v>
      </c>
      <c r="S2992" s="103">
        <f t="shared" si="1368"/>
        <v>0</v>
      </c>
      <c r="T2992" s="113">
        <f t="shared" si="1377"/>
        <v>8.5000000000000006E-2</v>
      </c>
      <c r="U2992" s="111">
        <f t="shared" si="1369"/>
        <v>19</v>
      </c>
      <c r="V2992" s="111">
        <v>252</v>
      </c>
      <c r="W2992" s="110">
        <f t="shared" si="1370"/>
        <v>1.0061698269999999</v>
      </c>
      <c r="X2992" s="103">
        <f t="shared" si="1371"/>
        <v>0.77395711</v>
      </c>
      <c r="Y2992" s="103">
        <f t="shared" si="1372"/>
        <v>0</v>
      </c>
      <c r="Z2992" s="114" t="str">
        <f t="shared" si="1379"/>
        <v>A+J=</v>
      </c>
      <c r="AA2992" s="108">
        <f t="shared" si="1380"/>
        <v>47016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73"/>
        <v>47015</v>
      </c>
      <c r="B2993" s="103">
        <f t="shared" si="1360"/>
        <v>126.29067689</v>
      </c>
      <c r="C2993" s="204">
        <f t="shared" si="1359"/>
        <v>57.548448944221072</v>
      </c>
      <c r="D2993" s="104">
        <f t="shared" si="1361"/>
        <v>7205.03</v>
      </c>
      <c r="E2993" s="105">
        <f t="shared" si="1382"/>
        <v>7245.38</v>
      </c>
      <c r="F2993" s="106">
        <f t="shared" si="1383"/>
        <v>46955</v>
      </c>
      <c r="G2993" s="107">
        <f t="shared" si="1362"/>
        <v>5.6002542668107669E-3</v>
      </c>
      <c r="H2993" s="108">
        <f t="shared" si="1378"/>
        <v>47016</v>
      </c>
      <c r="I2993" s="108">
        <f t="shared" si="1363"/>
        <v>47016</v>
      </c>
      <c r="J2993" s="109">
        <f t="shared" si="1374"/>
        <v>21</v>
      </c>
      <c r="K2993" s="109">
        <f t="shared" si="1384"/>
        <v>20</v>
      </c>
      <c r="L2993" s="8">
        <f t="shared" si="1375"/>
        <v>1.00533286</v>
      </c>
      <c r="M2993" s="110">
        <f t="shared" si="1364"/>
        <v>1.0056002500000001</v>
      </c>
      <c r="N2993" s="110">
        <f t="shared" si="1365"/>
        <v>2.168782029619015</v>
      </c>
      <c r="O2993" s="103">
        <f t="shared" si="1366"/>
        <v>2.18034784</v>
      </c>
      <c r="P2993" s="103">
        <f t="shared" si="1367"/>
        <v>125.47563635</v>
      </c>
      <c r="Q2993" s="11">
        <f t="shared" si="1381"/>
        <v>0</v>
      </c>
      <c r="R2993" s="30">
        <f t="shared" si="1376"/>
        <v>0</v>
      </c>
      <c r="S2993" s="103">
        <f t="shared" si="1368"/>
        <v>0</v>
      </c>
      <c r="T2993" s="113">
        <f t="shared" si="1377"/>
        <v>8.5000000000000006E-2</v>
      </c>
      <c r="U2993" s="111">
        <f t="shared" si="1369"/>
        <v>20</v>
      </c>
      <c r="V2993" s="111">
        <v>252</v>
      </c>
      <c r="W2993" s="110">
        <f t="shared" si="1370"/>
        <v>1.006495608</v>
      </c>
      <c r="X2993" s="103">
        <f t="shared" si="1371"/>
        <v>0.81504054000000004</v>
      </c>
      <c r="Y2993" s="103">
        <f t="shared" si="1372"/>
        <v>0</v>
      </c>
      <c r="Z2993" s="114" t="str">
        <f t="shared" si="1379"/>
        <v>A+J=</v>
      </c>
      <c r="AA2993" s="108">
        <f t="shared" si="1380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73"/>
        <v>47016</v>
      </c>
      <c r="B2994" s="103">
        <f t="shared" si="1360"/>
        <v>126.36516809000001</v>
      </c>
      <c r="C2994" s="204">
        <f t="shared" si="1359"/>
        <v>57.548448944221072</v>
      </c>
      <c r="D2994" s="104">
        <f t="shared" si="1361"/>
        <v>7205.03</v>
      </c>
      <c r="E2994" s="105">
        <f t="shared" si="1382"/>
        <v>7245.38</v>
      </c>
      <c r="F2994" s="106">
        <f t="shared" si="1383"/>
        <v>46955</v>
      </c>
      <c r="G2994" s="107">
        <f t="shared" si="1362"/>
        <v>5.6002542668107669E-3</v>
      </c>
      <c r="H2994" s="108">
        <f t="shared" si="1378"/>
        <v>47046</v>
      </c>
      <c r="I2994" s="108">
        <f t="shared" si="1363"/>
        <v>47016</v>
      </c>
      <c r="J2994" s="109">
        <f t="shared" si="1374"/>
        <v>21</v>
      </c>
      <c r="K2994" s="109">
        <f t="shared" si="1384"/>
        <v>21</v>
      </c>
      <c r="L2994" s="8">
        <f t="shared" si="1375"/>
        <v>1.0056002500000001</v>
      </c>
      <c r="M2994" s="110">
        <f t="shared" si="1364"/>
        <v>1.0056002500000001</v>
      </c>
      <c r="N2994" s="110">
        <f t="shared" si="1365"/>
        <v>2.168782029619015</v>
      </c>
      <c r="O2994" s="103">
        <f t="shared" si="1366"/>
        <v>2.1809277499999999</v>
      </c>
      <c r="P2994" s="103">
        <f t="shared" si="1367"/>
        <v>125.50900927000001</v>
      </c>
      <c r="Q2994" s="11">
        <f t="shared" si="1381"/>
        <v>98</v>
      </c>
      <c r="R2994" s="30">
        <f t="shared" si="1376"/>
        <v>8.7480000000000002E-2</v>
      </c>
      <c r="S2994" s="103">
        <f t="shared" si="1368"/>
        <v>10.97952813</v>
      </c>
      <c r="T2994" s="113">
        <f t="shared" si="1377"/>
        <v>8.5000000000000006E-2</v>
      </c>
      <c r="U2994" s="111">
        <f t="shared" si="1369"/>
        <v>21</v>
      </c>
      <c r="V2994" s="111">
        <v>252</v>
      </c>
      <c r="W2994" s="110">
        <f t="shared" si="1370"/>
        <v>1.0068214929999999</v>
      </c>
      <c r="X2994" s="103">
        <f t="shared" si="1371"/>
        <v>0.85615881999999999</v>
      </c>
      <c r="Y2994" s="103">
        <f t="shared" si="1372"/>
        <v>11.835686949999999</v>
      </c>
      <c r="Z2994" s="114" t="str">
        <f t="shared" si="1379"/>
        <v>A+J=</v>
      </c>
      <c r="AA2994" s="108">
        <f t="shared" si="1380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73"/>
        <v>47017</v>
      </c>
      <c r="B2995" s="103">
        <f t="shared" si="1360"/>
        <v>114.59703490999999</v>
      </c>
      <c r="C2995" s="204">
        <f t="shared" si="1359"/>
        <v>52.514110631088045</v>
      </c>
      <c r="D2995" s="104">
        <f t="shared" si="1361"/>
        <v>7205.03</v>
      </c>
      <c r="E2995" s="105">
        <f t="shared" si="1382"/>
        <v>7245.38</v>
      </c>
      <c r="F2995" s="106">
        <f t="shared" si="1383"/>
        <v>46985</v>
      </c>
      <c r="G2995" s="107">
        <f t="shared" si="1362"/>
        <v>5.6002542668107669E-3</v>
      </c>
      <c r="H2995" s="108">
        <f t="shared" si="1378"/>
        <v>47046</v>
      </c>
      <c r="I2995" s="108">
        <f t="shared" si="1363"/>
        <v>47046</v>
      </c>
      <c r="J2995" s="109">
        <f t="shared" si="1374"/>
        <v>21</v>
      </c>
      <c r="K2995" s="109">
        <f t="shared" si="1384"/>
        <v>1</v>
      </c>
      <c r="L2995" s="8">
        <f t="shared" si="1375"/>
        <v>1.0002659700000001</v>
      </c>
      <c r="M2995" s="110">
        <f t="shared" si="1364"/>
        <v>1.0056002500000001</v>
      </c>
      <c r="N2995" s="110">
        <f t="shared" si="1365"/>
        <v>2.1809277511803891</v>
      </c>
      <c r="O2995" s="103">
        <f t="shared" si="1366"/>
        <v>2.1815078099999998</v>
      </c>
      <c r="P2995" s="103">
        <f t="shared" si="1367"/>
        <v>114.55994247</v>
      </c>
      <c r="Q2995" s="11">
        <f t="shared" si="1381"/>
        <v>0</v>
      </c>
      <c r="R2995" s="30">
        <f t="shared" si="1376"/>
        <v>0</v>
      </c>
      <c r="S2995" s="103">
        <f t="shared" si="1368"/>
        <v>0</v>
      </c>
      <c r="T2995" s="113">
        <f t="shared" si="1377"/>
        <v>8.5000000000000006E-2</v>
      </c>
      <c r="U2995" s="111">
        <f t="shared" si="1369"/>
        <v>1</v>
      </c>
      <c r="V2995" s="111">
        <v>252</v>
      </c>
      <c r="W2995" s="110">
        <f t="shared" si="1370"/>
        <v>1.0003237819999999</v>
      </c>
      <c r="X2995" s="103">
        <f t="shared" si="1371"/>
        <v>3.7092439999999997E-2</v>
      </c>
      <c r="Y2995" s="103">
        <f t="shared" si="1372"/>
        <v>0</v>
      </c>
      <c r="Z2995" s="114" t="str">
        <f t="shared" si="1379"/>
        <v>A+J=</v>
      </c>
      <c r="AA2995" s="108">
        <f t="shared" si="1380"/>
        <v>47046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73"/>
        <v>47018</v>
      </c>
      <c r="B2996" s="103">
        <f t="shared" si="1360"/>
        <v>114.66462845000001</v>
      </c>
      <c r="C2996" s="204">
        <f t="shared" si="1359"/>
        <v>52.514110631088045</v>
      </c>
      <c r="D2996" s="104">
        <f t="shared" si="1361"/>
        <v>7205.03</v>
      </c>
      <c r="E2996" s="105">
        <f t="shared" si="1382"/>
        <v>7245.38</v>
      </c>
      <c r="F2996" s="106">
        <f t="shared" si="1383"/>
        <v>46985</v>
      </c>
      <c r="G2996" s="107">
        <f t="shared" si="1362"/>
        <v>5.6002542668107669E-3</v>
      </c>
      <c r="H2996" s="108">
        <f t="shared" si="1378"/>
        <v>47046</v>
      </c>
      <c r="I2996" s="108">
        <f t="shared" si="1363"/>
        <v>47046</v>
      </c>
      <c r="J2996" s="109">
        <f t="shared" si="1374"/>
        <v>21</v>
      </c>
      <c r="K2996" s="109">
        <f t="shared" si="1384"/>
        <v>2</v>
      </c>
      <c r="L2996" s="8">
        <f t="shared" si="1375"/>
        <v>1.0005320099999999</v>
      </c>
      <c r="M2996" s="110">
        <f t="shared" si="1364"/>
        <v>1.0056002500000001</v>
      </c>
      <c r="N2996" s="110">
        <f t="shared" si="1365"/>
        <v>2.1809277511803891</v>
      </c>
      <c r="O2996" s="103">
        <f t="shared" si="1366"/>
        <v>2.1820880200000001</v>
      </c>
      <c r="P2996" s="103">
        <f t="shared" si="1367"/>
        <v>114.59041168</v>
      </c>
      <c r="Q2996" s="11">
        <f t="shared" si="1381"/>
        <v>0</v>
      </c>
      <c r="R2996" s="30">
        <f t="shared" si="1376"/>
        <v>0</v>
      </c>
      <c r="S2996" s="103">
        <f t="shared" si="1368"/>
        <v>0</v>
      </c>
      <c r="T2996" s="113">
        <f t="shared" si="1377"/>
        <v>8.5000000000000006E-2</v>
      </c>
      <c r="U2996" s="111">
        <f t="shared" si="1369"/>
        <v>2</v>
      </c>
      <c r="V2996" s="111">
        <v>252</v>
      </c>
      <c r="W2996" s="110">
        <f t="shared" si="1370"/>
        <v>1.00064767</v>
      </c>
      <c r="X2996" s="103">
        <f t="shared" si="1371"/>
        <v>7.4216770000000001E-2</v>
      </c>
      <c r="Y2996" s="103">
        <f t="shared" si="1372"/>
        <v>0</v>
      </c>
      <c r="Z2996" s="114" t="str">
        <f t="shared" si="1379"/>
        <v>A+J=</v>
      </c>
      <c r="AA2996" s="108">
        <f t="shared" si="1380"/>
        <v>47046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73"/>
        <v>47019</v>
      </c>
      <c r="B2997" s="103">
        <f t="shared" si="1360"/>
        <v>114.73226206</v>
      </c>
      <c r="C2997" s="204">
        <f t="shared" si="1359"/>
        <v>52.514110631088045</v>
      </c>
      <c r="D2997" s="104">
        <f t="shared" si="1361"/>
        <v>7205.03</v>
      </c>
      <c r="E2997" s="105">
        <f t="shared" si="1382"/>
        <v>7245.38</v>
      </c>
      <c r="F2997" s="106">
        <f t="shared" si="1383"/>
        <v>46985</v>
      </c>
      <c r="G2997" s="107">
        <f t="shared" si="1362"/>
        <v>5.6002542668107669E-3</v>
      </c>
      <c r="H2997" s="108">
        <f t="shared" si="1378"/>
        <v>47046</v>
      </c>
      <c r="I2997" s="108">
        <f t="shared" si="1363"/>
        <v>47046</v>
      </c>
      <c r="J2997" s="109">
        <f t="shared" si="1374"/>
        <v>21</v>
      </c>
      <c r="K2997" s="109">
        <f t="shared" si="1384"/>
        <v>3</v>
      </c>
      <c r="L2997" s="8">
        <f t="shared" si="1375"/>
        <v>1.00079812</v>
      </c>
      <c r="M2997" s="110">
        <f t="shared" si="1364"/>
        <v>1.0056002500000001</v>
      </c>
      <c r="N2997" s="110">
        <f t="shared" si="1365"/>
        <v>2.1809277511803891</v>
      </c>
      <c r="O2997" s="103">
        <f t="shared" si="1366"/>
        <v>2.1826683899999999</v>
      </c>
      <c r="P2997" s="103">
        <f t="shared" si="1367"/>
        <v>114.6208893</v>
      </c>
      <c r="Q2997" s="11">
        <f t="shared" si="1381"/>
        <v>0</v>
      </c>
      <c r="R2997" s="30">
        <f t="shared" si="1376"/>
        <v>0</v>
      </c>
      <c r="S2997" s="103">
        <f t="shared" si="1368"/>
        <v>0</v>
      </c>
      <c r="T2997" s="113">
        <f t="shared" si="1377"/>
        <v>8.5000000000000006E-2</v>
      </c>
      <c r="U2997" s="111">
        <f t="shared" si="1369"/>
        <v>3</v>
      </c>
      <c r="V2997" s="111">
        <v>252</v>
      </c>
      <c r="W2997" s="110">
        <f t="shared" si="1370"/>
        <v>1.000971662</v>
      </c>
      <c r="X2997" s="103">
        <f t="shared" si="1371"/>
        <v>0.11137276</v>
      </c>
      <c r="Y2997" s="103">
        <f t="shared" si="1372"/>
        <v>0</v>
      </c>
      <c r="Z2997" s="114" t="str">
        <f t="shared" si="1379"/>
        <v>A+J=</v>
      </c>
      <c r="AA2997" s="108">
        <f t="shared" si="1380"/>
        <v>47046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73"/>
        <v>47020</v>
      </c>
      <c r="B2998" s="103">
        <f t="shared" si="1360"/>
        <v>114.73226206</v>
      </c>
      <c r="C2998" s="204">
        <f t="shared" si="1359"/>
        <v>52.514110631088045</v>
      </c>
      <c r="D2998" s="104">
        <f t="shared" si="1361"/>
        <v>7205.03</v>
      </c>
      <c r="E2998" s="105">
        <f t="shared" si="1382"/>
        <v>7245.38</v>
      </c>
      <c r="F2998" s="106">
        <f t="shared" si="1383"/>
        <v>46985</v>
      </c>
      <c r="G2998" s="107">
        <f t="shared" si="1362"/>
        <v>5.6002542668107669E-3</v>
      </c>
      <c r="H2998" s="108">
        <f t="shared" si="1378"/>
        <v>47046</v>
      </c>
      <c r="I2998" s="108">
        <f t="shared" si="1363"/>
        <v>47046</v>
      </c>
      <c r="J2998" s="109">
        <f t="shared" si="1374"/>
        <v>21</v>
      </c>
      <c r="K2998" s="109">
        <f t="shared" si="1384"/>
        <v>3</v>
      </c>
      <c r="L2998" s="8">
        <f t="shared" si="1375"/>
        <v>1.00079812</v>
      </c>
      <c r="M2998" s="110">
        <f t="shared" si="1364"/>
        <v>1.0056002500000001</v>
      </c>
      <c r="N2998" s="110">
        <f t="shared" si="1365"/>
        <v>2.1809277511803891</v>
      </c>
      <c r="O2998" s="103">
        <f t="shared" si="1366"/>
        <v>2.1826683899999999</v>
      </c>
      <c r="P2998" s="103">
        <f t="shared" si="1367"/>
        <v>114.6208893</v>
      </c>
      <c r="Q2998" s="11">
        <f t="shared" si="1381"/>
        <v>0</v>
      </c>
      <c r="R2998" s="30">
        <f t="shared" si="1376"/>
        <v>0</v>
      </c>
      <c r="S2998" s="103">
        <f t="shared" si="1368"/>
        <v>0</v>
      </c>
      <c r="T2998" s="113">
        <f t="shared" si="1377"/>
        <v>8.5000000000000006E-2</v>
      </c>
      <c r="U2998" s="111">
        <f t="shared" si="1369"/>
        <v>3</v>
      </c>
      <c r="V2998" s="111">
        <v>252</v>
      </c>
      <c r="W2998" s="110">
        <f t="shared" si="1370"/>
        <v>1.000971662</v>
      </c>
      <c r="X2998" s="103">
        <f t="shared" si="1371"/>
        <v>0.11137276</v>
      </c>
      <c r="Y2998" s="103">
        <f t="shared" si="1372"/>
        <v>0</v>
      </c>
      <c r="Z2998" s="114" t="str">
        <f t="shared" si="1379"/>
        <v>A+J=</v>
      </c>
      <c r="AA2998" s="108">
        <f t="shared" si="1380"/>
        <v>47046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73"/>
        <v>47021</v>
      </c>
      <c r="B2999" s="103">
        <f t="shared" si="1360"/>
        <v>114.73226206</v>
      </c>
      <c r="C2999" s="204">
        <f t="shared" si="1359"/>
        <v>52.514110631088045</v>
      </c>
      <c r="D2999" s="104">
        <f t="shared" si="1361"/>
        <v>7205.03</v>
      </c>
      <c r="E2999" s="105">
        <f t="shared" si="1382"/>
        <v>7245.38</v>
      </c>
      <c r="F2999" s="106">
        <f t="shared" si="1383"/>
        <v>46985</v>
      </c>
      <c r="G2999" s="107">
        <f t="shared" si="1362"/>
        <v>5.6002542668107669E-3</v>
      </c>
      <c r="H2999" s="108">
        <f t="shared" si="1378"/>
        <v>47046</v>
      </c>
      <c r="I2999" s="108">
        <f t="shared" si="1363"/>
        <v>47046</v>
      </c>
      <c r="J2999" s="109">
        <f t="shared" si="1374"/>
        <v>21</v>
      </c>
      <c r="K2999" s="109">
        <f t="shared" si="1384"/>
        <v>3</v>
      </c>
      <c r="L2999" s="8">
        <f t="shared" si="1375"/>
        <v>1.00079812</v>
      </c>
      <c r="M2999" s="110">
        <f t="shared" si="1364"/>
        <v>1.0056002500000001</v>
      </c>
      <c r="N2999" s="110">
        <f t="shared" si="1365"/>
        <v>2.1809277511803891</v>
      </c>
      <c r="O2999" s="103">
        <f t="shared" si="1366"/>
        <v>2.1826683899999999</v>
      </c>
      <c r="P2999" s="103">
        <f t="shared" si="1367"/>
        <v>114.6208893</v>
      </c>
      <c r="Q2999" s="11">
        <f t="shared" si="1381"/>
        <v>0</v>
      </c>
      <c r="R2999" s="30">
        <f t="shared" si="1376"/>
        <v>0</v>
      </c>
      <c r="S2999" s="103">
        <f t="shared" si="1368"/>
        <v>0</v>
      </c>
      <c r="T2999" s="113">
        <f t="shared" si="1377"/>
        <v>8.5000000000000006E-2</v>
      </c>
      <c r="U2999" s="111">
        <f t="shared" si="1369"/>
        <v>3</v>
      </c>
      <c r="V2999" s="111">
        <v>252</v>
      </c>
      <c r="W2999" s="110">
        <f t="shared" si="1370"/>
        <v>1.000971662</v>
      </c>
      <c r="X2999" s="103">
        <f t="shared" si="1371"/>
        <v>0.11137276</v>
      </c>
      <c r="Y2999" s="103">
        <f t="shared" si="1372"/>
        <v>0</v>
      </c>
      <c r="Z2999" s="114" t="str">
        <f t="shared" si="1379"/>
        <v>A+J=</v>
      </c>
      <c r="AA2999" s="108">
        <f t="shared" si="1380"/>
        <v>47046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73"/>
        <v>47022</v>
      </c>
      <c r="B3000" s="103">
        <f t="shared" si="1360"/>
        <v>114.79993534</v>
      </c>
      <c r="C3000" s="204">
        <f t="shared" si="1359"/>
        <v>52.514110631088045</v>
      </c>
      <c r="D3000" s="104">
        <f t="shared" si="1361"/>
        <v>7205.03</v>
      </c>
      <c r="E3000" s="105">
        <f t="shared" si="1382"/>
        <v>7245.38</v>
      </c>
      <c r="F3000" s="106">
        <f t="shared" si="1383"/>
        <v>46985</v>
      </c>
      <c r="G3000" s="107">
        <f t="shared" si="1362"/>
        <v>5.6002542668107669E-3</v>
      </c>
      <c r="H3000" s="108">
        <f t="shared" si="1378"/>
        <v>47046</v>
      </c>
      <c r="I3000" s="108">
        <f t="shared" si="1363"/>
        <v>47046</v>
      </c>
      <c r="J3000" s="109">
        <f t="shared" si="1374"/>
        <v>21</v>
      </c>
      <c r="K3000" s="109">
        <f t="shared" si="1384"/>
        <v>4</v>
      </c>
      <c r="L3000" s="8">
        <f t="shared" si="1375"/>
        <v>1.0010642999999999</v>
      </c>
      <c r="M3000" s="110">
        <f t="shared" si="1364"/>
        <v>1.0056002500000001</v>
      </c>
      <c r="N3000" s="110">
        <f t="shared" si="1365"/>
        <v>2.1809277511803891</v>
      </c>
      <c r="O3000" s="103">
        <f t="shared" si="1366"/>
        <v>2.1832489100000001</v>
      </c>
      <c r="P3000" s="103">
        <f t="shared" si="1367"/>
        <v>114.65137479000001</v>
      </c>
      <c r="Q3000" s="11">
        <f t="shared" si="1381"/>
        <v>0</v>
      </c>
      <c r="R3000" s="30">
        <f t="shared" si="1376"/>
        <v>0</v>
      </c>
      <c r="S3000" s="103">
        <f t="shared" si="1368"/>
        <v>0</v>
      </c>
      <c r="T3000" s="113">
        <f t="shared" si="1377"/>
        <v>8.5000000000000006E-2</v>
      </c>
      <c r="U3000" s="111">
        <f t="shared" si="1369"/>
        <v>4</v>
      </c>
      <c r="V3000" s="111">
        <v>252</v>
      </c>
      <c r="W3000" s="110">
        <f t="shared" si="1370"/>
        <v>1.001295759</v>
      </c>
      <c r="X3000" s="103">
        <f t="shared" si="1371"/>
        <v>0.14856055000000001</v>
      </c>
      <c r="Y3000" s="103">
        <f t="shared" si="1372"/>
        <v>0</v>
      </c>
      <c r="Z3000" s="114" t="str">
        <f t="shared" si="1379"/>
        <v>A+J=</v>
      </c>
      <c r="AA3000" s="108">
        <f t="shared" si="1380"/>
        <v>47046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73"/>
        <v>47023</v>
      </c>
      <c r="B3001" s="103">
        <f t="shared" si="1360"/>
        <v>114.86764830999999</v>
      </c>
      <c r="C3001" s="204">
        <f t="shared" si="1359"/>
        <v>52.514110631088045</v>
      </c>
      <c r="D3001" s="104">
        <f t="shared" si="1361"/>
        <v>7205.03</v>
      </c>
      <c r="E3001" s="105">
        <f t="shared" si="1382"/>
        <v>7245.38</v>
      </c>
      <c r="F3001" s="106">
        <f t="shared" si="1383"/>
        <v>46985</v>
      </c>
      <c r="G3001" s="107">
        <f t="shared" si="1362"/>
        <v>5.6002542668107669E-3</v>
      </c>
      <c r="H3001" s="108">
        <f t="shared" si="1378"/>
        <v>47046</v>
      </c>
      <c r="I3001" s="108">
        <f t="shared" si="1363"/>
        <v>47046</v>
      </c>
      <c r="J3001" s="109">
        <f t="shared" si="1374"/>
        <v>21</v>
      </c>
      <c r="K3001" s="109">
        <f t="shared" si="1384"/>
        <v>5</v>
      </c>
      <c r="L3001" s="8">
        <f t="shared" si="1375"/>
        <v>1.00133055</v>
      </c>
      <c r="M3001" s="110">
        <f t="shared" si="1364"/>
        <v>1.0056002500000001</v>
      </c>
      <c r="N3001" s="110">
        <f t="shared" si="1365"/>
        <v>2.1809277511803891</v>
      </c>
      <c r="O3001" s="103">
        <f t="shared" si="1366"/>
        <v>2.1838295799999998</v>
      </c>
      <c r="P3001" s="103">
        <f t="shared" si="1367"/>
        <v>114.68186815999999</v>
      </c>
      <c r="Q3001" s="11">
        <f t="shared" si="1381"/>
        <v>0</v>
      </c>
      <c r="R3001" s="30">
        <f t="shared" si="1376"/>
        <v>0</v>
      </c>
      <c r="S3001" s="103">
        <f t="shared" si="1368"/>
        <v>0</v>
      </c>
      <c r="T3001" s="113">
        <f t="shared" si="1377"/>
        <v>8.5000000000000006E-2</v>
      </c>
      <c r="U3001" s="111">
        <f t="shared" si="1369"/>
        <v>5</v>
      </c>
      <c r="V3001" s="111">
        <v>252</v>
      </c>
      <c r="W3001" s="110">
        <f t="shared" si="1370"/>
        <v>1.0016199610000001</v>
      </c>
      <c r="X3001" s="103">
        <f t="shared" si="1371"/>
        <v>0.18578015000000001</v>
      </c>
      <c r="Y3001" s="103">
        <f t="shared" si="1372"/>
        <v>0</v>
      </c>
      <c r="Z3001" s="114" t="str">
        <f t="shared" si="1379"/>
        <v>A+J=</v>
      </c>
      <c r="AA3001" s="108">
        <f t="shared" si="1380"/>
        <v>47046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73"/>
        <v>47024</v>
      </c>
      <c r="B3002" s="103">
        <f t="shared" si="1360"/>
        <v>114.93540257000001</v>
      </c>
      <c r="C3002" s="204">
        <f t="shared" si="1359"/>
        <v>52.514110631088045</v>
      </c>
      <c r="D3002" s="104">
        <f t="shared" si="1361"/>
        <v>7205.03</v>
      </c>
      <c r="E3002" s="105">
        <f t="shared" si="1382"/>
        <v>7245.38</v>
      </c>
      <c r="F3002" s="106">
        <f t="shared" si="1383"/>
        <v>46985</v>
      </c>
      <c r="G3002" s="107">
        <f t="shared" si="1362"/>
        <v>5.6002542668107669E-3</v>
      </c>
      <c r="H3002" s="108">
        <f t="shared" si="1378"/>
        <v>47046</v>
      </c>
      <c r="I3002" s="108">
        <f t="shared" si="1363"/>
        <v>47046</v>
      </c>
      <c r="J3002" s="109">
        <f t="shared" si="1374"/>
        <v>21</v>
      </c>
      <c r="K3002" s="109">
        <f t="shared" si="1384"/>
        <v>6</v>
      </c>
      <c r="L3002" s="8">
        <f t="shared" si="1375"/>
        <v>1.0015968799999999</v>
      </c>
      <c r="M3002" s="110">
        <f t="shared" si="1364"/>
        <v>1.0056002500000001</v>
      </c>
      <c r="N3002" s="110">
        <f t="shared" si="1365"/>
        <v>2.1809277511803891</v>
      </c>
      <c r="O3002" s="103">
        <f t="shared" si="1366"/>
        <v>2.1844104299999998</v>
      </c>
      <c r="P3002" s="103">
        <f t="shared" si="1367"/>
        <v>114.71237098</v>
      </c>
      <c r="Q3002" s="11">
        <f t="shared" si="1381"/>
        <v>0</v>
      </c>
      <c r="R3002" s="30">
        <f t="shared" si="1376"/>
        <v>0</v>
      </c>
      <c r="S3002" s="103">
        <f t="shared" si="1368"/>
        <v>0</v>
      </c>
      <c r="T3002" s="113">
        <f t="shared" si="1377"/>
        <v>8.5000000000000006E-2</v>
      </c>
      <c r="U3002" s="111">
        <f t="shared" si="1369"/>
        <v>6</v>
      </c>
      <c r="V3002" s="111">
        <v>252</v>
      </c>
      <c r="W3002" s="110">
        <f t="shared" si="1370"/>
        <v>1.0019442679999999</v>
      </c>
      <c r="X3002" s="103">
        <f t="shared" si="1371"/>
        <v>0.22303159</v>
      </c>
      <c r="Y3002" s="103">
        <f t="shared" si="1372"/>
        <v>0</v>
      </c>
      <c r="Z3002" s="114" t="str">
        <f t="shared" si="1379"/>
        <v>A+J=</v>
      </c>
      <c r="AA3002" s="108">
        <f t="shared" si="1380"/>
        <v>47046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73"/>
        <v>47025</v>
      </c>
      <c r="B3003" s="103">
        <f t="shared" si="1360"/>
        <v>115.00319497</v>
      </c>
      <c r="C3003" s="204">
        <f t="shared" si="1359"/>
        <v>52.514110631088045</v>
      </c>
      <c r="D3003" s="104">
        <f t="shared" si="1361"/>
        <v>7205.03</v>
      </c>
      <c r="E3003" s="105">
        <f t="shared" si="1382"/>
        <v>7245.38</v>
      </c>
      <c r="F3003" s="106">
        <f t="shared" si="1383"/>
        <v>46985</v>
      </c>
      <c r="G3003" s="107">
        <f t="shared" si="1362"/>
        <v>5.6002542668107669E-3</v>
      </c>
      <c r="H3003" s="108">
        <f t="shared" si="1378"/>
        <v>47046</v>
      </c>
      <c r="I3003" s="108">
        <f t="shared" si="1363"/>
        <v>47046</v>
      </c>
      <c r="J3003" s="109">
        <f t="shared" si="1374"/>
        <v>21</v>
      </c>
      <c r="K3003" s="109">
        <f t="shared" si="1384"/>
        <v>7</v>
      </c>
      <c r="L3003" s="8">
        <f t="shared" si="1375"/>
        <v>1.0018632700000001</v>
      </c>
      <c r="M3003" s="110">
        <f t="shared" si="1364"/>
        <v>1.0056002500000001</v>
      </c>
      <c r="N3003" s="110">
        <f t="shared" si="1365"/>
        <v>2.1809277511803891</v>
      </c>
      <c r="O3003" s="103">
        <f t="shared" si="1366"/>
        <v>2.1849913999999999</v>
      </c>
      <c r="P3003" s="103">
        <f t="shared" si="1367"/>
        <v>114.74288009999999</v>
      </c>
      <c r="Q3003" s="11">
        <f t="shared" si="1381"/>
        <v>0</v>
      </c>
      <c r="R3003" s="30">
        <f t="shared" si="1376"/>
        <v>0</v>
      </c>
      <c r="S3003" s="103">
        <f t="shared" si="1368"/>
        <v>0</v>
      </c>
      <c r="T3003" s="113">
        <f t="shared" si="1377"/>
        <v>8.5000000000000006E-2</v>
      </c>
      <c r="U3003" s="111">
        <f t="shared" si="1369"/>
        <v>7</v>
      </c>
      <c r="V3003" s="111">
        <v>252</v>
      </c>
      <c r="W3003" s="110">
        <f t="shared" si="1370"/>
        <v>1.00226868</v>
      </c>
      <c r="X3003" s="103">
        <f t="shared" si="1371"/>
        <v>0.26031486999999998</v>
      </c>
      <c r="Y3003" s="103">
        <f t="shared" si="1372"/>
        <v>0</v>
      </c>
      <c r="Z3003" s="114" t="str">
        <f t="shared" si="1379"/>
        <v>A+J=</v>
      </c>
      <c r="AA3003" s="108">
        <f t="shared" si="1380"/>
        <v>47046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73"/>
        <v>47026</v>
      </c>
      <c r="B3004" s="103">
        <f t="shared" si="1360"/>
        <v>115.07102922999999</v>
      </c>
      <c r="C3004" s="204">
        <f t="shared" si="1359"/>
        <v>52.514110631088045</v>
      </c>
      <c r="D3004" s="104">
        <f t="shared" si="1361"/>
        <v>7205.03</v>
      </c>
      <c r="E3004" s="105">
        <f t="shared" si="1382"/>
        <v>7245.38</v>
      </c>
      <c r="F3004" s="106">
        <f t="shared" si="1383"/>
        <v>46985</v>
      </c>
      <c r="G3004" s="107">
        <f t="shared" si="1362"/>
        <v>5.6002542668107669E-3</v>
      </c>
      <c r="H3004" s="108">
        <f t="shared" si="1378"/>
        <v>47046</v>
      </c>
      <c r="I3004" s="108">
        <f t="shared" si="1363"/>
        <v>47046</v>
      </c>
      <c r="J3004" s="109">
        <f t="shared" si="1374"/>
        <v>21</v>
      </c>
      <c r="K3004" s="109">
        <f t="shared" si="1384"/>
        <v>8</v>
      </c>
      <c r="L3004" s="8">
        <f t="shared" si="1375"/>
        <v>1.00212974</v>
      </c>
      <c r="M3004" s="110">
        <f t="shared" si="1364"/>
        <v>1.0056002500000001</v>
      </c>
      <c r="N3004" s="110">
        <f t="shared" si="1365"/>
        <v>2.1809277511803891</v>
      </c>
      <c r="O3004" s="103">
        <f t="shared" si="1366"/>
        <v>2.1855725600000002</v>
      </c>
      <c r="P3004" s="103">
        <f t="shared" si="1367"/>
        <v>114.7733992</v>
      </c>
      <c r="Q3004" s="11">
        <f t="shared" si="1381"/>
        <v>0</v>
      </c>
      <c r="R3004" s="30">
        <f t="shared" si="1376"/>
        <v>0</v>
      </c>
      <c r="S3004" s="103">
        <f t="shared" si="1368"/>
        <v>0</v>
      </c>
      <c r="T3004" s="113">
        <f t="shared" si="1377"/>
        <v>8.5000000000000006E-2</v>
      </c>
      <c r="U3004" s="111">
        <f t="shared" si="1369"/>
        <v>8</v>
      </c>
      <c r="V3004" s="111">
        <v>252</v>
      </c>
      <c r="W3004" s="110">
        <f t="shared" si="1370"/>
        <v>1.0025931969999999</v>
      </c>
      <c r="X3004" s="103">
        <f t="shared" si="1371"/>
        <v>0.29763002999999999</v>
      </c>
      <c r="Y3004" s="103">
        <f t="shared" si="1372"/>
        <v>0</v>
      </c>
      <c r="Z3004" s="114" t="str">
        <f t="shared" si="1379"/>
        <v>A+J=</v>
      </c>
      <c r="AA3004" s="108">
        <f t="shared" si="1380"/>
        <v>47046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73"/>
        <v>47027</v>
      </c>
      <c r="B3005" s="103">
        <f t="shared" si="1360"/>
        <v>115.07102922999999</v>
      </c>
      <c r="C3005" s="204">
        <f t="shared" si="1359"/>
        <v>52.514110631088045</v>
      </c>
      <c r="D3005" s="104">
        <f t="shared" si="1361"/>
        <v>7205.03</v>
      </c>
      <c r="E3005" s="105">
        <f t="shared" si="1382"/>
        <v>7245.38</v>
      </c>
      <c r="F3005" s="106">
        <f t="shared" si="1383"/>
        <v>46985</v>
      </c>
      <c r="G3005" s="107">
        <f t="shared" si="1362"/>
        <v>5.6002542668107669E-3</v>
      </c>
      <c r="H3005" s="108">
        <f t="shared" si="1378"/>
        <v>47046</v>
      </c>
      <c r="I3005" s="108">
        <f t="shared" si="1363"/>
        <v>47046</v>
      </c>
      <c r="J3005" s="109">
        <f t="shared" si="1374"/>
        <v>21</v>
      </c>
      <c r="K3005" s="109">
        <f t="shared" si="1384"/>
        <v>8</v>
      </c>
      <c r="L3005" s="8">
        <f t="shared" si="1375"/>
        <v>1.00212974</v>
      </c>
      <c r="M3005" s="110">
        <f t="shared" si="1364"/>
        <v>1.0056002500000001</v>
      </c>
      <c r="N3005" s="110">
        <f t="shared" si="1365"/>
        <v>2.1809277511803891</v>
      </c>
      <c r="O3005" s="103">
        <f t="shared" si="1366"/>
        <v>2.1855725600000002</v>
      </c>
      <c r="P3005" s="103">
        <f t="shared" si="1367"/>
        <v>114.7733992</v>
      </c>
      <c r="Q3005" s="11">
        <f t="shared" si="1381"/>
        <v>0</v>
      </c>
      <c r="R3005" s="30">
        <f t="shared" si="1376"/>
        <v>0</v>
      </c>
      <c r="S3005" s="103">
        <f t="shared" si="1368"/>
        <v>0</v>
      </c>
      <c r="T3005" s="113">
        <f t="shared" si="1377"/>
        <v>8.5000000000000006E-2</v>
      </c>
      <c r="U3005" s="111">
        <f t="shared" si="1369"/>
        <v>8</v>
      </c>
      <c r="V3005" s="111">
        <v>252</v>
      </c>
      <c r="W3005" s="110">
        <f t="shared" si="1370"/>
        <v>1.0025931969999999</v>
      </c>
      <c r="X3005" s="103">
        <f t="shared" si="1371"/>
        <v>0.29763002999999999</v>
      </c>
      <c r="Y3005" s="103">
        <f t="shared" si="1372"/>
        <v>0</v>
      </c>
      <c r="Z3005" s="114" t="str">
        <f t="shared" si="1379"/>
        <v>A+J=</v>
      </c>
      <c r="AA3005" s="108">
        <f t="shared" si="1380"/>
        <v>47046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73"/>
        <v>47028</v>
      </c>
      <c r="B3006" s="103">
        <f t="shared" si="1360"/>
        <v>115.07102922999999</v>
      </c>
      <c r="C3006" s="204">
        <f t="shared" si="1359"/>
        <v>52.514110631088045</v>
      </c>
      <c r="D3006" s="104">
        <f t="shared" si="1361"/>
        <v>7205.03</v>
      </c>
      <c r="E3006" s="105">
        <f t="shared" si="1382"/>
        <v>7245.38</v>
      </c>
      <c r="F3006" s="106">
        <f t="shared" si="1383"/>
        <v>46985</v>
      </c>
      <c r="G3006" s="107">
        <f t="shared" si="1362"/>
        <v>5.6002542668107669E-3</v>
      </c>
      <c r="H3006" s="108">
        <f t="shared" si="1378"/>
        <v>47046</v>
      </c>
      <c r="I3006" s="108">
        <f t="shared" si="1363"/>
        <v>47046</v>
      </c>
      <c r="J3006" s="109">
        <f t="shared" si="1374"/>
        <v>21</v>
      </c>
      <c r="K3006" s="109">
        <f t="shared" si="1384"/>
        <v>8</v>
      </c>
      <c r="L3006" s="8">
        <f t="shared" si="1375"/>
        <v>1.00212974</v>
      </c>
      <c r="M3006" s="110">
        <f t="shared" si="1364"/>
        <v>1.0056002500000001</v>
      </c>
      <c r="N3006" s="110">
        <f t="shared" si="1365"/>
        <v>2.1809277511803891</v>
      </c>
      <c r="O3006" s="103">
        <f t="shared" si="1366"/>
        <v>2.1855725600000002</v>
      </c>
      <c r="P3006" s="103">
        <f t="shared" si="1367"/>
        <v>114.7733992</v>
      </c>
      <c r="Q3006" s="11">
        <f t="shared" si="1381"/>
        <v>0</v>
      </c>
      <c r="R3006" s="30">
        <f t="shared" si="1376"/>
        <v>0</v>
      </c>
      <c r="S3006" s="103">
        <f t="shared" si="1368"/>
        <v>0</v>
      </c>
      <c r="T3006" s="113">
        <f t="shared" si="1377"/>
        <v>8.5000000000000006E-2</v>
      </c>
      <c r="U3006" s="111">
        <f t="shared" si="1369"/>
        <v>8</v>
      </c>
      <c r="V3006" s="111">
        <v>252</v>
      </c>
      <c r="W3006" s="110">
        <f t="shared" si="1370"/>
        <v>1.0025931969999999</v>
      </c>
      <c r="X3006" s="103">
        <f t="shared" si="1371"/>
        <v>0.29763002999999999</v>
      </c>
      <c r="Y3006" s="103">
        <f t="shared" si="1372"/>
        <v>0</v>
      </c>
      <c r="Z3006" s="114" t="str">
        <f t="shared" si="1379"/>
        <v>A+J=</v>
      </c>
      <c r="AA3006" s="108">
        <f t="shared" si="1380"/>
        <v>47046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73"/>
        <v>47029</v>
      </c>
      <c r="B3007" s="103">
        <f t="shared" si="1360"/>
        <v>115.13890167999999</v>
      </c>
      <c r="C3007" s="204">
        <f t="shared" si="1359"/>
        <v>52.514110631088045</v>
      </c>
      <c r="D3007" s="104">
        <f t="shared" si="1361"/>
        <v>7205.03</v>
      </c>
      <c r="E3007" s="105">
        <f t="shared" si="1382"/>
        <v>7245.38</v>
      </c>
      <c r="F3007" s="106">
        <f t="shared" si="1383"/>
        <v>46985</v>
      </c>
      <c r="G3007" s="107">
        <f t="shared" si="1362"/>
        <v>5.6002542668107669E-3</v>
      </c>
      <c r="H3007" s="108">
        <f t="shared" si="1378"/>
        <v>47046</v>
      </c>
      <c r="I3007" s="108">
        <f t="shared" si="1363"/>
        <v>47046</v>
      </c>
      <c r="J3007" s="109">
        <f t="shared" si="1374"/>
        <v>21</v>
      </c>
      <c r="K3007" s="109">
        <f t="shared" si="1384"/>
        <v>9</v>
      </c>
      <c r="L3007" s="8">
        <f t="shared" si="1375"/>
        <v>1.00239627</v>
      </c>
      <c r="M3007" s="110">
        <f t="shared" si="1364"/>
        <v>1.0056002500000001</v>
      </c>
      <c r="N3007" s="110">
        <f t="shared" si="1365"/>
        <v>2.1809277511803891</v>
      </c>
      <c r="O3007" s="103">
        <f t="shared" si="1366"/>
        <v>2.1861538399999998</v>
      </c>
      <c r="P3007" s="103">
        <f t="shared" si="1367"/>
        <v>114.80392461</v>
      </c>
      <c r="Q3007" s="11">
        <f t="shared" si="1381"/>
        <v>0</v>
      </c>
      <c r="R3007" s="30">
        <f t="shared" si="1376"/>
        <v>0</v>
      </c>
      <c r="S3007" s="103">
        <f t="shared" si="1368"/>
        <v>0</v>
      </c>
      <c r="T3007" s="113">
        <f t="shared" si="1377"/>
        <v>8.5000000000000006E-2</v>
      </c>
      <c r="U3007" s="111">
        <f t="shared" si="1369"/>
        <v>9</v>
      </c>
      <c r="V3007" s="111">
        <v>252</v>
      </c>
      <c r="W3007" s="110">
        <f t="shared" si="1370"/>
        <v>1.0029178190000001</v>
      </c>
      <c r="X3007" s="103">
        <f t="shared" si="1371"/>
        <v>0.33497706999999999</v>
      </c>
      <c r="Y3007" s="103">
        <f t="shared" si="1372"/>
        <v>0</v>
      </c>
      <c r="Z3007" s="114" t="str">
        <f t="shared" si="1379"/>
        <v>A+J=</v>
      </c>
      <c r="AA3007" s="108">
        <f t="shared" si="1380"/>
        <v>47046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73"/>
        <v>47030</v>
      </c>
      <c r="B3008" s="103">
        <f t="shared" si="1360"/>
        <v>115.20681559000001</v>
      </c>
      <c r="C3008" s="204">
        <f t="shared" si="1359"/>
        <v>52.514110631088045</v>
      </c>
      <c r="D3008" s="104">
        <f t="shared" si="1361"/>
        <v>7205.03</v>
      </c>
      <c r="E3008" s="105">
        <f t="shared" si="1382"/>
        <v>7245.38</v>
      </c>
      <c r="F3008" s="106">
        <f t="shared" si="1383"/>
        <v>46985</v>
      </c>
      <c r="G3008" s="107">
        <f t="shared" si="1362"/>
        <v>5.6002542668107669E-3</v>
      </c>
      <c r="H3008" s="108">
        <f t="shared" si="1378"/>
        <v>47046</v>
      </c>
      <c r="I3008" s="108">
        <f t="shared" si="1363"/>
        <v>47046</v>
      </c>
      <c r="J3008" s="109">
        <f t="shared" si="1374"/>
        <v>21</v>
      </c>
      <c r="K3008" s="109">
        <f t="shared" si="1384"/>
        <v>10</v>
      </c>
      <c r="L3008" s="8">
        <f t="shared" si="1375"/>
        <v>1.0026628799999999</v>
      </c>
      <c r="M3008" s="110">
        <f t="shared" si="1364"/>
        <v>1.0056002500000001</v>
      </c>
      <c r="N3008" s="110">
        <f t="shared" si="1365"/>
        <v>2.1809277511803891</v>
      </c>
      <c r="O3008" s="103">
        <f t="shared" si="1366"/>
        <v>2.1867353</v>
      </c>
      <c r="P3008" s="103">
        <f t="shared" si="1367"/>
        <v>114.83445946000001</v>
      </c>
      <c r="Q3008" s="11">
        <f t="shared" si="1381"/>
        <v>0</v>
      </c>
      <c r="R3008" s="30">
        <f t="shared" si="1376"/>
        <v>0</v>
      </c>
      <c r="S3008" s="103">
        <f t="shared" si="1368"/>
        <v>0</v>
      </c>
      <c r="T3008" s="113">
        <f t="shared" si="1377"/>
        <v>8.5000000000000006E-2</v>
      </c>
      <c r="U3008" s="111">
        <f t="shared" si="1369"/>
        <v>10</v>
      </c>
      <c r="V3008" s="111">
        <v>252</v>
      </c>
      <c r="W3008" s="110">
        <f t="shared" si="1370"/>
        <v>1.0032425469999999</v>
      </c>
      <c r="X3008" s="103">
        <f t="shared" si="1371"/>
        <v>0.37235613000000001</v>
      </c>
      <c r="Y3008" s="103">
        <f t="shared" si="1372"/>
        <v>0</v>
      </c>
      <c r="Z3008" s="114" t="str">
        <f t="shared" si="1379"/>
        <v>A+J=</v>
      </c>
      <c r="AA3008" s="108">
        <f t="shared" si="1380"/>
        <v>47046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73"/>
        <v>47031</v>
      </c>
      <c r="B3009" s="103">
        <f t="shared" si="1360"/>
        <v>115.27476865999999</v>
      </c>
      <c r="C3009" s="204">
        <f t="shared" si="1359"/>
        <v>52.514110631088045</v>
      </c>
      <c r="D3009" s="104">
        <f t="shared" si="1361"/>
        <v>7205.03</v>
      </c>
      <c r="E3009" s="105">
        <f t="shared" si="1382"/>
        <v>7245.38</v>
      </c>
      <c r="F3009" s="106">
        <f t="shared" si="1383"/>
        <v>46985</v>
      </c>
      <c r="G3009" s="107">
        <f t="shared" si="1362"/>
        <v>5.6002542668107669E-3</v>
      </c>
      <c r="H3009" s="108">
        <f t="shared" si="1378"/>
        <v>47046</v>
      </c>
      <c r="I3009" s="108">
        <f t="shared" si="1363"/>
        <v>47046</v>
      </c>
      <c r="J3009" s="109">
        <f t="shared" si="1374"/>
        <v>21</v>
      </c>
      <c r="K3009" s="109">
        <f t="shared" si="1384"/>
        <v>11</v>
      </c>
      <c r="L3009" s="8">
        <f t="shared" si="1375"/>
        <v>1.0029295600000001</v>
      </c>
      <c r="M3009" s="110">
        <f t="shared" si="1364"/>
        <v>1.0056002500000001</v>
      </c>
      <c r="N3009" s="110">
        <f t="shared" si="1365"/>
        <v>2.1809277511803891</v>
      </c>
      <c r="O3009" s="103">
        <f t="shared" si="1366"/>
        <v>2.1873168999999999</v>
      </c>
      <c r="P3009" s="103">
        <f t="shared" si="1367"/>
        <v>114.86500167</v>
      </c>
      <c r="Q3009" s="11">
        <f t="shared" si="1381"/>
        <v>0</v>
      </c>
      <c r="R3009" s="30">
        <f t="shared" si="1376"/>
        <v>0</v>
      </c>
      <c r="S3009" s="103">
        <f t="shared" si="1368"/>
        <v>0</v>
      </c>
      <c r="T3009" s="113">
        <f t="shared" si="1377"/>
        <v>8.5000000000000006E-2</v>
      </c>
      <c r="U3009" s="111">
        <f t="shared" si="1369"/>
        <v>11</v>
      </c>
      <c r="V3009" s="111">
        <v>252</v>
      </c>
      <c r="W3009" s="110">
        <f t="shared" si="1370"/>
        <v>1.0035673789999999</v>
      </c>
      <c r="X3009" s="103">
        <f t="shared" si="1371"/>
        <v>0.40976699</v>
      </c>
      <c r="Y3009" s="103">
        <f t="shared" si="1372"/>
        <v>0</v>
      </c>
      <c r="Z3009" s="114" t="str">
        <f t="shared" si="1379"/>
        <v>A+J=</v>
      </c>
      <c r="AA3009" s="108">
        <f t="shared" si="1380"/>
        <v>47046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73"/>
        <v>47032</v>
      </c>
      <c r="B3010" s="103">
        <f t="shared" si="1360"/>
        <v>115.34276271</v>
      </c>
      <c r="C3010" s="204">
        <f t="shared" si="1359"/>
        <v>52.514110631088045</v>
      </c>
      <c r="D3010" s="104">
        <f t="shared" si="1361"/>
        <v>7205.03</v>
      </c>
      <c r="E3010" s="105">
        <f t="shared" si="1382"/>
        <v>7245.38</v>
      </c>
      <c r="F3010" s="106">
        <f t="shared" si="1383"/>
        <v>46985</v>
      </c>
      <c r="G3010" s="107">
        <f t="shared" si="1362"/>
        <v>5.6002542668107669E-3</v>
      </c>
      <c r="H3010" s="108">
        <f t="shared" si="1378"/>
        <v>47046</v>
      </c>
      <c r="I3010" s="108">
        <f t="shared" si="1363"/>
        <v>47046</v>
      </c>
      <c r="J3010" s="109">
        <f t="shared" si="1374"/>
        <v>21</v>
      </c>
      <c r="K3010" s="109">
        <f t="shared" si="1384"/>
        <v>12</v>
      </c>
      <c r="L3010" s="8">
        <f t="shared" si="1375"/>
        <v>1.0031963100000001</v>
      </c>
      <c r="M3010" s="110">
        <f t="shared" si="1364"/>
        <v>1.0056002500000001</v>
      </c>
      <c r="N3010" s="110">
        <f t="shared" si="1365"/>
        <v>2.1809277511803891</v>
      </c>
      <c r="O3010" s="103">
        <f t="shared" si="1366"/>
        <v>2.18789867</v>
      </c>
      <c r="P3010" s="103">
        <f t="shared" si="1367"/>
        <v>114.8955528</v>
      </c>
      <c r="Q3010" s="11">
        <f t="shared" si="1381"/>
        <v>0</v>
      </c>
      <c r="R3010" s="30">
        <f t="shared" si="1376"/>
        <v>0</v>
      </c>
      <c r="S3010" s="103">
        <f t="shared" si="1368"/>
        <v>0</v>
      </c>
      <c r="T3010" s="113">
        <f t="shared" si="1377"/>
        <v>8.5000000000000006E-2</v>
      </c>
      <c r="U3010" s="111">
        <f t="shared" si="1369"/>
        <v>12</v>
      </c>
      <c r="V3010" s="111">
        <v>252</v>
      </c>
      <c r="W3010" s="110">
        <f t="shared" si="1370"/>
        <v>1.003892317</v>
      </c>
      <c r="X3010" s="103">
        <f t="shared" si="1371"/>
        <v>0.44720990999999999</v>
      </c>
      <c r="Y3010" s="103">
        <f t="shared" si="1372"/>
        <v>0</v>
      </c>
      <c r="Z3010" s="114" t="str">
        <f t="shared" si="1379"/>
        <v>A+J=</v>
      </c>
      <c r="AA3010" s="108">
        <f t="shared" si="1380"/>
        <v>47046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73"/>
        <v>47033</v>
      </c>
      <c r="B3011" s="103">
        <f t="shared" si="1360"/>
        <v>115.41079594999999</v>
      </c>
      <c r="C3011" s="204">
        <f t="shared" si="1359"/>
        <v>52.514110631088045</v>
      </c>
      <c r="D3011" s="104">
        <f t="shared" si="1361"/>
        <v>7205.03</v>
      </c>
      <c r="E3011" s="105">
        <f t="shared" si="1382"/>
        <v>7245.38</v>
      </c>
      <c r="F3011" s="106">
        <f t="shared" si="1383"/>
        <v>46985</v>
      </c>
      <c r="G3011" s="107">
        <f t="shared" si="1362"/>
        <v>5.6002542668107669E-3</v>
      </c>
      <c r="H3011" s="108">
        <f t="shared" si="1378"/>
        <v>47046</v>
      </c>
      <c r="I3011" s="108">
        <f t="shared" si="1363"/>
        <v>47046</v>
      </c>
      <c r="J3011" s="109">
        <f t="shared" si="1374"/>
        <v>21</v>
      </c>
      <c r="K3011" s="109">
        <f t="shared" si="1384"/>
        <v>13</v>
      </c>
      <c r="L3011" s="8">
        <f t="shared" si="1375"/>
        <v>1.0034631300000001</v>
      </c>
      <c r="M3011" s="110">
        <f t="shared" si="1364"/>
        <v>1.0056002500000001</v>
      </c>
      <c r="N3011" s="110">
        <f t="shared" si="1365"/>
        <v>2.1809277511803891</v>
      </c>
      <c r="O3011" s="103">
        <f t="shared" si="1366"/>
        <v>2.1884805799999998</v>
      </c>
      <c r="P3011" s="103">
        <f t="shared" si="1367"/>
        <v>114.92611128999999</v>
      </c>
      <c r="Q3011" s="11">
        <f t="shared" si="1381"/>
        <v>0</v>
      </c>
      <c r="R3011" s="30">
        <f t="shared" si="1376"/>
        <v>0</v>
      </c>
      <c r="S3011" s="103">
        <f t="shared" si="1368"/>
        <v>0</v>
      </c>
      <c r="T3011" s="113">
        <f t="shared" si="1377"/>
        <v>8.5000000000000006E-2</v>
      </c>
      <c r="U3011" s="111">
        <f t="shared" si="1369"/>
        <v>13</v>
      </c>
      <c r="V3011" s="111">
        <v>252</v>
      </c>
      <c r="W3011" s="110">
        <f t="shared" si="1370"/>
        <v>1.0042173590000001</v>
      </c>
      <c r="X3011" s="103">
        <f t="shared" si="1371"/>
        <v>0.48468465999999999</v>
      </c>
      <c r="Y3011" s="103">
        <f t="shared" si="1372"/>
        <v>0</v>
      </c>
      <c r="Z3011" s="114" t="str">
        <f t="shared" si="1379"/>
        <v>A+J=</v>
      </c>
      <c r="AA3011" s="108">
        <f t="shared" si="1380"/>
        <v>47046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73"/>
        <v>47034</v>
      </c>
      <c r="B3012" s="103">
        <f t="shared" si="1360"/>
        <v>115.41079594999999</v>
      </c>
      <c r="C3012" s="204">
        <f t="shared" si="1359"/>
        <v>52.514110631088045</v>
      </c>
      <c r="D3012" s="104">
        <f t="shared" si="1361"/>
        <v>7205.03</v>
      </c>
      <c r="E3012" s="105">
        <f t="shared" si="1382"/>
        <v>7245.38</v>
      </c>
      <c r="F3012" s="106">
        <f t="shared" si="1383"/>
        <v>46985</v>
      </c>
      <c r="G3012" s="107">
        <f t="shared" si="1362"/>
        <v>5.6002542668107669E-3</v>
      </c>
      <c r="H3012" s="108">
        <f t="shared" si="1378"/>
        <v>47046</v>
      </c>
      <c r="I3012" s="108">
        <f t="shared" si="1363"/>
        <v>47046</v>
      </c>
      <c r="J3012" s="109">
        <f t="shared" si="1374"/>
        <v>21</v>
      </c>
      <c r="K3012" s="109">
        <f t="shared" si="1384"/>
        <v>13</v>
      </c>
      <c r="L3012" s="8">
        <f t="shared" si="1375"/>
        <v>1.0034631300000001</v>
      </c>
      <c r="M3012" s="110">
        <f t="shared" si="1364"/>
        <v>1.0056002500000001</v>
      </c>
      <c r="N3012" s="110">
        <f t="shared" si="1365"/>
        <v>2.1809277511803891</v>
      </c>
      <c r="O3012" s="103">
        <f t="shared" si="1366"/>
        <v>2.1884805799999998</v>
      </c>
      <c r="P3012" s="103">
        <f t="shared" si="1367"/>
        <v>114.92611128999999</v>
      </c>
      <c r="Q3012" s="11">
        <f t="shared" si="1381"/>
        <v>0</v>
      </c>
      <c r="R3012" s="30">
        <f t="shared" si="1376"/>
        <v>0</v>
      </c>
      <c r="S3012" s="103">
        <f t="shared" si="1368"/>
        <v>0</v>
      </c>
      <c r="T3012" s="113">
        <f t="shared" si="1377"/>
        <v>8.5000000000000006E-2</v>
      </c>
      <c r="U3012" s="111">
        <f t="shared" si="1369"/>
        <v>13</v>
      </c>
      <c r="V3012" s="111">
        <v>252</v>
      </c>
      <c r="W3012" s="110">
        <f t="shared" si="1370"/>
        <v>1.0042173590000001</v>
      </c>
      <c r="X3012" s="103">
        <f t="shared" si="1371"/>
        <v>0.48468465999999999</v>
      </c>
      <c r="Y3012" s="103">
        <f t="shared" si="1372"/>
        <v>0</v>
      </c>
      <c r="Z3012" s="114" t="str">
        <f t="shared" si="1379"/>
        <v>A+J=</v>
      </c>
      <c r="AA3012" s="108">
        <f t="shared" si="1380"/>
        <v>47046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73"/>
        <v>47035</v>
      </c>
      <c r="B3013" s="103">
        <f t="shared" si="1360"/>
        <v>115.41079594999999</v>
      </c>
      <c r="C3013" s="204">
        <f t="shared" si="1359"/>
        <v>52.514110631088045</v>
      </c>
      <c r="D3013" s="104">
        <f t="shared" si="1361"/>
        <v>7205.03</v>
      </c>
      <c r="E3013" s="105">
        <f t="shared" si="1382"/>
        <v>7245.38</v>
      </c>
      <c r="F3013" s="106">
        <f t="shared" si="1383"/>
        <v>46985</v>
      </c>
      <c r="G3013" s="107">
        <f t="shared" si="1362"/>
        <v>5.6002542668107669E-3</v>
      </c>
      <c r="H3013" s="108">
        <f t="shared" si="1378"/>
        <v>47046</v>
      </c>
      <c r="I3013" s="108">
        <f t="shared" si="1363"/>
        <v>47046</v>
      </c>
      <c r="J3013" s="109">
        <f t="shared" si="1374"/>
        <v>21</v>
      </c>
      <c r="K3013" s="109">
        <f t="shared" si="1384"/>
        <v>13</v>
      </c>
      <c r="L3013" s="8">
        <f t="shared" si="1375"/>
        <v>1.0034631300000001</v>
      </c>
      <c r="M3013" s="110">
        <f t="shared" si="1364"/>
        <v>1.0056002500000001</v>
      </c>
      <c r="N3013" s="110">
        <f t="shared" si="1365"/>
        <v>2.1809277511803891</v>
      </c>
      <c r="O3013" s="103">
        <f t="shared" si="1366"/>
        <v>2.1884805799999998</v>
      </c>
      <c r="P3013" s="103">
        <f t="shared" si="1367"/>
        <v>114.92611128999999</v>
      </c>
      <c r="Q3013" s="11">
        <f t="shared" si="1381"/>
        <v>0</v>
      </c>
      <c r="R3013" s="30">
        <f t="shared" si="1376"/>
        <v>0</v>
      </c>
      <c r="S3013" s="103">
        <f t="shared" si="1368"/>
        <v>0</v>
      </c>
      <c r="T3013" s="113">
        <f t="shared" si="1377"/>
        <v>8.5000000000000006E-2</v>
      </c>
      <c r="U3013" s="111">
        <f t="shared" si="1369"/>
        <v>13</v>
      </c>
      <c r="V3013" s="111">
        <v>252</v>
      </c>
      <c r="W3013" s="110">
        <f t="shared" si="1370"/>
        <v>1.0042173590000001</v>
      </c>
      <c r="X3013" s="103">
        <f t="shared" si="1371"/>
        <v>0.48468465999999999</v>
      </c>
      <c r="Y3013" s="103">
        <f t="shared" si="1372"/>
        <v>0</v>
      </c>
      <c r="Z3013" s="114" t="str">
        <f t="shared" si="1379"/>
        <v>A+J=</v>
      </c>
      <c r="AA3013" s="108">
        <f t="shared" si="1380"/>
        <v>47046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73"/>
        <v>47036</v>
      </c>
      <c r="B3014" s="103">
        <f t="shared" si="1360"/>
        <v>115.47886980999999</v>
      </c>
      <c r="C3014" s="204">
        <f t="shared" ref="C3014:C3077" si="1385">(C3013-(S3013/O3013))</f>
        <v>52.514110631088045</v>
      </c>
      <c r="D3014" s="104">
        <f t="shared" si="1361"/>
        <v>7205.03</v>
      </c>
      <c r="E3014" s="105">
        <f t="shared" si="1382"/>
        <v>7245.38</v>
      </c>
      <c r="F3014" s="106">
        <f t="shared" si="1383"/>
        <v>46985</v>
      </c>
      <c r="G3014" s="107">
        <f t="shared" si="1362"/>
        <v>5.6002542668107669E-3</v>
      </c>
      <c r="H3014" s="108">
        <f t="shared" si="1378"/>
        <v>47046</v>
      </c>
      <c r="I3014" s="108">
        <f t="shared" si="1363"/>
        <v>47046</v>
      </c>
      <c r="J3014" s="109">
        <f t="shared" si="1374"/>
        <v>21</v>
      </c>
      <c r="K3014" s="109">
        <f t="shared" si="1384"/>
        <v>14</v>
      </c>
      <c r="L3014" s="8">
        <f t="shared" si="1375"/>
        <v>1.0037300199999999</v>
      </c>
      <c r="M3014" s="110">
        <f t="shared" si="1364"/>
        <v>1.0056002500000001</v>
      </c>
      <c r="N3014" s="110">
        <f t="shared" si="1365"/>
        <v>2.1809277511803891</v>
      </c>
      <c r="O3014" s="103">
        <f t="shared" si="1366"/>
        <v>2.1890626499999999</v>
      </c>
      <c r="P3014" s="103">
        <f t="shared" si="1367"/>
        <v>114.95667818</v>
      </c>
      <c r="Q3014" s="11">
        <f t="shared" si="1381"/>
        <v>0</v>
      </c>
      <c r="R3014" s="30">
        <f t="shared" si="1376"/>
        <v>0</v>
      </c>
      <c r="S3014" s="103">
        <f t="shared" si="1368"/>
        <v>0</v>
      </c>
      <c r="T3014" s="113">
        <f t="shared" si="1377"/>
        <v>8.5000000000000006E-2</v>
      </c>
      <c r="U3014" s="111">
        <f t="shared" si="1369"/>
        <v>14</v>
      </c>
      <c r="V3014" s="111">
        <v>252</v>
      </c>
      <c r="W3014" s="110">
        <f t="shared" si="1370"/>
        <v>1.0045425079999999</v>
      </c>
      <c r="X3014" s="103">
        <f t="shared" si="1371"/>
        <v>0.52219163000000002</v>
      </c>
      <c r="Y3014" s="103">
        <f t="shared" si="1372"/>
        <v>0</v>
      </c>
      <c r="Z3014" s="114" t="str">
        <f t="shared" si="1379"/>
        <v>A+J=</v>
      </c>
      <c r="AA3014" s="108">
        <f t="shared" si="1380"/>
        <v>47046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73"/>
        <v>47037</v>
      </c>
      <c r="B3015" s="103">
        <f t="shared" ref="B3015:B3078" si="1386">(P3015+X3015)</f>
        <v>115.5469834</v>
      </c>
      <c r="C3015" s="204">
        <f t="shared" si="1385"/>
        <v>52.514110631088045</v>
      </c>
      <c r="D3015" s="104">
        <f t="shared" ref="D3015:D3078" si="1387">IF(E3015=E3014,D3014,E3014)</f>
        <v>7205.03</v>
      </c>
      <c r="E3015" s="105">
        <f t="shared" si="1382"/>
        <v>7245.38</v>
      </c>
      <c r="F3015" s="106">
        <f t="shared" si="1383"/>
        <v>46985</v>
      </c>
      <c r="G3015" s="107">
        <f t="shared" ref="G3015:G3078" si="1388">(E3015/D3015)-1</f>
        <v>5.6002542668107669E-3</v>
      </c>
      <c r="H3015" s="108">
        <f t="shared" si="1378"/>
        <v>47046</v>
      </c>
      <c r="I3015" s="108">
        <f t="shared" ref="I3015:I3078" si="1389">IF(A3015&gt;I3014,H3015,I3014)</f>
        <v>47046</v>
      </c>
      <c r="J3015" s="109">
        <f t="shared" si="1374"/>
        <v>21</v>
      </c>
      <c r="K3015" s="109">
        <f t="shared" si="1384"/>
        <v>15</v>
      </c>
      <c r="L3015" s="8">
        <f t="shared" si="1375"/>
        <v>1.0039969799999999</v>
      </c>
      <c r="M3015" s="110">
        <f t="shared" ref="M3015:M3078" si="1390">IF(I3015&gt;I3014,L3014,M3014)</f>
        <v>1.0056002500000001</v>
      </c>
      <c r="N3015" s="110">
        <f t="shared" ref="N3015:N3078" si="1391">IF(I3015&gt;I3014,N3014*M3015,N3014)</f>
        <v>2.1809277511803891</v>
      </c>
      <c r="O3015" s="103">
        <f t="shared" ref="O3015:O3078" si="1392">TRUNC(TRUNC((L3015*N3015),15),8)</f>
        <v>2.18964487</v>
      </c>
      <c r="P3015" s="103">
        <f t="shared" ref="P3015:P3078" si="1393">TRUNC(C3015*O3015,8)</f>
        <v>114.98725294</v>
      </c>
      <c r="Q3015" s="11">
        <f t="shared" si="1381"/>
        <v>0</v>
      </c>
      <c r="R3015" s="30">
        <f t="shared" si="1376"/>
        <v>0</v>
      </c>
      <c r="S3015" s="103">
        <f t="shared" ref="S3015:S3078" si="1394">IF(R3015&gt;0,TRUNC(R3015*P3015,8),0)</f>
        <v>0</v>
      </c>
      <c r="T3015" s="113">
        <f t="shared" si="1377"/>
        <v>8.5000000000000006E-2</v>
      </c>
      <c r="U3015" s="111">
        <f t="shared" ref="U3015:U3078" si="1395">IF(Q3014&gt;0,1,IF(K3015=K3014,U3014,U3014+1))</f>
        <v>15</v>
      </c>
      <c r="V3015" s="111">
        <v>252</v>
      </c>
      <c r="W3015" s="110">
        <f t="shared" ref="W3015:W3078" si="1396">ROUND((1+T3015)^TRUNC((U3015/V3015),9),9)</f>
        <v>1.0048677610000001</v>
      </c>
      <c r="X3015" s="103">
        <f t="shared" ref="X3015:X3078" si="1397">TRUNC((P3015*(W3015-1)),8)</f>
        <v>0.55973046000000004</v>
      </c>
      <c r="Y3015" s="103">
        <f t="shared" ref="Y3015:Y3078" si="1398">IF(Q3015&gt;0,S3015+X3015,0)</f>
        <v>0</v>
      </c>
      <c r="Z3015" s="114" t="str">
        <f t="shared" si="1379"/>
        <v>A+J=</v>
      </c>
      <c r="AA3015" s="108">
        <f t="shared" si="1380"/>
        <v>47046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73"/>
        <v>47038</v>
      </c>
      <c r="B3016" s="103">
        <f t="shared" si="1386"/>
        <v>115.61513847000001</v>
      </c>
      <c r="C3016" s="204">
        <f t="shared" si="1385"/>
        <v>52.514110631088045</v>
      </c>
      <c r="D3016" s="104">
        <f t="shared" si="1387"/>
        <v>7205.03</v>
      </c>
      <c r="E3016" s="105">
        <f t="shared" si="1382"/>
        <v>7245.38</v>
      </c>
      <c r="F3016" s="106">
        <f t="shared" si="1383"/>
        <v>46985</v>
      </c>
      <c r="G3016" s="107">
        <f t="shared" si="1388"/>
        <v>5.6002542668107669E-3</v>
      </c>
      <c r="H3016" s="108">
        <f t="shared" si="1378"/>
        <v>47046</v>
      </c>
      <c r="I3016" s="108">
        <f t="shared" si="1389"/>
        <v>47046</v>
      </c>
      <c r="J3016" s="109">
        <f t="shared" si="1374"/>
        <v>21</v>
      </c>
      <c r="K3016" s="109">
        <f t="shared" si="1384"/>
        <v>16</v>
      </c>
      <c r="L3016" s="8">
        <f t="shared" si="1375"/>
        <v>1.0042640199999999</v>
      </c>
      <c r="M3016" s="110">
        <f t="shared" si="1390"/>
        <v>1.0056002500000001</v>
      </c>
      <c r="N3016" s="110">
        <f t="shared" si="1391"/>
        <v>2.1809277511803891</v>
      </c>
      <c r="O3016" s="103">
        <f t="shared" si="1392"/>
        <v>2.1902272699999998</v>
      </c>
      <c r="P3016" s="103">
        <f t="shared" si="1393"/>
        <v>115.01783716</v>
      </c>
      <c r="Q3016" s="11">
        <f t="shared" si="1381"/>
        <v>0</v>
      </c>
      <c r="R3016" s="30">
        <f t="shared" si="1376"/>
        <v>0</v>
      </c>
      <c r="S3016" s="103">
        <f t="shared" si="1394"/>
        <v>0</v>
      </c>
      <c r="T3016" s="113">
        <f t="shared" si="1377"/>
        <v>8.5000000000000006E-2</v>
      </c>
      <c r="U3016" s="111">
        <f t="shared" si="1395"/>
        <v>16</v>
      </c>
      <c r="V3016" s="111">
        <v>252</v>
      </c>
      <c r="W3016" s="110">
        <f t="shared" si="1396"/>
        <v>1.0051931190000001</v>
      </c>
      <c r="X3016" s="103">
        <f t="shared" si="1397"/>
        <v>0.59730130999999997</v>
      </c>
      <c r="Y3016" s="103">
        <f t="shared" si="1398"/>
        <v>0</v>
      </c>
      <c r="Z3016" s="114" t="str">
        <f t="shared" si="1379"/>
        <v>A+J=</v>
      </c>
      <c r="AA3016" s="108">
        <f t="shared" si="1380"/>
        <v>47046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73"/>
        <v>47039</v>
      </c>
      <c r="B3017" s="103">
        <f t="shared" si="1386"/>
        <v>115.61513847000001</v>
      </c>
      <c r="C3017" s="204">
        <f t="shared" si="1385"/>
        <v>52.514110631088045</v>
      </c>
      <c r="D3017" s="104">
        <f t="shared" si="1387"/>
        <v>7205.03</v>
      </c>
      <c r="E3017" s="105">
        <f t="shared" si="1382"/>
        <v>7245.38</v>
      </c>
      <c r="F3017" s="106">
        <f t="shared" si="1383"/>
        <v>46985</v>
      </c>
      <c r="G3017" s="107">
        <f t="shared" si="1388"/>
        <v>5.6002542668107669E-3</v>
      </c>
      <c r="H3017" s="108">
        <f t="shared" si="1378"/>
        <v>47046</v>
      </c>
      <c r="I3017" s="108">
        <f t="shared" si="1389"/>
        <v>47046</v>
      </c>
      <c r="J3017" s="109">
        <f t="shared" si="1374"/>
        <v>21</v>
      </c>
      <c r="K3017" s="109">
        <f t="shared" si="1384"/>
        <v>16</v>
      </c>
      <c r="L3017" s="8">
        <f t="shared" si="1375"/>
        <v>1.0042640199999999</v>
      </c>
      <c r="M3017" s="110">
        <f t="shared" si="1390"/>
        <v>1.0056002500000001</v>
      </c>
      <c r="N3017" s="110">
        <f t="shared" si="1391"/>
        <v>2.1809277511803891</v>
      </c>
      <c r="O3017" s="103">
        <f t="shared" si="1392"/>
        <v>2.1902272699999998</v>
      </c>
      <c r="P3017" s="103">
        <f t="shared" si="1393"/>
        <v>115.01783716</v>
      </c>
      <c r="Q3017" s="11">
        <f t="shared" si="1381"/>
        <v>0</v>
      </c>
      <c r="R3017" s="30">
        <f t="shared" si="1376"/>
        <v>0</v>
      </c>
      <c r="S3017" s="103">
        <f t="shared" si="1394"/>
        <v>0</v>
      </c>
      <c r="T3017" s="113">
        <f t="shared" si="1377"/>
        <v>8.5000000000000006E-2</v>
      </c>
      <c r="U3017" s="111">
        <f t="shared" si="1395"/>
        <v>16</v>
      </c>
      <c r="V3017" s="111">
        <v>252</v>
      </c>
      <c r="W3017" s="110">
        <f t="shared" si="1396"/>
        <v>1.0051931190000001</v>
      </c>
      <c r="X3017" s="103">
        <f t="shared" si="1397"/>
        <v>0.59730130999999997</v>
      </c>
      <c r="Y3017" s="103">
        <f t="shared" si="1398"/>
        <v>0</v>
      </c>
      <c r="Z3017" s="114" t="str">
        <f t="shared" si="1379"/>
        <v>A+J=</v>
      </c>
      <c r="AA3017" s="108">
        <f t="shared" si="1380"/>
        <v>47046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73"/>
        <v>47040</v>
      </c>
      <c r="B3018" s="103">
        <f t="shared" si="1386"/>
        <v>115.68333197</v>
      </c>
      <c r="C3018" s="204">
        <f t="shared" si="1385"/>
        <v>52.514110631088045</v>
      </c>
      <c r="D3018" s="104">
        <f t="shared" si="1387"/>
        <v>7205.03</v>
      </c>
      <c r="E3018" s="105">
        <f t="shared" si="1382"/>
        <v>7245.38</v>
      </c>
      <c r="F3018" s="106">
        <f t="shared" si="1383"/>
        <v>46985</v>
      </c>
      <c r="G3018" s="107">
        <f t="shared" si="1388"/>
        <v>5.6002542668107669E-3</v>
      </c>
      <c r="H3018" s="108">
        <f t="shared" si="1378"/>
        <v>47046</v>
      </c>
      <c r="I3018" s="108">
        <f t="shared" si="1389"/>
        <v>47046</v>
      </c>
      <c r="J3018" s="109">
        <f t="shared" si="1374"/>
        <v>21</v>
      </c>
      <c r="K3018" s="109">
        <f t="shared" si="1384"/>
        <v>17</v>
      </c>
      <c r="L3018" s="8">
        <f t="shared" si="1375"/>
        <v>1.00453112</v>
      </c>
      <c r="M3018" s="110">
        <f t="shared" si="1390"/>
        <v>1.0056002500000001</v>
      </c>
      <c r="N3018" s="110">
        <f t="shared" si="1391"/>
        <v>2.1809277511803891</v>
      </c>
      <c r="O3018" s="103">
        <f t="shared" si="1392"/>
        <v>2.1908097899999999</v>
      </c>
      <c r="P3018" s="103">
        <f t="shared" si="1393"/>
        <v>115.04842768</v>
      </c>
      <c r="Q3018" s="11">
        <f t="shared" si="1381"/>
        <v>0</v>
      </c>
      <c r="R3018" s="30">
        <f t="shared" si="1376"/>
        <v>0</v>
      </c>
      <c r="S3018" s="103">
        <f t="shared" si="1394"/>
        <v>0</v>
      </c>
      <c r="T3018" s="113">
        <f t="shared" si="1377"/>
        <v>8.5000000000000006E-2</v>
      </c>
      <c r="U3018" s="111">
        <f t="shared" si="1395"/>
        <v>17</v>
      </c>
      <c r="V3018" s="111">
        <v>252</v>
      </c>
      <c r="W3018" s="110">
        <f t="shared" si="1396"/>
        <v>1.005518583</v>
      </c>
      <c r="X3018" s="103">
        <f t="shared" si="1397"/>
        <v>0.63490429000000004</v>
      </c>
      <c r="Y3018" s="103">
        <f t="shared" si="1398"/>
        <v>0</v>
      </c>
      <c r="Z3018" s="114" t="str">
        <f t="shared" si="1379"/>
        <v>A+J=</v>
      </c>
      <c r="AA3018" s="108">
        <f t="shared" si="1380"/>
        <v>47046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399">(A3018+1)</f>
        <v>47041</v>
      </c>
      <c r="B3019" s="103">
        <f t="shared" si="1386"/>
        <v>115.68333197</v>
      </c>
      <c r="C3019" s="204">
        <f t="shared" si="1385"/>
        <v>52.514110631088045</v>
      </c>
      <c r="D3019" s="104">
        <f t="shared" si="1387"/>
        <v>7205.03</v>
      </c>
      <c r="E3019" s="105">
        <f t="shared" si="1382"/>
        <v>7245.38</v>
      </c>
      <c r="F3019" s="106">
        <f t="shared" si="1383"/>
        <v>46985</v>
      </c>
      <c r="G3019" s="107">
        <f t="shared" si="1388"/>
        <v>5.6002542668107669E-3</v>
      </c>
      <c r="H3019" s="108">
        <f t="shared" si="1378"/>
        <v>47046</v>
      </c>
      <c r="I3019" s="108">
        <f t="shared" si="1389"/>
        <v>47046</v>
      </c>
      <c r="J3019" s="109">
        <f t="shared" ref="J3019:J3082" si="1400">IF(I3019=I3018,J3018,NETWORKDAYS(I3018,I3019,$AD$171:$AD$502)-1)</f>
        <v>21</v>
      </c>
      <c r="K3019" s="109">
        <f t="shared" si="1384"/>
        <v>17</v>
      </c>
      <c r="L3019" s="8">
        <f t="shared" ref="L3019:L3082" si="1401">IF(E3019&lt;D3019,1,TRUNC((E3019/D3019)^TRUNC((K3019/J3019),9),8))</f>
        <v>1.00453112</v>
      </c>
      <c r="M3019" s="110">
        <f t="shared" si="1390"/>
        <v>1.0056002500000001</v>
      </c>
      <c r="N3019" s="110">
        <f t="shared" si="1391"/>
        <v>2.1809277511803891</v>
      </c>
      <c r="O3019" s="103">
        <f t="shared" si="1392"/>
        <v>2.1908097899999999</v>
      </c>
      <c r="P3019" s="103">
        <f t="shared" si="1393"/>
        <v>115.04842768</v>
      </c>
      <c r="Q3019" s="11">
        <f t="shared" si="1381"/>
        <v>0</v>
      </c>
      <c r="R3019" s="30">
        <f t="shared" ref="R3019:R3082" si="1402">IF(Q3019&gt;0,VLOOKUP($A3019,$AD$10:$AI$165,6),0)</f>
        <v>0</v>
      </c>
      <c r="S3019" s="103">
        <f t="shared" si="1394"/>
        <v>0</v>
      </c>
      <c r="T3019" s="113">
        <f t="shared" ref="T3019:T3082" si="1403">(T3018)</f>
        <v>8.5000000000000006E-2</v>
      </c>
      <c r="U3019" s="111">
        <f t="shared" si="1395"/>
        <v>17</v>
      </c>
      <c r="V3019" s="111">
        <v>252</v>
      </c>
      <c r="W3019" s="110">
        <f t="shared" si="1396"/>
        <v>1.005518583</v>
      </c>
      <c r="X3019" s="103">
        <f t="shared" si="1397"/>
        <v>0.63490429000000004</v>
      </c>
      <c r="Y3019" s="103">
        <f t="shared" si="1398"/>
        <v>0</v>
      </c>
      <c r="Z3019" s="114" t="str">
        <f t="shared" si="1379"/>
        <v>A+J=</v>
      </c>
      <c r="AA3019" s="108">
        <f t="shared" si="1380"/>
        <v>47046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399"/>
        <v>47042</v>
      </c>
      <c r="B3020" s="103">
        <f t="shared" si="1386"/>
        <v>115.68333197</v>
      </c>
      <c r="C3020" s="204">
        <f t="shared" si="1385"/>
        <v>52.514110631088045</v>
      </c>
      <c r="D3020" s="104">
        <f t="shared" si="1387"/>
        <v>7205.03</v>
      </c>
      <c r="E3020" s="105">
        <f t="shared" si="1382"/>
        <v>7245.38</v>
      </c>
      <c r="F3020" s="106">
        <f t="shared" si="1383"/>
        <v>46985</v>
      </c>
      <c r="G3020" s="107">
        <f t="shared" si="1388"/>
        <v>5.6002542668107669E-3</v>
      </c>
      <c r="H3020" s="108">
        <f t="shared" ref="H3020:H3083" si="1404">IF(DAY(A3020)=H$9,VLOOKUP(A3020,AH$118:AN$450,4),H3019)</f>
        <v>47046</v>
      </c>
      <c r="I3020" s="108">
        <f t="shared" si="1389"/>
        <v>47046</v>
      </c>
      <c r="J3020" s="109">
        <f t="shared" si="1400"/>
        <v>21</v>
      </c>
      <c r="K3020" s="109">
        <f t="shared" si="1384"/>
        <v>17</v>
      </c>
      <c r="L3020" s="8">
        <f t="shared" si="1401"/>
        <v>1.00453112</v>
      </c>
      <c r="M3020" s="110">
        <f t="shared" si="1390"/>
        <v>1.0056002500000001</v>
      </c>
      <c r="N3020" s="110">
        <f t="shared" si="1391"/>
        <v>2.1809277511803891</v>
      </c>
      <c r="O3020" s="103">
        <f t="shared" si="1392"/>
        <v>2.1908097899999999</v>
      </c>
      <c r="P3020" s="103">
        <f t="shared" si="1393"/>
        <v>115.04842768</v>
      </c>
      <c r="Q3020" s="11">
        <f t="shared" si="1381"/>
        <v>0</v>
      </c>
      <c r="R3020" s="30">
        <f t="shared" si="1402"/>
        <v>0</v>
      </c>
      <c r="S3020" s="103">
        <f t="shared" si="1394"/>
        <v>0</v>
      </c>
      <c r="T3020" s="113">
        <f t="shared" si="1403"/>
        <v>8.5000000000000006E-2</v>
      </c>
      <c r="U3020" s="111">
        <f t="shared" si="1395"/>
        <v>17</v>
      </c>
      <c r="V3020" s="111">
        <v>252</v>
      </c>
      <c r="W3020" s="110">
        <f t="shared" si="1396"/>
        <v>1.005518583</v>
      </c>
      <c r="X3020" s="103">
        <f t="shared" si="1397"/>
        <v>0.63490429000000004</v>
      </c>
      <c r="Y3020" s="103">
        <f t="shared" si="1398"/>
        <v>0</v>
      </c>
      <c r="Z3020" s="114" t="str">
        <f t="shared" ref="Z3020:Z3083" si="1405">IF($Q3019&gt;0,VLOOKUP($A3019,$AD$10:$AM$165,9),Z3019)</f>
        <v>A+J=</v>
      </c>
      <c r="AA3020" s="108">
        <f t="shared" ref="AA3020:AA3083" si="1406">IF($Q3019&gt;0,VLOOKUP($A3019,$AD$10:$AM$165,10),AA3019)</f>
        <v>47046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399"/>
        <v>47043</v>
      </c>
      <c r="B3021" s="103">
        <f t="shared" si="1386"/>
        <v>115.75156708999999</v>
      </c>
      <c r="C3021" s="204">
        <f t="shared" si="1385"/>
        <v>52.514110631088045</v>
      </c>
      <c r="D3021" s="104">
        <f t="shared" si="1387"/>
        <v>7205.03</v>
      </c>
      <c r="E3021" s="105">
        <f t="shared" si="1382"/>
        <v>7245.38</v>
      </c>
      <c r="F3021" s="106">
        <f t="shared" si="1383"/>
        <v>46985</v>
      </c>
      <c r="G3021" s="107">
        <f t="shared" si="1388"/>
        <v>5.6002542668107669E-3</v>
      </c>
      <c r="H3021" s="108">
        <f t="shared" si="1404"/>
        <v>47046</v>
      </c>
      <c r="I3021" s="108">
        <f t="shared" si="1389"/>
        <v>47046</v>
      </c>
      <c r="J3021" s="109">
        <f t="shared" si="1400"/>
        <v>21</v>
      </c>
      <c r="K3021" s="109">
        <f t="shared" si="1384"/>
        <v>18</v>
      </c>
      <c r="L3021" s="8">
        <f t="shared" si="1401"/>
        <v>1.0047983</v>
      </c>
      <c r="M3021" s="110">
        <f t="shared" si="1390"/>
        <v>1.0056002500000001</v>
      </c>
      <c r="N3021" s="110">
        <f t="shared" si="1391"/>
        <v>2.1809277511803891</v>
      </c>
      <c r="O3021" s="103">
        <f t="shared" si="1392"/>
        <v>2.1913924900000001</v>
      </c>
      <c r="P3021" s="103">
        <f t="shared" si="1393"/>
        <v>115.07902765</v>
      </c>
      <c r="Q3021" s="11">
        <f t="shared" ref="Q3021:Q3084" si="1407">IF(VLOOKUP(A3021,AD$10:AK$165,8)=VLOOKUP(A3020,AD$10:AK$165,8),0,VLOOKUP(A3021,AD$10:AK$165,8))</f>
        <v>0</v>
      </c>
      <c r="R3021" s="30">
        <f t="shared" si="1402"/>
        <v>0</v>
      </c>
      <c r="S3021" s="103">
        <f t="shared" si="1394"/>
        <v>0</v>
      </c>
      <c r="T3021" s="113">
        <f t="shared" si="1403"/>
        <v>8.5000000000000006E-2</v>
      </c>
      <c r="U3021" s="111">
        <f t="shared" si="1395"/>
        <v>18</v>
      </c>
      <c r="V3021" s="111">
        <v>252</v>
      </c>
      <c r="W3021" s="110">
        <f t="shared" si="1396"/>
        <v>1.005844153</v>
      </c>
      <c r="X3021" s="103">
        <f t="shared" si="1397"/>
        <v>0.67253943999999999</v>
      </c>
      <c r="Y3021" s="103">
        <f t="shared" si="1398"/>
        <v>0</v>
      </c>
      <c r="Z3021" s="114" t="str">
        <f t="shared" si="1405"/>
        <v>A+J=</v>
      </c>
      <c r="AA3021" s="108">
        <f t="shared" si="1406"/>
        <v>47046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399"/>
        <v>47044</v>
      </c>
      <c r="B3022" s="103">
        <f t="shared" si="1386"/>
        <v>115.81984098</v>
      </c>
      <c r="C3022" s="204">
        <f t="shared" si="1385"/>
        <v>52.514110631088045</v>
      </c>
      <c r="D3022" s="104">
        <f t="shared" si="1387"/>
        <v>7205.03</v>
      </c>
      <c r="E3022" s="105">
        <f t="shared" si="1382"/>
        <v>7245.38</v>
      </c>
      <c r="F3022" s="106">
        <f t="shared" si="1383"/>
        <v>46985</v>
      </c>
      <c r="G3022" s="107">
        <f t="shared" si="1388"/>
        <v>5.6002542668107669E-3</v>
      </c>
      <c r="H3022" s="108">
        <f t="shared" si="1404"/>
        <v>47046</v>
      </c>
      <c r="I3022" s="108">
        <f t="shared" si="1389"/>
        <v>47046</v>
      </c>
      <c r="J3022" s="109">
        <f t="shared" si="1400"/>
        <v>21</v>
      </c>
      <c r="K3022" s="109">
        <f t="shared" si="1384"/>
        <v>19</v>
      </c>
      <c r="L3022" s="8">
        <f t="shared" si="1401"/>
        <v>1.0050655399999999</v>
      </c>
      <c r="M3022" s="110">
        <f t="shared" si="1390"/>
        <v>1.0056002500000001</v>
      </c>
      <c r="N3022" s="110">
        <f t="shared" si="1391"/>
        <v>2.1809277511803891</v>
      </c>
      <c r="O3022" s="103">
        <f t="shared" si="1392"/>
        <v>2.1919753200000001</v>
      </c>
      <c r="P3022" s="103">
        <f t="shared" si="1393"/>
        <v>115.10963445</v>
      </c>
      <c r="Q3022" s="11">
        <f t="shared" si="1407"/>
        <v>0</v>
      </c>
      <c r="R3022" s="30">
        <f t="shared" si="1402"/>
        <v>0</v>
      </c>
      <c r="S3022" s="103">
        <f t="shared" si="1394"/>
        <v>0</v>
      </c>
      <c r="T3022" s="113">
        <f t="shared" si="1403"/>
        <v>8.5000000000000006E-2</v>
      </c>
      <c r="U3022" s="111">
        <f t="shared" si="1395"/>
        <v>19</v>
      </c>
      <c r="V3022" s="111">
        <v>252</v>
      </c>
      <c r="W3022" s="110">
        <f t="shared" si="1396"/>
        <v>1.0061698269999999</v>
      </c>
      <c r="X3022" s="103">
        <f t="shared" si="1397"/>
        <v>0.71020653</v>
      </c>
      <c r="Y3022" s="103">
        <f t="shared" si="1398"/>
        <v>0</v>
      </c>
      <c r="Z3022" s="114" t="str">
        <f t="shared" si="1405"/>
        <v>A+J=</v>
      </c>
      <c r="AA3022" s="108">
        <f t="shared" si="1406"/>
        <v>47046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399"/>
        <v>47045</v>
      </c>
      <c r="B3023" s="103">
        <f t="shared" si="1386"/>
        <v>115.88815663</v>
      </c>
      <c r="C3023" s="204">
        <f t="shared" si="1385"/>
        <v>52.514110631088045</v>
      </c>
      <c r="D3023" s="104">
        <f t="shared" si="1387"/>
        <v>7205.03</v>
      </c>
      <c r="E3023" s="105">
        <f t="shared" si="1382"/>
        <v>7245.38</v>
      </c>
      <c r="F3023" s="106">
        <f t="shared" si="1383"/>
        <v>46985</v>
      </c>
      <c r="G3023" s="107">
        <f t="shared" si="1388"/>
        <v>5.6002542668107669E-3</v>
      </c>
      <c r="H3023" s="108">
        <f t="shared" si="1404"/>
        <v>47046</v>
      </c>
      <c r="I3023" s="108">
        <f t="shared" si="1389"/>
        <v>47046</v>
      </c>
      <c r="J3023" s="109">
        <f t="shared" si="1400"/>
        <v>21</v>
      </c>
      <c r="K3023" s="109">
        <f t="shared" si="1384"/>
        <v>20</v>
      </c>
      <c r="L3023" s="8">
        <f t="shared" si="1401"/>
        <v>1.00533286</v>
      </c>
      <c r="M3023" s="110">
        <f t="shared" si="1390"/>
        <v>1.0056002500000001</v>
      </c>
      <c r="N3023" s="110">
        <f t="shared" si="1391"/>
        <v>2.1809277511803891</v>
      </c>
      <c r="O3023" s="103">
        <f t="shared" si="1392"/>
        <v>2.1925583300000002</v>
      </c>
      <c r="P3023" s="103">
        <f t="shared" si="1393"/>
        <v>115.1402507</v>
      </c>
      <c r="Q3023" s="11">
        <f t="shared" si="1407"/>
        <v>0</v>
      </c>
      <c r="R3023" s="30">
        <f t="shared" si="1402"/>
        <v>0</v>
      </c>
      <c r="S3023" s="103">
        <f t="shared" si="1394"/>
        <v>0</v>
      </c>
      <c r="T3023" s="113">
        <f t="shared" si="1403"/>
        <v>8.5000000000000006E-2</v>
      </c>
      <c r="U3023" s="111">
        <f t="shared" si="1395"/>
        <v>20</v>
      </c>
      <c r="V3023" s="111">
        <v>252</v>
      </c>
      <c r="W3023" s="110">
        <f t="shared" si="1396"/>
        <v>1.006495608</v>
      </c>
      <c r="X3023" s="103">
        <f t="shared" si="1397"/>
        <v>0.74790593000000005</v>
      </c>
      <c r="Y3023" s="103">
        <f t="shared" si="1398"/>
        <v>0</v>
      </c>
      <c r="Z3023" s="114" t="str">
        <f t="shared" si="1405"/>
        <v>A+J=</v>
      </c>
      <c r="AA3023" s="108">
        <f t="shared" si="1406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399"/>
        <v>47046</v>
      </c>
      <c r="B3024" s="103">
        <f t="shared" si="1386"/>
        <v>115.95651214</v>
      </c>
      <c r="C3024" s="204">
        <f t="shared" si="1385"/>
        <v>52.514110631088045</v>
      </c>
      <c r="D3024" s="104">
        <f t="shared" si="1387"/>
        <v>7205.03</v>
      </c>
      <c r="E3024" s="105">
        <f t="shared" si="1382"/>
        <v>7245.38</v>
      </c>
      <c r="F3024" s="106">
        <f t="shared" si="1383"/>
        <v>46985</v>
      </c>
      <c r="G3024" s="107">
        <f t="shared" si="1388"/>
        <v>5.6002542668107669E-3</v>
      </c>
      <c r="H3024" s="108">
        <f t="shared" si="1404"/>
        <v>47078</v>
      </c>
      <c r="I3024" s="108">
        <f t="shared" si="1389"/>
        <v>47046</v>
      </c>
      <c r="J3024" s="109">
        <f t="shared" si="1400"/>
        <v>21</v>
      </c>
      <c r="K3024" s="109">
        <f t="shared" si="1384"/>
        <v>21</v>
      </c>
      <c r="L3024" s="8">
        <f t="shared" si="1401"/>
        <v>1.0056002500000001</v>
      </c>
      <c r="M3024" s="110">
        <f t="shared" si="1390"/>
        <v>1.0056002500000001</v>
      </c>
      <c r="N3024" s="110">
        <f t="shared" si="1391"/>
        <v>2.1809277511803891</v>
      </c>
      <c r="O3024" s="103">
        <f t="shared" si="1392"/>
        <v>2.1931414899999999</v>
      </c>
      <c r="P3024" s="103">
        <f t="shared" si="1393"/>
        <v>115.17087483</v>
      </c>
      <c r="Q3024" s="11">
        <f t="shared" si="1407"/>
        <v>99</v>
      </c>
      <c r="R3024" s="30">
        <f t="shared" si="1402"/>
        <v>9.6587999999999993E-2</v>
      </c>
      <c r="S3024" s="103">
        <f t="shared" si="1394"/>
        <v>11.12412445</v>
      </c>
      <c r="T3024" s="113">
        <f t="shared" si="1403"/>
        <v>8.5000000000000006E-2</v>
      </c>
      <c r="U3024" s="111">
        <f t="shared" si="1395"/>
        <v>21</v>
      </c>
      <c r="V3024" s="111">
        <v>252</v>
      </c>
      <c r="W3024" s="110">
        <f t="shared" si="1396"/>
        <v>1.0068214929999999</v>
      </c>
      <c r="X3024" s="103">
        <f t="shared" si="1397"/>
        <v>0.78563731000000003</v>
      </c>
      <c r="Y3024" s="103">
        <f t="shared" si="1398"/>
        <v>11.90976176</v>
      </c>
      <c r="Z3024" s="114" t="str">
        <f t="shared" si="1405"/>
        <v>A+J=</v>
      </c>
      <c r="AA3024" s="108">
        <f t="shared" si="1406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399"/>
        <v>47047</v>
      </c>
      <c r="B3025" s="103">
        <f t="shared" si="1386"/>
        <v>104.11103499000001</v>
      </c>
      <c r="C3025" s="204">
        <f t="shared" si="1385"/>
        <v>47.441877717378496</v>
      </c>
      <c r="D3025" s="104">
        <f t="shared" si="1387"/>
        <v>7205.03</v>
      </c>
      <c r="E3025" s="105">
        <f t="shared" si="1382"/>
        <v>7245.38</v>
      </c>
      <c r="F3025" s="106">
        <f t="shared" si="1383"/>
        <v>47016</v>
      </c>
      <c r="G3025" s="107">
        <f t="shared" si="1388"/>
        <v>5.6002542668107669E-3</v>
      </c>
      <c r="H3025" s="108">
        <f t="shared" si="1404"/>
        <v>47078</v>
      </c>
      <c r="I3025" s="108">
        <f t="shared" si="1389"/>
        <v>47078</v>
      </c>
      <c r="J3025" s="109">
        <f t="shared" si="1400"/>
        <v>19</v>
      </c>
      <c r="K3025" s="109">
        <f t="shared" si="1384"/>
        <v>1</v>
      </c>
      <c r="L3025" s="8">
        <f t="shared" si="1401"/>
        <v>1.00029397</v>
      </c>
      <c r="M3025" s="110">
        <f t="shared" si="1390"/>
        <v>1.0056002500000001</v>
      </c>
      <c r="N3025" s="110">
        <f t="shared" si="1391"/>
        <v>2.1931414918189374</v>
      </c>
      <c r="O3025" s="103">
        <f t="shared" si="1392"/>
        <v>2.1937861999999999</v>
      </c>
      <c r="P3025" s="103">
        <f t="shared" si="1393"/>
        <v>104.07733663</v>
      </c>
      <c r="Q3025" s="11">
        <f t="shared" si="1407"/>
        <v>0</v>
      </c>
      <c r="R3025" s="30">
        <f t="shared" si="1402"/>
        <v>0</v>
      </c>
      <c r="S3025" s="103">
        <f t="shared" si="1394"/>
        <v>0</v>
      </c>
      <c r="T3025" s="113">
        <f t="shared" si="1403"/>
        <v>8.5000000000000006E-2</v>
      </c>
      <c r="U3025" s="111">
        <f t="shared" si="1395"/>
        <v>1</v>
      </c>
      <c r="V3025" s="111">
        <v>252</v>
      </c>
      <c r="W3025" s="110">
        <f t="shared" si="1396"/>
        <v>1.0003237819999999</v>
      </c>
      <c r="X3025" s="103">
        <f t="shared" si="1397"/>
        <v>3.3698359999999997E-2</v>
      </c>
      <c r="Y3025" s="103">
        <f t="shared" si="1398"/>
        <v>0</v>
      </c>
      <c r="Z3025" s="114" t="str">
        <f t="shared" si="1405"/>
        <v>A+J=</v>
      </c>
      <c r="AA3025" s="108">
        <f t="shared" si="1406"/>
        <v>47078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399"/>
        <v>47048</v>
      </c>
      <c r="B3026" s="103">
        <f t="shared" si="1386"/>
        <v>104.11103499000001</v>
      </c>
      <c r="C3026" s="204">
        <f t="shared" si="1385"/>
        <v>47.441877717378496</v>
      </c>
      <c r="D3026" s="104">
        <f t="shared" si="1387"/>
        <v>7205.03</v>
      </c>
      <c r="E3026" s="105">
        <f t="shared" si="1382"/>
        <v>7245.38</v>
      </c>
      <c r="F3026" s="106">
        <f t="shared" si="1383"/>
        <v>47016</v>
      </c>
      <c r="G3026" s="107">
        <f t="shared" si="1388"/>
        <v>5.6002542668107669E-3</v>
      </c>
      <c r="H3026" s="108">
        <f t="shared" si="1404"/>
        <v>47078</v>
      </c>
      <c r="I3026" s="108">
        <f t="shared" si="1389"/>
        <v>47078</v>
      </c>
      <c r="J3026" s="109">
        <f t="shared" si="1400"/>
        <v>19</v>
      </c>
      <c r="K3026" s="109">
        <f t="shared" si="1384"/>
        <v>1</v>
      </c>
      <c r="L3026" s="8">
        <f t="shared" si="1401"/>
        <v>1.00029397</v>
      </c>
      <c r="M3026" s="110">
        <f t="shared" si="1390"/>
        <v>1.0056002500000001</v>
      </c>
      <c r="N3026" s="110">
        <f t="shared" si="1391"/>
        <v>2.1931414918189374</v>
      </c>
      <c r="O3026" s="103">
        <f t="shared" si="1392"/>
        <v>2.1937861999999999</v>
      </c>
      <c r="P3026" s="103">
        <f t="shared" si="1393"/>
        <v>104.07733663</v>
      </c>
      <c r="Q3026" s="11">
        <f t="shared" si="1407"/>
        <v>0</v>
      </c>
      <c r="R3026" s="30">
        <f t="shared" si="1402"/>
        <v>0</v>
      </c>
      <c r="S3026" s="103">
        <f t="shared" si="1394"/>
        <v>0</v>
      </c>
      <c r="T3026" s="113">
        <f t="shared" si="1403"/>
        <v>8.5000000000000006E-2</v>
      </c>
      <c r="U3026" s="111">
        <f t="shared" si="1395"/>
        <v>1</v>
      </c>
      <c r="V3026" s="111">
        <v>252</v>
      </c>
      <c r="W3026" s="110">
        <f t="shared" si="1396"/>
        <v>1.0003237819999999</v>
      </c>
      <c r="X3026" s="103">
        <f t="shared" si="1397"/>
        <v>3.3698359999999997E-2</v>
      </c>
      <c r="Y3026" s="103">
        <f t="shared" si="1398"/>
        <v>0</v>
      </c>
      <c r="Z3026" s="114" t="str">
        <f t="shared" si="1405"/>
        <v>A+J=</v>
      </c>
      <c r="AA3026" s="108">
        <f t="shared" si="1406"/>
        <v>47078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399"/>
        <v>47049</v>
      </c>
      <c r="B3027" s="103">
        <f t="shared" si="1386"/>
        <v>104.11103499000001</v>
      </c>
      <c r="C3027" s="204">
        <f t="shared" si="1385"/>
        <v>47.441877717378496</v>
      </c>
      <c r="D3027" s="104">
        <f t="shared" si="1387"/>
        <v>7205.03</v>
      </c>
      <c r="E3027" s="105">
        <f t="shared" si="1382"/>
        <v>7245.38</v>
      </c>
      <c r="F3027" s="106">
        <f t="shared" si="1383"/>
        <v>47016</v>
      </c>
      <c r="G3027" s="107">
        <f t="shared" si="1388"/>
        <v>5.6002542668107669E-3</v>
      </c>
      <c r="H3027" s="108">
        <f t="shared" si="1404"/>
        <v>47078</v>
      </c>
      <c r="I3027" s="108">
        <f t="shared" si="1389"/>
        <v>47078</v>
      </c>
      <c r="J3027" s="109">
        <f t="shared" si="1400"/>
        <v>19</v>
      </c>
      <c r="K3027" s="109">
        <f t="shared" si="1384"/>
        <v>1</v>
      </c>
      <c r="L3027" s="8">
        <f t="shared" si="1401"/>
        <v>1.00029397</v>
      </c>
      <c r="M3027" s="110">
        <f t="shared" si="1390"/>
        <v>1.0056002500000001</v>
      </c>
      <c r="N3027" s="110">
        <f t="shared" si="1391"/>
        <v>2.1931414918189374</v>
      </c>
      <c r="O3027" s="103">
        <f t="shared" si="1392"/>
        <v>2.1937861999999999</v>
      </c>
      <c r="P3027" s="103">
        <f t="shared" si="1393"/>
        <v>104.07733663</v>
      </c>
      <c r="Q3027" s="11">
        <f t="shared" si="1407"/>
        <v>0</v>
      </c>
      <c r="R3027" s="30">
        <f t="shared" si="1402"/>
        <v>0</v>
      </c>
      <c r="S3027" s="103">
        <f t="shared" si="1394"/>
        <v>0</v>
      </c>
      <c r="T3027" s="113">
        <f t="shared" si="1403"/>
        <v>8.5000000000000006E-2</v>
      </c>
      <c r="U3027" s="111">
        <f t="shared" si="1395"/>
        <v>1</v>
      </c>
      <c r="V3027" s="111">
        <v>252</v>
      </c>
      <c r="W3027" s="110">
        <f t="shared" si="1396"/>
        <v>1.0003237819999999</v>
      </c>
      <c r="X3027" s="103">
        <f t="shared" si="1397"/>
        <v>3.3698359999999997E-2</v>
      </c>
      <c r="Y3027" s="103">
        <f t="shared" si="1398"/>
        <v>0</v>
      </c>
      <c r="Z3027" s="114" t="str">
        <f t="shared" si="1405"/>
        <v>A+J=</v>
      </c>
      <c r="AA3027" s="108">
        <f t="shared" si="1406"/>
        <v>47078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399"/>
        <v>47050</v>
      </c>
      <c r="B3028" s="103">
        <f t="shared" si="1386"/>
        <v>104.17535948</v>
      </c>
      <c r="C3028" s="204">
        <f t="shared" si="1385"/>
        <v>47.441877717378496</v>
      </c>
      <c r="D3028" s="104">
        <f t="shared" si="1387"/>
        <v>7205.03</v>
      </c>
      <c r="E3028" s="105">
        <f t="shared" si="1382"/>
        <v>7245.38</v>
      </c>
      <c r="F3028" s="106">
        <f t="shared" si="1383"/>
        <v>47016</v>
      </c>
      <c r="G3028" s="107">
        <f t="shared" si="1388"/>
        <v>5.6002542668107669E-3</v>
      </c>
      <c r="H3028" s="108">
        <f t="shared" si="1404"/>
        <v>47078</v>
      </c>
      <c r="I3028" s="108">
        <f t="shared" si="1389"/>
        <v>47078</v>
      </c>
      <c r="J3028" s="109">
        <f t="shared" si="1400"/>
        <v>19</v>
      </c>
      <c r="K3028" s="109">
        <f t="shared" si="1384"/>
        <v>2</v>
      </c>
      <c r="L3028" s="8">
        <f t="shared" si="1401"/>
        <v>1.0005880199999999</v>
      </c>
      <c r="M3028" s="110">
        <f t="shared" si="1390"/>
        <v>1.0056002500000001</v>
      </c>
      <c r="N3028" s="110">
        <f t="shared" si="1391"/>
        <v>2.1931414918189374</v>
      </c>
      <c r="O3028" s="103">
        <f t="shared" si="1392"/>
        <v>2.1944311000000001</v>
      </c>
      <c r="P3028" s="103">
        <f t="shared" si="1393"/>
        <v>104.1079319</v>
      </c>
      <c r="Q3028" s="11">
        <f t="shared" si="1407"/>
        <v>0</v>
      </c>
      <c r="R3028" s="30">
        <f t="shared" si="1402"/>
        <v>0</v>
      </c>
      <c r="S3028" s="103">
        <f t="shared" si="1394"/>
        <v>0</v>
      </c>
      <c r="T3028" s="113">
        <f t="shared" si="1403"/>
        <v>8.5000000000000006E-2</v>
      </c>
      <c r="U3028" s="111">
        <f t="shared" si="1395"/>
        <v>2</v>
      </c>
      <c r="V3028" s="111">
        <v>252</v>
      </c>
      <c r="W3028" s="110">
        <f t="shared" si="1396"/>
        <v>1.00064767</v>
      </c>
      <c r="X3028" s="103">
        <f t="shared" si="1397"/>
        <v>6.7427580000000001E-2</v>
      </c>
      <c r="Y3028" s="103">
        <f t="shared" si="1398"/>
        <v>0</v>
      </c>
      <c r="Z3028" s="114" t="str">
        <f t="shared" si="1405"/>
        <v>A+J=</v>
      </c>
      <c r="AA3028" s="108">
        <f t="shared" si="1406"/>
        <v>47078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399"/>
        <v>47051</v>
      </c>
      <c r="B3029" s="103">
        <f t="shared" si="1386"/>
        <v>104.23972458</v>
      </c>
      <c r="C3029" s="204">
        <f t="shared" si="1385"/>
        <v>47.441877717378496</v>
      </c>
      <c r="D3029" s="104">
        <f t="shared" si="1387"/>
        <v>7205.03</v>
      </c>
      <c r="E3029" s="105">
        <f t="shared" si="1382"/>
        <v>7245.38</v>
      </c>
      <c r="F3029" s="106">
        <f t="shared" si="1383"/>
        <v>47016</v>
      </c>
      <c r="G3029" s="107">
        <f t="shared" si="1388"/>
        <v>5.6002542668107669E-3</v>
      </c>
      <c r="H3029" s="108">
        <f t="shared" si="1404"/>
        <v>47078</v>
      </c>
      <c r="I3029" s="108">
        <f t="shared" si="1389"/>
        <v>47078</v>
      </c>
      <c r="J3029" s="109">
        <f t="shared" si="1400"/>
        <v>19</v>
      </c>
      <c r="K3029" s="109">
        <f t="shared" si="1384"/>
        <v>3</v>
      </c>
      <c r="L3029" s="8">
        <f t="shared" si="1401"/>
        <v>1.0008821699999999</v>
      </c>
      <c r="M3029" s="110">
        <f t="shared" si="1390"/>
        <v>1.0056002500000001</v>
      </c>
      <c r="N3029" s="110">
        <f t="shared" si="1391"/>
        <v>2.1931414918189374</v>
      </c>
      <c r="O3029" s="103">
        <f t="shared" si="1392"/>
        <v>2.1950762099999999</v>
      </c>
      <c r="P3029" s="103">
        <f t="shared" si="1393"/>
        <v>104.13853713</v>
      </c>
      <c r="Q3029" s="11">
        <f t="shared" si="1407"/>
        <v>0</v>
      </c>
      <c r="R3029" s="30">
        <f t="shared" si="1402"/>
        <v>0</v>
      </c>
      <c r="S3029" s="103">
        <f t="shared" si="1394"/>
        <v>0</v>
      </c>
      <c r="T3029" s="113">
        <f t="shared" si="1403"/>
        <v>8.5000000000000006E-2</v>
      </c>
      <c r="U3029" s="111">
        <f t="shared" si="1395"/>
        <v>3</v>
      </c>
      <c r="V3029" s="111">
        <v>252</v>
      </c>
      <c r="W3029" s="110">
        <f t="shared" si="1396"/>
        <v>1.000971662</v>
      </c>
      <c r="X3029" s="103">
        <f t="shared" si="1397"/>
        <v>0.10118745</v>
      </c>
      <c r="Y3029" s="103">
        <f t="shared" si="1398"/>
        <v>0</v>
      </c>
      <c r="Z3029" s="114" t="str">
        <f t="shared" si="1405"/>
        <v>A+J=</v>
      </c>
      <c r="AA3029" s="108">
        <f t="shared" si="1406"/>
        <v>47078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399"/>
        <v>47052</v>
      </c>
      <c r="B3030" s="103">
        <f t="shared" si="1386"/>
        <v>104.30412901000001</v>
      </c>
      <c r="C3030" s="204">
        <f t="shared" si="1385"/>
        <v>47.441877717378496</v>
      </c>
      <c r="D3030" s="104">
        <f t="shared" si="1387"/>
        <v>7205.03</v>
      </c>
      <c r="E3030" s="105">
        <f t="shared" si="1382"/>
        <v>7245.38</v>
      </c>
      <c r="F3030" s="106">
        <f t="shared" si="1383"/>
        <v>47016</v>
      </c>
      <c r="G3030" s="107">
        <f t="shared" si="1388"/>
        <v>5.6002542668107669E-3</v>
      </c>
      <c r="H3030" s="108">
        <f t="shared" si="1404"/>
        <v>47078</v>
      </c>
      <c r="I3030" s="108">
        <f t="shared" si="1389"/>
        <v>47078</v>
      </c>
      <c r="J3030" s="109">
        <f t="shared" si="1400"/>
        <v>19</v>
      </c>
      <c r="K3030" s="109">
        <f t="shared" si="1384"/>
        <v>4</v>
      </c>
      <c r="L3030" s="8">
        <f t="shared" si="1401"/>
        <v>1.0011764000000001</v>
      </c>
      <c r="M3030" s="110">
        <f t="shared" si="1390"/>
        <v>1.0056002500000001</v>
      </c>
      <c r="N3030" s="110">
        <f t="shared" si="1391"/>
        <v>2.1931414918189374</v>
      </c>
      <c r="O3030" s="103">
        <f t="shared" si="1392"/>
        <v>2.1957214999999999</v>
      </c>
      <c r="P3030" s="103">
        <f t="shared" si="1393"/>
        <v>104.16915090000001</v>
      </c>
      <c r="Q3030" s="11">
        <f t="shared" si="1407"/>
        <v>0</v>
      </c>
      <c r="R3030" s="30">
        <f t="shared" si="1402"/>
        <v>0</v>
      </c>
      <c r="S3030" s="103">
        <f t="shared" si="1394"/>
        <v>0</v>
      </c>
      <c r="T3030" s="113">
        <f t="shared" si="1403"/>
        <v>8.5000000000000006E-2</v>
      </c>
      <c r="U3030" s="111">
        <f t="shared" si="1395"/>
        <v>4</v>
      </c>
      <c r="V3030" s="111">
        <v>252</v>
      </c>
      <c r="W3030" s="110">
        <f t="shared" si="1396"/>
        <v>1.001295759</v>
      </c>
      <c r="X3030" s="103">
        <f t="shared" si="1397"/>
        <v>0.13497811000000001</v>
      </c>
      <c r="Y3030" s="103">
        <f t="shared" si="1398"/>
        <v>0</v>
      </c>
      <c r="Z3030" s="114" t="str">
        <f t="shared" si="1405"/>
        <v>A+J=</v>
      </c>
      <c r="AA3030" s="108">
        <f t="shared" si="1406"/>
        <v>47078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399"/>
        <v>47053</v>
      </c>
      <c r="B3031" s="103">
        <f t="shared" si="1386"/>
        <v>104.36857324</v>
      </c>
      <c r="C3031" s="204">
        <f t="shared" si="1385"/>
        <v>47.441877717378496</v>
      </c>
      <c r="D3031" s="104">
        <f t="shared" si="1387"/>
        <v>7205.03</v>
      </c>
      <c r="E3031" s="105">
        <f t="shared" si="1382"/>
        <v>7245.38</v>
      </c>
      <c r="F3031" s="106">
        <f t="shared" si="1383"/>
        <v>47016</v>
      </c>
      <c r="G3031" s="107">
        <f t="shared" si="1388"/>
        <v>5.6002542668107669E-3</v>
      </c>
      <c r="H3031" s="108">
        <f t="shared" si="1404"/>
        <v>47078</v>
      </c>
      <c r="I3031" s="108">
        <f t="shared" si="1389"/>
        <v>47078</v>
      </c>
      <c r="J3031" s="109">
        <f t="shared" si="1400"/>
        <v>19</v>
      </c>
      <c r="K3031" s="109">
        <f t="shared" si="1384"/>
        <v>5</v>
      </c>
      <c r="L3031" s="8">
        <f t="shared" si="1401"/>
        <v>1.0014707199999999</v>
      </c>
      <c r="M3031" s="110">
        <f t="shared" si="1390"/>
        <v>1.0056002500000001</v>
      </c>
      <c r="N3031" s="110">
        <f t="shared" si="1391"/>
        <v>2.1931414918189374</v>
      </c>
      <c r="O3031" s="103">
        <f t="shared" si="1392"/>
        <v>2.1963669800000001</v>
      </c>
      <c r="P3031" s="103">
        <f t="shared" si="1393"/>
        <v>104.19977368000001</v>
      </c>
      <c r="Q3031" s="11">
        <f t="shared" si="1407"/>
        <v>0</v>
      </c>
      <c r="R3031" s="30">
        <f t="shared" si="1402"/>
        <v>0</v>
      </c>
      <c r="S3031" s="103">
        <f t="shared" si="1394"/>
        <v>0</v>
      </c>
      <c r="T3031" s="113">
        <f t="shared" si="1403"/>
        <v>8.5000000000000006E-2</v>
      </c>
      <c r="U3031" s="111">
        <f t="shared" si="1395"/>
        <v>5</v>
      </c>
      <c r="V3031" s="111">
        <v>252</v>
      </c>
      <c r="W3031" s="110">
        <f t="shared" si="1396"/>
        <v>1.0016199610000001</v>
      </c>
      <c r="X3031" s="103">
        <f t="shared" si="1397"/>
        <v>0.16879955999999999</v>
      </c>
      <c r="Y3031" s="103">
        <f t="shared" si="1398"/>
        <v>0</v>
      </c>
      <c r="Z3031" s="114" t="str">
        <f t="shared" si="1405"/>
        <v>A+J=</v>
      </c>
      <c r="AA3031" s="108">
        <f t="shared" si="1406"/>
        <v>47078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399"/>
        <v>47054</v>
      </c>
      <c r="B3032" s="103">
        <f t="shared" si="1386"/>
        <v>104.43305685</v>
      </c>
      <c r="C3032" s="204">
        <f t="shared" si="1385"/>
        <v>47.441877717378496</v>
      </c>
      <c r="D3032" s="104">
        <f t="shared" si="1387"/>
        <v>7205.03</v>
      </c>
      <c r="E3032" s="105">
        <f t="shared" si="1382"/>
        <v>7245.38</v>
      </c>
      <c r="F3032" s="106">
        <f t="shared" si="1383"/>
        <v>47016</v>
      </c>
      <c r="G3032" s="107">
        <f t="shared" si="1388"/>
        <v>5.6002542668107669E-3</v>
      </c>
      <c r="H3032" s="108">
        <f t="shared" si="1404"/>
        <v>47078</v>
      </c>
      <c r="I3032" s="108">
        <f t="shared" si="1389"/>
        <v>47078</v>
      </c>
      <c r="J3032" s="109">
        <f t="shared" si="1400"/>
        <v>19</v>
      </c>
      <c r="K3032" s="109">
        <f t="shared" si="1384"/>
        <v>6</v>
      </c>
      <c r="L3032" s="8">
        <f t="shared" si="1401"/>
        <v>1.00176512</v>
      </c>
      <c r="M3032" s="110">
        <f t="shared" si="1390"/>
        <v>1.0056002500000001</v>
      </c>
      <c r="N3032" s="110">
        <f t="shared" si="1391"/>
        <v>2.1931414918189374</v>
      </c>
      <c r="O3032" s="103">
        <f t="shared" si="1392"/>
        <v>2.1970126400000001</v>
      </c>
      <c r="P3032" s="103">
        <f t="shared" si="1393"/>
        <v>104.23040501</v>
      </c>
      <c r="Q3032" s="11">
        <f t="shared" si="1407"/>
        <v>0</v>
      </c>
      <c r="R3032" s="30">
        <f t="shared" si="1402"/>
        <v>0</v>
      </c>
      <c r="S3032" s="103">
        <f t="shared" si="1394"/>
        <v>0</v>
      </c>
      <c r="T3032" s="113">
        <f t="shared" si="1403"/>
        <v>8.5000000000000006E-2</v>
      </c>
      <c r="U3032" s="111">
        <f t="shared" si="1395"/>
        <v>6</v>
      </c>
      <c r="V3032" s="111">
        <v>252</v>
      </c>
      <c r="W3032" s="110">
        <f t="shared" si="1396"/>
        <v>1.0019442679999999</v>
      </c>
      <c r="X3032" s="103">
        <f t="shared" si="1397"/>
        <v>0.20265184</v>
      </c>
      <c r="Y3032" s="103">
        <f t="shared" si="1398"/>
        <v>0</v>
      </c>
      <c r="Z3032" s="114" t="str">
        <f t="shared" si="1405"/>
        <v>A+J=</v>
      </c>
      <c r="AA3032" s="108">
        <f t="shared" si="1406"/>
        <v>47078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399"/>
        <v>47055</v>
      </c>
      <c r="B3033" s="103">
        <f t="shared" si="1386"/>
        <v>104.43305685</v>
      </c>
      <c r="C3033" s="204">
        <f t="shared" si="1385"/>
        <v>47.441877717378496</v>
      </c>
      <c r="D3033" s="104">
        <f t="shared" si="1387"/>
        <v>7205.03</v>
      </c>
      <c r="E3033" s="105">
        <f t="shared" si="1382"/>
        <v>7245.38</v>
      </c>
      <c r="F3033" s="106">
        <f t="shared" si="1383"/>
        <v>47016</v>
      </c>
      <c r="G3033" s="107">
        <f t="shared" si="1388"/>
        <v>5.6002542668107669E-3</v>
      </c>
      <c r="H3033" s="108">
        <f t="shared" si="1404"/>
        <v>47078</v>
      </c>
      <c r="I3033" s="108">
        <f t="shared" si="1389"/>
        <v>47078</v>
      </c>
      <c r="J3033" s="109">
        <f t="shared" si="1400"/>
        <v>19</v>
      </c>
      <c r="K3033" s="109">
        <f t="shared" si="1384"/>
        <v>6</v>
      </c>
      <c r="L3033" s="8">
        <f t="shared" si="1401"/>
        <v>1.00176512</v>
      </c>
      <c r="M3033" s="110">
        <f t="shared" si="1390"/>
        <v>1.0056002500000001</v>
      </c>
      <c r="N3033" s="110">
        <f t="shared" si="1391"/>
        <v>2.1931414918189374</v>
      </c>
      <c r="O3033" s="103">
        <f t="shared" si="1392"/>
        <v>2.1970126400000001</v>
      </c>
      <c r="P3033" s="103">
        <f t="shared" si="1393"/>
        <v>104.23040501</v>
      </c>
      <c r="Q3033" s="11">
        <f t="shared" si="1407"/>
        <v>0</v>
      </c>
      <c r="R3033" s="30">
        <f t="shared" si="1402"/>
        <v>0</v>
      </c>
      <c r="S3033" s="103">
        <f t="shared" si="1394"/>
        <v>0</v>
      </c>
      <c r="T3033" s="113">
        <f t="shared" si="1403"/>
        <v>8.5000000000000006E-2</v>
      </c>
      <c r="U3033" s="111">
        <f t="shared" si="1395"/>
        <v>6</v>
      </c>
      <c r="V3033" s="111">
        <v>252</v>
      </c>
      <c r="W3033" s="110">
        <f t="shared" si="1396"/>
        <v>1.0019442679999999</v>
      </c>
      <c r="X3033" s="103">
        <f t="shared" si="1397"/>
        <v>0.20265184</v>
      </c>
      <c r="Y3033" s="103">
        <f t="shared" si="1398"/>
        <v>0</v>
      </c>
      <c r="Z3033" s="114" t="str">
        <f t="shared" si="1405"/>
        <v>A+J=</v>
      </c>
      <c r="AA3033" s="108">
        <f t="shared" si="1406"/>
        <v>47078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399"/>
        <v>47056</v>
      </c>
      <c r="B3034" s="103">
        <f t="shared" si="1386"/>
        <v>104.43305685</v>
      </c>
      <c r="C3034" s="204">
        <f t="shared" si="1385"/>
        <v>47.441877717378496</v>
      </c>
      <c r="D3034" s="104">
        <f t="shared" si="1387"/>
        <v>7205.03</v>
      </c>
      <c r="E3034" s="105">
        <f t="shared" si="1382"/>
        <v>7245.38</v>
      </c>
      <c r="F3034" s="106">
        <f t="shared" si="1383"/>
        <v>47016</v>
      </c>
      <c r="G3034" s="107">
        <f t="shared" si="1388"/>
        <v>5.6002542668107669E-3</v>
      </c>
      <c r="H3034" s="108">
        <f t="shared" si="1404"/>
        <v>47078</v>
      </c>
      <c r="I3034" s="108">
        <f t="shared" si="1389"/>
        <v>47078</v>
      </c>
      <c r="J3034" s="109">
        <f t="shared" si="1400"/>
        <v>19</v>
      </c>
      <c r="K3034" s="109">
        <f t="shared" si="1384"/>
        <v>6</v>
      </c>
      <c r="L3034" s="8">
        <f t="shared" si="1401"/>
        <v>1.00176512</v>
      </c>
      <c r="M3034" s="110">
        <f t="shared" si="1390"/>
        <v>1.0056002500000001</v>
      </c>
      <c r="N3034" s="110">
        <f t="shared" si="1391"/>
        <v>2.1931414918189374</v>
      </c>
      <c r="O3034" s="103">
        <f t="shared" si="1392"/>
        <v>2.1970126400000001</v>
      </c>
      <c r="P3034" s="103">
        <f t="shared" si="1393"/>
        <v>104.23040501</v>
      </c>
      <c r="Q3034" s="11">
        <f t="shared" si="1407"/>
        <v>0</v>
      </c>
      <c r="R3034" s="30">
        <f t="shared" si="1402"/>
        <v>0</v>
      </c>
      <c r="S3034" s="103">
        <f t="shared" si="1394"/>
        <v>0</v>
      </c>
      <c r="T3034" s="113">
        <f t="shared" si="1403"/>
        <v>8.5000000000000006E-2</v>
      </c>
      <c r="U3034" s="111">
        <f t="shared" si="1395"/>
        <v>6</v>
      </c>
      <c r="V3034" s="111">
        <v>252</v>
      </c>
      <c r="W3034" s="110">
        <f t="shared" si="1396"/>
        <v>1.0019442679999999</v>
      </c>
      <c r="X3034" s="103">
        <f t="shared" si="1397"/>
        <v>0.20265184</v>
      </c>
      <c r="Y3034" s="103">
        <f t="shared" si="1398"/>
        <v>0</v>
      </c>
      <c r="Z3034" s="114" t="str">
        <f t="shared" si="1405"/>
        <v>A+J=</v>
      </c>
      <c r="AA3034" s="108">
        <f t="shared" si="1406"/>
        <v>47078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399"/>
        <v>47057</v>
      </c>
      <c r="B3035" s="103">
        <f t="shared" si="1386"/>
        <v>104.49758076000001</v>
      </c>
      <c r="C3035" s="204">
        <f t="shared" si="1385"/>
        <v>47.441877717378496</v>
      </c>
      <c r="D3035" s="104">
        <f t="shared" si="1387"/>
        <v>7205.03</v>
      </c>
      <c r="E3035" s="105">
        <f t="shared" si="1382"/>
        <v>7245.38</v>
      </c>
      <c r="F3035" s="106">
        <f t="shared" si="1383"/>
        <v>47016</v>
      </c>
      <c r="G3035" s="107">
        <f t="shared" si="1388"/>
        <v>5.6002542668107669E-3</v>
      </c>
      <c r="H3035" s="108">
        <f t="shared" si="1404"/>
        <v>47078</v>
      </c>
      <c r="I3035" s="108">
        <f t="shared" si="1389"/>
        <v>47078</v>
      </c>
      <c r="J3035" s="109">
        <f t="shared" si="1400"/>
        <v>19</v>
      </c>
      <c r="K3035" s="109">
        <f t="shared" si="1384"/>
        <v>7</v>
      </c>
      <c r="L3035" s="8">
        <f t="shared" si="1401"/>
        <v>1.0020596100000001</v>
      </c>
      <c r="M3035" s="110">
        <f t="shared" si="1390"/>
        <v>1.0056002500000001</v>
      </c>
      <c r="N3035" s="110">
        <f t="shared" si="1391"/>
        <v>2.1931414918189374</v>
      </c>
      <c r="O3035" s="103">
        <f t="shared" si="1392"/>
        <v>2.1976585000000002</v>
      </c>
      <c r="P3035" s="103">
        <f t="shared" si="1393"/>
        <v>104.26104582000001</v>
      </c>
      <c r="Q3035" s="11">
        <f t="shared" si="1407"/>
        <v>0</v>
      </c>
      <c r="R3035" s="30">
        <f t="shared" si="1402"/>
        <v>0</v>
      </c>
      <c r="S3035" s="103">
        <f t="shared" si="1394"/>
        <v>0</v>
      </c>
      <c r="T3035" s="113">
        <f t="shared" si="1403"/>
        <v>8.5000000000000006E-2</v>
      </c>
      <c r="U3035" s="111">
        <f t="shared" si="1395"/>
        <v>7</v>
      </c>
      <c r="V3035" s="111">
        <v>252</v>
      </c>
      <c r="W3035" s="110">
        <f t="shared" si="1396"/>
        <v>1.00226868</v>
      </c>
      <c r="X3035" s="103">
        <f t="shared" si="1397"/>
        <v>0.23653494</v>
      </c>
      <c r="Y3035" s="103">
        <f t="shared" si="1398"/>
        <v>0</v>
      </c>
      <c r="Z3035" s="114" t="str">
        <f t="shared" si="1405"/>
        <v>A+J=</v>
      </c>
      <c r="AA3035" s="108">
        <f t="shared" si="1406"/>
        <v>47078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399"/>
        <v>47058</v>
      </c>
      <c r="B3036" s="103">
        <f t="shared" si="1386"/>
        <v>104.56214503</v>
      </c>
      <c r="C3036" s="204">
        <f t="shared" si="1385"/>
        <v>47.441877717378496</v>
      </c>
      <c r="D3036" s="104">
        <f t="shared" si="1387"/>
        <v>7205.03</v>
      </c>
      <c r="E3036" s="105">
        <f t="shared" si="1382"/>
        <v>7245.38</v>
      </c>
      <c r="F3036" s="106">
        <f t="shared" si="1383"/>
        <v>47016</v>
      </c>
      <c r="G3036" s="107">
        <f t="shared" si="1388"/>
        <v>5.6002542668107669E-3</v>
      </c>
      <c r="H3036" s="108">
        <f t="shared" si="1404"/>
        <v>47078</v>
      </c>
      <c r="I3036" s="108">
        <f t="shared" si="1389"/>
        <v>47078</v>
      </c>
      <c r="J3036" s="109">
        <f t="shared" si="1400"/>
        <v>19</v>
      </c>
      <c r="K3036" s="109">
        <f t="shared" si="1384"/>
        <v>8</v>
      </c>
      <c r="L3036" s="8">
        <f t="shared" si="1401"/>
        <v>1.0023541899999999</v>
      </c>
      <c r="M3036" s="110">
        <f t="shared" si="1390"/>
        <v>1.0056002500000001</v>
      </c>
      <c r="N3036" s="110">
        <f t="shared" si="1391"/>
        <v>2.1931414918189374</v>
      </c>
      <c r="O3036" s="103">
        <f t="shared" si="1392"/>
        <v>2.19830456</v>
      </c>
      <c r="P3036" s="103">
        <f t="shared" si="1393"/>
        <v>104.29169612</v>
      </c>
      <c r="Q3036" s="11">
        <f t="shared" si="1407"/>
        <v>0</v>
      </c>
      <c r="R3036" s="30">
        <f t="shared" si="1402"/>
        <v>0</v>
      </c>
      <c r="S3036" s="103">
        <f t="shared" si="1394"/>
        <v>0</v>
      </c>
      <c r="T3036" s="113">
        <f t="shared" si="1403"/>
        <v>8.5000000000000006E-2</v>
      </c>
      <c r="U3036" s="111">
        <f t="shared" si="1395"/>
        <v>8</v>
      </c>
      <c r="V3036" s="111">
        <v>252</v>
      </c>
      <c r="W3036" s="110">
        <f t="shared" si="1396"/>
        <v>1.0025931969999999</v>
      </c>
      <c r="X3036" s="103">
        <f t="shared" si="1397"/>
        <v>0.27044890999999999</v>
      </c>
      <c r="Y3036" s="103">
        <f t="shared" si="1398"/>
        <v>0</v>
      </c>
      <c r="Z3036" s="114" t="str">
        <f t="shared" si="1405"/>
        <v>A+J=</v>
      </c>
      <c r="AA3036" s="108">
        <f t="shared" si="1406"/>
        <v>47078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399"/>
        <v>47059</v>
      </c>
      <c r="B3037" s="103">
        <f t="shared" si="1386"/>
        <v>104.62674822</v>
      </c>
      <c r="C3037" s="204">
        <f t="shared" si="1385"/>
        <v>47.441877717378496</v>
      </c>
      <c r="D3037" s="104">
        <f t="shared" si="1387"/>
        <v>7205.03</v>
      </c>
      <c r="E3037" s="105">
        <f t="shared" si="1382"/>
        <v>7245.38</v>
      </c>
      <c r="F3037" s="106">
        <f t="shared" si="1383"/>
        <v>47016</v>
      </c>
      <c r="G3037" s="107">
        <f t="shared" si="1388"/>
        <v>5.6002542668107669E-3</v>
      </c>
      <c r="H3037" s="108">
        <f t="shared" si="1404"/>
        <v>47078</v>
      </c>
      <c r="I3037" s="108">
        <f t="shared" si="1389"/>
        <v>47078</v>
      </c>
      <c r="J3037" s="109">
        <f t="shared" si="1400"/>
        <v>19</v>
      </c>
      <c r="K3037" s="109">
        <f t="shared" si="1384"/>
        <v>9</v>
      </c>
      <c r="L3037" s="8">
        <f t="shared" si="1401"/>
        <v>1.0026488499999999</v>
      </c>
      <c r="M3037" s="110">
        <f t="shared" si="1390"/>
        <v>1.0056002500000001</v>
      </c>
      <c r="N3037" s="110">
        <f t="shared" si="1391"/>
        <v>2.1931414918189374</v>
      </c>
      <c r="O3037" s="103">
        <f t="shared" si="1392"/>
        <v>2.19895079</v>
      </c>
      <c r="P3037" s="103">
        <f t="shared" si="1393"/>
        <v>104.32235448</v>
      </c>
      <c r="Q3037" s="11">
        <f t="shared" si="1407"/>
        <v>0</v>
      </c>
      <c r="R3037" s="30">
        <f t="shared" si="1402"/>
        <v>0</v>
      </c>
      <c r="S3037" s="103">
        <f t="shared" si="1394"/>
        <v>0</v>
      </c>
      <c r="T3037" s="113">
        <f t="shared" si="1403"/>
        <v>8.5000000000000006E-2</v>
      </c>
      <c r="U3037" s="111">
        <f t="shared" si="1395"/>
        <v>9</v>
      </c>
      <c r="V3037" s="111">
        <v>252</v>
      </c>
      <c r="W3037" s="110">
        <f t="shared" si="1396"/>
        <v>1.0029178190000001</v>
      </c>
      <c r="X3037" s="103">
        <f t="shared" si="1397"/>
        <v>0.30439374000000002</v>
      </c>
      <c r="Y3037" s="103">
        <f t="shared" si="1398"/>
        <v>0</v>
      </c>
      <c r="Z3037" s="114" t="str">
        <f t="shared" si="1405"/>
        <v>A+J=</v>
      </c>
      <c r="AA3037" s="108">
        <f t="shared" si="1406"/>
        <v>47078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399"/>
        <v>47060</v>
      </c>
      <c r="B3038" s="103">
        <f t="shared" si="1386"/>
        <v>104.62674822</v>
      </c>
      <c r="C3038" s="204">
        <f t="shared" si="1385"/>
        <v>47.441877717378496</v>
      </c>
      <c r="D3038" s="104">
        <f t="shared" si="1387"/>
        <v>7205.03</v>
      </c>
      <c r="E3038" s="105">
        <f t="shared" si="1382"/>
        <v>7245.38</v>
      </c>
      <c r="F3038" s="106">
        <f t="shared" si="1383"/>
        <v>47016</v>
      </c>
      <c r="G3038" s="107">
        <f t="shared" si="1388"/>
        <v>5.6002542668107669E-3</v>
      </c>
      <c r="H3038" s="108">
        <f t="shared" si="1404"/>
        <v>47078</v>
      </c>
      <c r="I3038" s="108">
        <f t="shared" si="1389"/>
        <v>47078</v>
      </c>
      <c r="J3038" s="109">
        <f t="shared" si="1400"/>
        <v>19</v>
      </c>
      <c r="K3038" s="109">
        <f t="shared" si="1384"/>
        <v>9</v>
      </c>
      <c r="L3038" s="8">
        <f t="shared" si="1401"/>
        <v>1.0026488499999999</v>
      </c>
      <c r="M3038" s="110">
        <f t="shared" si="1390"/>
        <v>1.0056002500000001</v>
      </c>
      <c r="N3038" s="110">
        <f t="shared" si="1391"/>
        <v>2.1931414918189374</v>
      </c>
      <c r="O3038" s="103">
        <f t="shared" si="1392"/>
        <v>2.19895079</v>
      </c>
      <c r="P3038" s="103">
        <f t="shared" si="1393"/>
        <v>104.32235448</v>
      </c>
      <c r="Q3038" s="11">
        <f t="shared" si="1407"/>
        <v>0</v>
      </c>
      <c r="R3038" s="30">
        <f t="shared" si="1402"/>
        <v>0</v>
      </c>
      <c r="S3038" s="103">
        <f t="shared" si="1394"/>
        <v>0</v>
      </c>
      <c r="T3038" s="113">
        <f t="shared" si="1403"/>
        <v>8.5000000000000006E-2</v>
      </c>
      <c r="U3038" s="111">
        <f t="shared" si="1395"/>
        <v>9</v>
      </c>
      <c r="V3038" s="111">
        <v>252</v>
      </c>
      <c r="W3038" s="110">
        <f t="shared" si="1396"/>
        <v>1.0029178190000001</v>
      </c>
      <c r="X3038" s="103">
        <f t="shared" si="1397"/>
        <v>0.30439374000000002</v>
      </c>
      <c r="Y3038" s="103">
        <f t="shared" si="1398"/>
        <v>0</v>
      </c>
      <c r="Z3038" s="114" t="str">
        <f t="shared" si="1405"/>
        <v>A+J=</v>
      </c>
      <c r="AA3038" s="108">
        <f t="shared" si="1406"/>
        <v>47078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399"/>
        <v>47061</v>
      </c>
      <c r="B3039" s="103">
        <f t="shared" si="1386"/>
        <v>104.6913919</v>
      </c>
      <c r="C3039" s="204">
        <f t="shared" si="1385"/>
        <v>47.441877717378496</v>
      </c>
      <c r="D3039" s="104">
        <f t="shared" si="1387"/>
        <v>7205.03</v>
      </c>
      <c r="E3039" s="105">
        <f t="shared" si="1382"/>
        <v>7245.38</v>
      </c>
      <c r="F3039" s="106">
        <f t="shared" si="1383"/>
        <v>47016</v>
      </c>
      <c r="G3039" s="107">
        <f t="shared" si="1388"/>
        <v>5.6002542668107669E-3</v>
      </c>
      <c r="H3039" s="108">
        <f t="shared" si="1404"/>
        <v>47078</v>
      </c>
      <c r="I3039" s="108">
        <f t="shared" si="1389"/>
        <v>47078</v>
      </c>
      <c r="J3039" s="109">
        <f t="shared" si="1400"/>
        <v>19</v>
      </c>
      <c r="K3039" s="109">
        <f t="shared" si="1384"/>
        <v>10</v>
      </c>
      <c r="L3039" s="8">
        <f t="shared" si="1401"/>
        <v>1.0029436</v>
      </c>
      <c r="M3039" s="110">
        <f t="shared" si="1390"/>
        <v>1.0056002500000001</v>
      </c>
      <c r="N3039" s="110">
        <f t="shared" si="1391"/>
        <v>2.1931414918189374</v>
      </c>
      <c r="O3039" s="103">
        <f t="shared" si="1392"/>
        <v>2.1995972199999998</v>
      </c>
      <c r="P3039" s="103">
        <f t="shared" si="1393"/>
        <v>104.35302233</v>
      </c>
      <c r="Q3039" s="11">
        <f t="shared" si="1407"/>
        <v>0</v>
      </c>
      <c r="R3039" s="30">
        <f t="shared" si="1402"/>
        <v>0</v>
      </c>
      <c r="S3039" s="103">
        <f t="shared" si="1394"/>
        <v>0</v>
      </c>
      <c r="T3039" s="113">
        <f t="shared" si="1403"/>
        <v>8.5000000000000006E-2</v>
      </c>
      <c r="U3039" s="111">
        <f t="shared" si="1395"/>
        <v>10</v>
      </c>
      <c r="V3039" s="111">
        <v>252</v>
      </c>
      <c r="W3039" s="110">
        <f t="shared" si="1396"/>
        <v>1.0032425469999999</v>
      </c>
      <c r="X3039" s="103">
        <f t="shared" si="1397"/>
        <v>0.33836957000000001</v>
      </c>
      <c r="Y3039" s="103">
        <f t="shared" si="1398"/>
        <v>0</v>
      </c>
      <c r="Z3039" s="114" t="str">
        <f t="shared" si="1405"/>
        <v>A+J=</v>
      </c>
      <c r="AA3039" s="108">
        <f t="shared" si="1406"/>
        <v>47078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399"/>
        <v>47062</v>
      </c>
      <c r="B3040" s="103">
        <f t="shared" si="1386"/>
        <v>104.6913919</v>
      </c>
      <c r="C3040" s="204">
        <f t="shared" si="1385"/>
        <v>47.441877717378496</v>
      </c>
      <c r="D3040" s="104">
        <f t="shared" si="1387"/>
        <v>7205.03</v>
      </c>
      <c r="E3040" s="105">
        <f t="shared" si="1382"/>
        <v>7245.38</v>
      </c>
      <c r="F3040" s="106">
        <f t="shared" si="1383"/>
        <v>47016</v>
      </c>
      <c r="G3040" s="107">
        <f t="shared" si="1388"/>
        <v>5.6002542668107669E-3</v>
      </c>
      <c r="H3040" s="108">
        <f t="shared" si="1404"/>
        <v>47078</v>
      </c>
      <c r="I3040" s="108">
        <f t="shared" si="1389"/>
        <v>47078</v>
      </c>
      <c r="J3040" s="109">
        <f t="shared" si="1400"/>
        <v>19</v>
      </c>
      <c r="K3040" s="109">
        <f t="shared" si="1384"/>
        <v>10</v>
      </c>
      <c r="L3040" s="8">
        <f t="shared" si="1401"/>
        <v>1.0029436</v>
      </c>
      <c r="M3040" s="110">
        <f t="shared" si="1390"/>
        <v>1.0056002500000001</v>
      </c>
      <c r="N3040" s="110">
        <f t="shared" si="1391"/>
        <v>2.1931414918189374</v>
      </c>
      <c r="O3040" s="103">
        <f t="shared" si="1392"/>
        <v>2.1995972199999998</v>
      </c>
      <c r="P3040" s="103">
        <f t="shared" si="1393"/>
        <v>104.35302233</v>
      </c>
      <c r="Q3040" s="11">
        <f t="shared" si="1407"/>
        <v>0</v>
      </c>
      <c r="R3040" s="30">
        <f t="shared" si="1402"/>
        <v>0</v>
      </c>
      <c r="S3040" s="103">
        <f t="shared" si="1394"/>
        <v>0</v>
      </c>
      <c r="T3040" s="113">
        <f t="shared" si="1403"/>
        <v>8.5000000000000006E-2</v>
      </c>
      <c r="U3040" s="111">
        <f t="shared" si="1395"/>
        <v>10</v>
      </c>
      <c r="V3040" s="111">
        <v>252</v>
      </c>
      <c r="W3040" s="110">
        <f t="shared" si="1396"/>
        <v>1.0032425469999999</v>
      </c>
      <c r="X3040" s="103">
        <f t="shared" si="1397"/>
        <v>0.33836957000000001</v>
      </c>
      <c r="Y3040" s="103">
        <f t="shared" si="1398"/>
        <v>0</v>
      </c>
      <c r="Z3040" s="114" t="str">
        <f t="shared" si="1405"/>
        <v>A+J=</v>
      </c>
      <c r="AA3040" s="108">
        <f t="shared" si="1406"/>
        <v>47078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399"/>
        <v>47063</v>
      </c>
      <c r="B3041" s="103">
        <f t="shared" si="1386"/>
        <v>104.6913919</v>
      </c>
      <c r="C3041" s="204">
        <f t="shared" si="1385"/>
        <v>47.441877717378496</v>
      </c>
      <c r="D3041" s="104">
        <f t="shared" si="1387"/>
        <v>7205.03</v>
      </c>
      <c r="E3041" s="105">
        <f t="shared" si="1382"/>
        <v>7245.38</v>
      </c>
      <c r="F3041" s="106">
        <f t="shared" si="1383"/>
        <v>47016</v>
      </c>
      <c r="G3041" s="107">
        <f t="shared" si="1388"/>
        <v>5.6002542668107669E-3</v>
      </c>
      <c r="H3041" s="108">
        <f t="shared" si="1404"/>
        <v>47078</v>
      </c>
      <c r="I3041" s="108">
        <f t="shared" si="1389"/>
        <v>47078</v>
      </c>
      <c r="J3041" s="109">
        <f t="shared" si="1400"/>
        <v>19</v>
      </c>
      <c r="K3041" s="109">
        <f t="shared" si="1384"/>
        <v>10</v>
      </c>
      <c r="L3041" s="8">
        <f t="shared" si="1401"/>
        <v>1.0029436</v>
      </c>
      <c r="M3041" s="110">
        <f t="shared" si="1390"/>
        <v>1.0056002500000001</v>
      </c>
      <c r="N3041" s="110">
        <f t="shared" si="1391"/>
        <v>2.1931414918189374</v>
      </c>
      <c r="O3041" s="103">
        <f t="shared" si="1392"/>
        <v>2.1995972199999998</v>
      </c>
      <c r="P3041" s="103">
        <f t="shared" si="1393"/>
        <v>104.35302233</v>
      </c>
      <c r="Q3041" s="11">
        <f t="shared" si="1407"/>
        <v>0</v>
      </c>
      <c r="R3041" s="30">
        <f t="shared" si="1402"/>
        <v>0</v>
      </c>
      <c r="S3041" s="103">
        <f t="shared" si="1394"/>
        <v>0</v>
      </c>
      <c r="T3041" s="113">
        <f t="shared" si="1403"/>
        <v>8.5000000000000006E-2</v>
      </c>
      <c r="U3041" s="111">
        <f t="shared" si="1395"/>
        <v>10</v>
      </c>
      <c r="V3041" s="111">
        <v>252</v>
      </c>
      <c r="W3041" s="110">
        <f t="shared" si="1396"/>
        <v>1.0032425469999999</v>
      </c>
      <c r="X3041" s="103">
        <f t="shared" si="1397"/>
        <v>0.33836957000000001</v>
      </c>
      <c r="Y3041" s="103">
        <f t="shared" si="1398"/>
        <v>0</v>
      </c>
      <c r="Z3041" s="114" t="str">
        <f t="shared" si="1405"/>
        <v>A+J=</v>
      </c>
      <c r="AA3041" s="108">
        <f t="shared" si="1406"/>
        <v>47078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399"/>
        <v>47064</v>
      </c>
      <c r="B3042" s="103">
        <f t="shared" si="1386"/>
        <v>104.75607445999999</v>
      </c>
      <c r="C3042" s="204">
        <f t="shared" si="1385"/>
        <v>47.441877717378496</v>
      </c>
      <c r="D3042" s="104">
        <f t="shared" si="1387"/>
        <v>7205.03</v>
      </c>
      <c r="E3042" s="105">
        <f t="shared" si="1382"/>
        <v>7245.38</v>
      </c>
      <c r="F3042" s="106">
        <f t="shared" si="1383"/>
        <v>47016</v>
      </c>
      <c r="G3042" s="107">
        <f t="shared" si="1388"/>
        <v>5.6002542668107669E-3</v>
      </c>
      <c r="H3042" s="108">
        <f t="shared" si="1404"/>
        <v>47078</v>
      </c>
      <c r="I3042" s="108">
        <f t="shared" si="1389"/>
        <v>47078</v>
      </c>
      <c r="J3042" s="109">
        <f t="shared" si="1400"/>
        <v>19</v>
      </c>
      <c r="K3042" s="109">
        <f t="shared" si="1384"/>
        <v>11</v>
      </c>
      <c r="L3042" s="8">
        <f t="shared" si="1401"/>
        <v>1.0032384299999999</v>
      </c>
      <c r="M3042" s="110">
        <f t="shared" si="1390"/>
        <v>1.0056002500000001</v>
      </c>
      <c r="N3042" s="110">
        <f t="shared" si="1391"/>
        <v>2.1931414918189374</v>
      </c>
      <c r="O3042" s="103">
        <f t="shared" si="1392"/>
        <v>2.2002438199999999</v>
      </c>
      <c r="P3042" s="103">
        <f t="shared" si="1393"/>
        <v>104.38369824999999</v>
      </c>
      <c r="Q3042" s="11">
        <f t="shared" si="1407"/>
        <v>0</v>
      </c>
      <c r="R3042" s="30">
        <f t="shared" si="1402"/>
        <v>0</v>
      </c>
      <c r="S3042" s="103">
        <f t="shared" si="1394"/>
        <v>0</v>
      </c>
      <c r="T3042" s="113">
        <f t="shared" si="1403"/>
        <v>8.5000000000000006E-2</v>
      </c>
      <c r="U3042" s="111">
        <f t="shared" si="1395"/>
        <v>11</v>
      </c>
      <c r="V3042" s="111">
        <v>252</v>
      </c>
      <c r="W3042" s="110">
        <f t="shared" si="1396"/>
        <v>1.0035673789999999</v>
      </c>
      <c r="X3042" s="103">
        <f t="shared" si="1397"/>
        <v>0.37237620999999999</v>
      </c>
      <c r="Y3042" s="103">
        <f t="shared" si="1398"/>
        <v>0</v>
      </c>
      <c r="Z3042" s="114" t="str">
        <f t="shared" si="1405"/>
        <v>A+J=</v>
      </c>
      <c r="AA3042" s="108">
        <f t="shared" si="1406"/>
        <v>47078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399"/>
        <v>47065</v>
      </c>
      <c r="B3043" s="103">
        <f t="shared" si="1386"/>
        <v>104.82079896</v>
      </c>
      <c r="C3043" s="204">
        <f t="shared" si="1385"/>
        <v>47.441877717378496</v>
      </c>
      <c r="D3043" s="104">
        <f t="shared" si="1387"/>
        <v>7205.03</v>
      </c>
      <c r="E3043" s="105">
        <f t="shared" si="1382"/>
        <v>7245.38</v>
      </c>
      <c r="F3043" s="106">
        <f t="shared" si="1383"/>
        <v>47016</v>
      </c>
      <c r="G3043" s="107">
        <f t="shared" si="1388"/>
        <v>5.6002542668107669E-3</v>
      </c>
      <c r="H3043" s="108">
        <f t="shared" si="1404"/>
        <v>47078</v>
      </c>
      <c r="I3043" s="108">
        <f t="shared" si="1389"/>
        <v>47078</v>
      </c>
      <c r="J3043" s="109">
        <f t="shared" si="1400"/>
        <v>19</v>
      </c>
      <c r="K3043" s="109">
        <f t="shared" si="1384"/>
        <v>12</v>
      </c>
      <c r="L3043" s="8">
        <f t="shared" si="1401"/>
        <v>1.00353336</v>
      </c>
      <c r="M3043" s="110">
        <f t="shared" si="1390"/>
        <v>1.0056002500000001</v>
      </c>
      <c r="N3043" s="110">
        <f t="shared" si="1391"/>
        <v>2.1931414918189374</v>
      </c>
      <c r="O3043" s="103">
        <f t="shared" si="1392"/>
        <v>2.2008906499999998</v>
      </c>
      <c r="P3043" s="103">
        <f t="shared" si="1393"/>
        <v>104.41438508</v>
      </c>
      <c r="Q3043" s="11">
        <f t="shared" si="1407"/>
        <v>0</v>
      </c>
      <c r="R3043" s="30">
        <f t="shared" si="1402"/>
        <v>0</v>
      </c>
      <c r="S3043" s="103">
        <f t="shared" si="1394"/>
        <v>0</v>
      </c>
      <c r="T3043" s="113">
        <f t="shared" si="1403"/>
        <v>8.5000000000000006E-2</v>
      </c>
      <c r="U3043" s="111">
        <f t="shared" si="1395"/>
        <v>12</v>
      </c>
      <c r="V3043" s="111">
        <v>252</v>
      </c>
      <c r="W3043" s="110">
        <f t="shared" si="1396"/>
        <v>1.003892317</v>
      </c>
      <c r="X3043" s="103">
        <f t="shared" si="1397"/>
        <v>0.40641388000000001</v>
      </c>
      <c r="Y3043" s="103">
        <f t="shared" si="1398"/>
        <v>0</v>
      </c>
      <c r="Z3043" s="114" t="str">
        <f t="shared" si="1405"/>
        <v>A+J=</v>
      </c>
      <c r="AA3043" s="108">
        <f t="shared" si="1406"/>
        <v>47078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399"/>
        <v>47066</v>
      </c>
      <c r="B3044" s="103">
        <f t="shared" si="1386"/>
        <v>104.88556189000001</v>
      </c>
      <c r="C3044" s="204">
        <f t="shared" si="1385"/>
        <v>47.441877717378496</v>
      </c>
      <c r="D3044" s="104">
        <f t="shared" si="1387"/>
        <v>7205.03</v>
      </c>
      <c r="E3044" s="105">
        <f t="shared" si="1382"/>
        <v>7245.38</v>
      </c>
      <c r="F3044" s="106">
        <f t="shared" si="1383"/>
        <v>47016</v>
      </c>
      <c r="G3044" s="107">
        <f t="shared" si="1388"/>
        <v>5.6002542668107669E-3</v>
      </c>
      <c r="H3044" s="108">
        <f t="shared" si="1404"/>
        <v>47078</v>
      </c>
      <c r="I3044" s="108">
        <f t="shared" si="1389"/>
        <v>47078</v>
      </c>
      <c r="J3044" s="109">
        <f t="shared" si="1400"/>
        <v>19</v>
      </c>
      <c r="K3044" s="109">
        <f t="shared" si="1384"/>
        <v>13</v>
      </c>
      <c r="L3044" s="8">
        <f t="shared" si="1401"/>
        <v>1.0038283699999999</v>
      </c>
      <c r="M3044" s="110">
        <f t="shared" si="1390"/>
        <v>1.0056002500000001</v>
      </c>
      <c r="N3044" s="110">
        <f t="shared" si="1391"/>
        <v>2.1931414918189374</v>
      </c>
      <c r="O3044" s="103">
        <f t="shared" si="1392"/>
        <v>2.2015376400000002</v>
      </c>
      <c r="P3044" s="103">
        <f t="shared" si="1393"/>
        <v>104.44507950000001</v>
      </c>
      <c r="Q3044" s="11">
        <f t="shared" si="1407"/>
        <v>0</v>
      </c>
      <c r="R3044" s="30">
        <f t="shared" si="1402"/>
        <v>0</v>
      </c>
      <c r="S3044" s="103">
        <f t="shared" si="1394"/>
        <v>0</v>
      </c>
      <c r="T3044" s="113">
        <f t="shared" si="1403"/>
        <v>8.5000000000000006E-2</v>
      </c>
      <c r="U3044" s="111">
        <f t="shared" si="1395"/>
        <v>13</v>
      </c>
      <c r="V3044" s="111">
        <v>252</v>
      </c>
      <c r="W3044" s="110">
        <f t="shared" si="1396"/>
        <v>1.0042173590000001</v>
      </c>
      <c r="X3044" s="103">
        <f t="shared" si="1397"/>
        <v>0.44048239</v>
      </c>
      <c r="Y3044" s="103">
        <f t="shared" si="1398"/>
        <v>0</v>
      </c>
      <c r="Z3044" s="114" t="str">
        <f t="shared" si="1405"/>
        <v>A+J=</v>
      </c>
      <c r="AA3044" s="108">
        <f t="shared" si="1406"/>
        <v>47078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399"/>
        <v>47067</v>
      </c>
      <c r="B3045" s="103">
        <f t="shared" si="1386"/>
        <v>104.95036501</v>
      </c>
      <c r="C3045" s="204">
        <f t="shared" si="1385"/>
        <v>47.441877717378496</v>
      </c>
      <c r="D3045" s="104">
        <f t="shared" si="1387"/>
        <v>7205.03</v>
      </c>
      <c r="E3045" s="105">
        <f t="shared" si="1382"/>
        <v>7245.38</v>
      </c>
      <c r="F3045" s="106">
        <f t="shared" si="1383"/>
        <v>47016</v>
      </c>
      <c r="G3045" s="107">
        <f t="shared" si="1388"/>
        <v>5.6002542668107669E-3</v>
      </c>
      <c r="H3045" s="108">
        <f t="shared" si="1404"/>
        <v>47078</v>
      </c>
      <c r="I3045" s="108">
        <f t="shared" si="1389"/>
        <v>47078</v>
      </c>
      <c r="J3045" s="109">
        <f t="shared" si="1400"/>
        <v>19</v>
      </c>
      <c r="K3045" s="109">
        <f t="shared" si="1384"/>
        <v>14</v>
      </c>
      <c r="L3045" s="8">
        <f t="shared" si="1401"/>
        <v>1.00412346</v>
      </c>
      <c r="M3045" s="110">
        <f t="shared" si="1390"/>
        <v>1.0056002500000001</v>
      </c>
      <c r="N3045" s="110">
        <f t="shared" si="1391"/>
        <v>2.1931414918189374</v>
      </c>
      <c r="O3045" s="103">
        <f t="shared" si="1392"/>
        <v>2.2021848199999998</v>
      </c>
      <c r="P3045" s="103">
        <f t="shared" si="1393"/>
        <v>104.47578294</v>
      </c>
      <c r="Q3045" s="11">
        <f t="shared" si="1407"/>
        <v>0</v>
      </c>
      <c r="R3045" s="30">
        <f t="shared" si="1402"/>
        <v>0</v>
      </c>
      <c r="S3045" s="103">
        <f t="shared" si="1394"/>
        <v>0</v>
      </c>
      <c r="T3045" s="113">
        <f t="shared" si="1403"/>
        <v>8.5000000000000006E-2</v>
      </c>
      <c r="U3045" s="111">
        <f t="shared" si="1395"/>
        <v>14</v>
      </c>
      <c r="V3045" s="111">
        <v>252</v>
      </c>
      <c r="W3045" s="110">
        <f t="shared" si="1396"/>
        <v>1.0045425079999999</v>
      </c>
      <c r="X3045" s="103">
        <f t="shared" si="1397"/>
        <v>0.47458207000000002</v>
      </c>
      <c r="Y3045" s="103">
        <f t="shared" si="1398"/>
        <v>0</v>
      </c>
      <c r="Z3045" s="114" t="str">
        <f t="shared" si="1405"/>
        <v>A+J=</v>
      </c>
      <c r="AA3045" s="108">
        <f t="shared" si="1406"/>
        <v>47078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399"/>
        <v>47068</v>
      </c>
      <c r="B3046" s="103">
        <f t="shared" si="1386"/>
        <v>105.01520897</v>
      </c>
      <c r="C3046" s="204">
        <f t="shared" si="1385"/>
        <v>47.441877717378496</v>
      </c>
      <c r="D3046" s="104">
        <f t="shared" si="1387"/>
        <v>7205.03</v>
      </c>
      <c r="E3046" s="105">
        <f t="shared" si="1382"/>
        <v>7245.38</v>
      </c>
      <c r="F3046" s="106">
        <f t="shared" si="1383"/>
        <v>47016</v>
      </c>
      <c r="G3046" s="107">
        <f t="shared" si="1388"/>
        <v>5.6002542668107669E-3</v>
      </c>
      <c r="H3046" s="108">
        <f t="shared" si="1404"/>
        <v>47078</v>
      </c>
      <c r="I3046" s="108">
        <f t="shared" si="1389"/>
        <v>47078</v>
      </c>
      <c r="J3046" s="109">
        <f t="shared" si="1400"/>
        <v>19</v>
      </c>
      <c r="K3046" s="109">
        <f t="shared" si="1384"/>
        <v>15</v>
      </c>
      <c r="L3046" s="8">
        <f t="shared" si="1401"/>
        <v>1.0044186500000001</v>
      </c>
      <c r="M3046" s="110">
        <f t="shared" si="1390"/>
        <v>1.0056002500000001</v>
      </c>
      <c r="N3046" s="110">
        <f t="shared" si="1391"/>
        <v>2.1931414918189374</v>
      </c>
      <c r="O3046" s="103">
        <f t="shared" si="1392"/>
        <v>2.20283221</v>
      </c>
      <c r="P3046" s="103">
        <f t="shared" si="1393"/>
        <v>104.50649633</v>
      </c>
      <c r="Q3046" s="11">
        <f t="shared" si="1407"/>
        <v>0</v>
      </c>
      <c r="R3046" s="30">
        <f t="shared" si="1402"/>
        <v>0</v>
      </c>
      <c r="S3046" s="103">
        <f t="shared" si="1394"/>
        <v>0</v>
      </c>
      <c r="T3046" s="113">
        <f t="shared" si="1403"/>
        <v>8.5000000000000006E-2</v>
      </c>
      <c r="U3046" s="111">
        <f t="shared" si="1395"/>
        <v>15</v>
      </c>
      <c r="V3046" s="111">
        <v>252</v>
      </c>
      <c r="W3046" s="110">
        <f t="shared" si="1396"/>
        <v>1.0048677610000001</v>
      </c>
      <c r="X3046" s="103">
        <f t="shared" si="1397"/>
        <v>0.50871264000000005</v>
      </c>
      <c r="Y3046" s="103">
        <f t="shared" si="1398"/>
        <v>0</v>
      </c>
      <c r="Z3046" s="114" t="str">
        <f t="shared" si="1405"/>
        <v>A+J=</v>
      </c>
      <c r="AA3046" s="108">
        <f t="shared" si="1406"/>
        <v>47078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399"/>
        <v>47069</v>
      </c>
      <c r="B3047" s="103">
        <f t="shared" si="1386"/>
        <v>105.01520897</v>
      </c>
      <c r="C3047" s="204">
        <f t="shared" si="1385"/>
        <v>47.441877717378496</v>
      </c>
      <c r="D3047" s="104">
        <f t="shared" si="1387"/>
        <v>7205.03</v>
      </c>
      <c r="E3047" s="105">
        <f t="shared" si="1382"/>
        <v>7245.38</v>
      </c>
      <c r="F3047" s="106">
        <f t="shared" si="1383"/>
        <v>47016</v>
      </c>
      <c r="G3047" s="107">
        <f t="shared" si="1388"/>
        <v>5.6002542668107669E-3</v>
      </c>
      <c r="H3047" s="108">
        <f t="shared" si="1404"/>
        <v>47078</v>
      </c>
      <c r="I3047" s="108">
        <f t="shared" si="1389"/>
        <v>47078</v>
      </c>
      <c r="J3047" s="109">
        <f t="shared" si="1400"/>
        <v>19</v>
      </c>
      <c r="K3047" s="109">
        <f t="shared" si="1384"/>
        <v>15</v>
      </c>
      <c r="L3047" s="8">
        <f t="shared" si="1401"/>
        <v>1.0044186500000001</v>
      </c>
      <c r="M3047" s="110">
        <f t="shared" si="1390"/>
        <v>1.0056002500000001</v>
      </c>
      <c r="N3047" s="110">
        <f t="shared" si="1391"/>
        <v>2.1931414918189374</v>
      </c>
      <c r="O3047" s="103">
        <f t="shared" si="1392"/>
        <v>2.20283221</v>
      </c>
      <c r="P3047" s="103">
        <f t="shared" si="1393"/>
        <v>104.50649633</v>
      </c>
      <c r="Q3047" s="11">
        <f t="shared" si="1407"/>
        <v>0</v>
      </c>
      <c r="R3047" s="30">
        <f t="shared" si="1402"/>
        <v>0</v>
      </c>
      <c r="S3047" s="103">
        <f t="shared" si="1394"/>
        <v>0</v>
      </c>
      <c r="T3047" s="113">
        <f t="shared" si="1403"/>
        <v>8.5000000000000006E-2</v>
      </c>
      <c r="U3047" s="111">
        <f t="shared" si="1395"/>
        <v>15</v>
      </c>
      <c r="V3047" s="111">
        <v>252</v>
      </c>
      <c r="W3047" s="110">
        <f t="shared" si="1396"/>
        <v>1.0048677610000001</v>
      </c>
      <c r="X3047" s="103">
        <f t="shared" si="1397"/>
        <v>0.50871264000000005</v>
      </c>
      <c r="Y3047" s="103">
        <f t="shared" si="1398"/>
        <v>0</v>
      </c>
      <c r="Z3047" s="114" t="str">
        <f t="shared" si="1405"/>
        <v>A+J=</v>
      </c>
      <c r="AA3047" s="108">
        <f t="shared" si="1406"/>
        <v>47078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399"/>
        <v>47070</v>
      </c>
      <c r="B3048" s="103">
        <f t="shared" si="1386"/>
        <v>105.01520897</v>
      </c>
      <c r="C3048" s="204">
        <f t="shared" si="1385"/>
        <v>47.441877717378496</v>
      </c>
      <c r="D3048" s="104">
        <f t="shared" si="1387"/>
        <v>7205.03</v>
      </c>
      <c r="E3048" s="105">
        <f t="shared" ref="E3048:E3111" si="1408">IF($K3048=1,VLOOKUP($A3047,$AO$10:$AS$165,4),E3047)</f>
        <v>7245.38</v>
      </c>
      <c r="F3048" s="106">
        <f t="shared" ref="F3048:F3111" si="1409">IF($K3048=1,VLOOKUP($A3047,$AO$10:$AS$165,5),F3047)</f>
        <v>47016</v>
      </c>
      <c r="G3048" s="107">
        <f t="shared" si="1388"/>
        <v>5.6002542668107669E-3</v>
      </c>
      <c r="H3048" s="108">
        <f t="shared" si="1404"/>
        <v>47078</v>
      </c>
      <c r="I3048" s="108">
        <f t="shared" si="1389"/>
        <v>47078</v>
      </c>
      <c r="J3048" s="109">
        <f t="shared" si="1400"/>
        <v>19</v>
      </c>
      <c r="K3048" s="109">
        <f t="shared" si="1384"/>
        <v>15</v>
      </c>
      <c r="L3048" s="8">
        <f t="shared" si="1401"/>
        <v>1.0044186500000001</v>
      </c>
      <c r="M3048" s="110">
        <f t="shared" si="1390"/>
        <v>1.0056002500000001</v>
      </c>
      <c r="N3048" s="110">
        <f t="shared" si="1391"/>
        <v>2.1931414918189374</v>
      </c>
      <c r="O3048" s="103">
        <f t="shared" si="1392"/>
        <v>2.20283221</v>
      </c>
      <c r="P3048" s="103">
        <f t="shared" si="1393"/>
        <v>104.50649633</v>
      </c>
      <c r="Q3048" s="11">
        <f t="shared" si="1407"/>
        <v>0</v>
      </c>
      <c r="R3048" s="30">
        <f t="shared" si="1402"/>
        <v>0</v>
      </c>
      <c r="S3048" s="103">
        <f t="shared" si="1394"/>
        <v>0</v>
      </c>
      <c r="T3048" s="113">
        <f t="shared" si="1403"/>
        <v>8.5000000000000006E-2</v>
      </c>
      <c r="U3048" s="111">
        <f t="shared" si="1395"/>
        <v>15</v>
      </c>
      <c r="V3048" s="111">
        <v>252</v>
      </c>
      <c r="W3048" s="110">
        <f t="shared" si="1396"/>
        <v>1.0048677610000001</v>
      </c>
      <c r="X3048" s="103">
        <f t="shared" si="1397"/>
        <v>0.50871264000000005</v>
      </c>
      <c r="Y3048" s="103">
        <f t="shared" si="1398"/>
        <v>0</v>
      </c>
      <c r="Z3048" s="114" t="str">
        <f t="shared" si="1405"/>
        <v>A+J=</v>
      </c>
      <c r="AA3048" s="108">
        <f t="shared" si="1406"/>
        <v>47078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399"/>
        <v>47071</v>
      </c>
      <c r="B3049" s="103">
        <f t="shared" si="1386"/>
        <v>105.08009247999999</v>
      </c>
      <c r="C3049" s="204">
        <f t="shared" si="1385"/>
        <v>47.441877717378496</v>
      </c>
      <c r="D3049" s="104">
        <f t="shared" si="1387"/>
        <v>7205.03</v>
      </c>
      <c r="E3049" s="105">
        <f t="shared" si="1408"/>
        <v>7245.38</v>
      </c>
      <c r="F3049" s="106">
        <f t="shared" si="1409"/>
        <v>47016</v>
      </c>
      <c r="G3049" s="107">
        <f t="shared" si="1388"/>
        <v>5.6002542668107669E-3</v>
      </c>
      <c r="H3049" s="108">
        <f t="shared" si="1404"/>
        <v>47078</v>
      </c>
      <c r="I3049" s="108">
        <f t="shared" si="1389"/>
        <v>47078</v>
      </c>
      <c r="J3049" s="109">
        <f t="shared" si="1400"/>
        <v>19</v>
      </c>
      <c r="K3049" s="109">
        <f t="shared" si="1384"/>
        <v>16</v>
      </c>
      <c r="L3049" s="8">
        <f t="shared" si="1401"/>
        <v>1.0047139199999999</v>
      </c>
      <c r="M3049" s="110">
        <f t="shared" si="1390"/>
        <v>1.0056002500000001</v>
      </c>
      <c r="N3049" s="110">
        <f t="shared" si="1391"/>
        <v>2.1931414918189374</v>
      </c>
      <c r="O3049" s="103">
        <f t="shared" si="1392"/>
        <v>2.2034797799999999</v>
      </c>
      <c r="P3049" s="103">
        <f t="shared" si="1393"/>
        <v>104.53721827</v>
      </c>
      <c r="Q3049" s="11">
        <f t="shared" si="1407"/>
        <v>0</v>
      </c>
      <c r="R3049" s="30">
        <f t="shared" si="1402"/>
        <v>0</v>
      </c>
      <c r="S3049" s="103">
        <f t="shared" si="1394"/>
        <v>0</v>
      </c>
      <c r="T3049" s="113">
        <f t="shared" si="1403"/>
        <v>8.5000000000000006E-2</v>
      </c>
      <c r="U3049" s="111">
        <f t="shared" si="1395"/>
        <v>16</v>
      </c>
      <c r="V3049" s="111">
        <v>252</v>
      </c>
      <c r="W3049" s="110">
        <f t="shared" si="1396"/>
        <v>1.0051931190000001</v>
      </c>
      <c r="X3049" s="103">
        <f t="shared" si="1397"/>
        <v>0.54287421000000002</v>
      </c>
      <c r="Y3049" s="103">
        <f t="shared" si="1398"/>
        <v>0</v>
      </c>
      <c r="Z3049" s="114" t="str">
        <f t="shared" si="1405"/>
        <v>A+J=</v>
      </c>
      <c r="AA3049" s="108">
        <f t="shared" si="1406"/>
        <v>47078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399"/>
        <v>47072</v>
      </c>
      <c r="B3050" s="103">
        <f t="shared" si="1386"/>
        <v>105.14501517000001</v>
      </c>
      <c r="C3050" s="204">
        <f t="shared" si="1385"/>
        <v>47.441877717378496</v>
      </c>
      <c r="D3050" s="104">
        <f t="shared" si="1387"/>
        <v>7205.03</v>
      </c>
      <c r="E3050" s="105">
        <f t="shared" si="1408"/>
        <v>7245.38</v>
      </c>
      <c r="F3050" s="106">
        <f t="shared" si="1409"/>
        <v>47016</v>
      </c>
      <c r="G3050" s="107">
        <f t="shared" si="1388"/>
        <v>5.6002542668107669E-3</v>
      </c>
      <c r="H3050" s="108">
        <f t="shared" si="1404"/>
        <v>47078</v>
      </c>
      <c r="I3050" s="108">
        <f t="shared" si="1389"/>
        <v>47078</v>
      </c>
      <c r="J3050" s="109">
        <f t="shared" si="1400"/>
        <v>19</v>
      </c>
      <c r="K3050" s="109">
        <f t="shared" si="1384"/>
        <v>17</v>
      </c>
      <c r="L3050" s="8">
        <f t="shared" si="1401"/>
        <v>1.00500927</v>
      </c>
      <c r="M3050" s="110">
        <f t="shared" si="1390"/>
        <v>1.0056002500000001</v>
      </c>
      <c r="N3050" s="110">
        <f t="shared" si="1391"/>
        <v>2.1931414918189374</v>
      </c>
      <c r="O3050" s="103">
        <f t="shared" si="1392"/>
        <v>2.2041275200000001</v>
      </c>
      <c r="P3050" s="103">
        <f t="shared" si="1393"/>
        <v>104.56794827</v>
      </c>
      <c r="Q3050" s="11">
        <f t="shared" si="1407"/>
        <v>0</v>
      </c>
      <c r="R3050" s="30">
        <f t="shared" si="1402"/>
        <v>0</v>
      </c>
      <c r="S3050" s="103">
        <f t="shared" si="1394"/>
        <v>0</v>
      </c>
      <c r="T3050" s="113">
        <f t="shared" si="1403"/>
        <v>8.5000000000000006E-2</v>
      </c>
      <c r="U3050" s="111">
        <f t="shared" si="1395"/>
        <v>17</v>
      </c>
      <c r="V3050" s="111">
        <v>252</v>
      </c>
      <c r="W3050" s="110">
        <f t="shared" si="1396"/>
        <v>1.005518583</v>
      </c>
      <c r="X3050" s="103">
        <f t="shared" si="1397"/>
        <v>0.57706690000000005</v>
      </c>
      <c r="Y3050" s="103">
        <f t="shared" si="1398"/>
        <v>0</v>
      </c>
      <c r="Z3050" s="114" t="str">
        <f t="shared" si="1405"/>
        <v>A+J=</v>
      </c>
      <c r="AA3050" s="108">
        <f t="shared" si="1406"/>
        <v>47078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399"/>
        <v>47073</v>
      </c>
      <c r="B3051" s="103">
        <f t="shared" si="1386"/>
        <v>105.14501517000001</v>
      </c>
      <c r="C3051" s="204">
        <f t="shared" si="1385"/>
        <v>47.441877717378496</v>
      </c>
      <c r="D3051" s="104">
        <f t="shared" si="1387"/>
        <v>7205.03</v>
      </c>
      <c r="E3051" s="105">
        <f t="shared" si="1408"/>
        <v>7245.38</v>
      </c>
      <c r="F3051" s="106">
        <f t="shared" si="1409"/>
        <v>47016</v>
      </c>
      <c r="G3051" s="107">
        <f t="shared" si="1388"/>
        <v>5.6002542668107669E-3</v>
      </c>
      <c r="H3051" s="108">
        <f t="shared" si="1404"/>
        <v>47078</v>
      </c>
      <c r="I3051" s="108">
        <f t="shared" si="1389"/>
        <v>47078</v>
      </c>
      <c r="J3051" s="109">
        <f t="shared" si="1400"/>
        <v>19</v>
      </c>
      <c r="K3051" s="109">
        <f t="shared" si="1384"/>
        <v>17</v>
      </c>
      <c r="L3051" s="8">
        <f t="shared" si="1401"/>
        <v>1.00500927</v>
      </c>
      <c r="M3051" s="110">
        <f t="shared" si="1390"/>
        <v>1.0056002500000001</v>
      </c>
      <c r="N3051" s="110">
        <f t="shared" si="1391"/>
        <v>2.1931414918189374</v>
      </c>
      <c r="O3051" s="103">
        <f t="shared" si="1392"/>
        <v>2.2041275200000001</v>
      </c>
      <c r="P3051" s="103">
        <f t="shared" si="1393"/>
        <v>104.56794827</v>
      </c>
      <c r="Q3051" s="11">
        <f t="shared" si="1407"/>
        <v>0</v>
      </c>
      <c r="R3051" s="30">
        <f t="shared" si="1402"/>
        <v>0</v>
      </c>
      <c r="S3051" s="103">
        <f t="shared" si="1394"/>
        <v>0</v>
      </c>
      <c r="T3051" s="113">
        <f t="shared" si="1403"/>
        <v>8.5000000000000006E-2</v>
      </c>
      <c r="U3051" s="111">
        <f t="shared" si="1395"/>
        <v>17</v>
      </c>
      <c r="V3051" s="111">
        <v>252</v>
      </c>
      <c r="W3051" s="110">
        <f t="shared" si="1396"/>
        <v>1.005518583</v>
      </c>
      <c r="X3051" s="103">
        <f t="shared" si="1397"/>
        <v>0.57706690000000005</v>
      </c>
      <c r="Y3051" s="103">
        <f t="shared" si="1398"/>
        <v>0</v>
      </c>
      <c r="Z3051" s="114" t="str">
        <f t="shared" si="1405"/>
        <v>A+J=</v>
      </c>
      <c r="AA3051" s="108">
        <f t="shared" si="1406"/>
        <v>47078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399"/>
        <v>47074</v>
      </c>
      <c r="B3052" s="103">
        <f t="shared" si="1386"/>
        <v>105.20997993</v>
      </c>
      <c r="C3052" s="204">
        <f t="shared" si="1385"/>
        <v>47.441877717378496</v>
      </c>
      <c r="D3052" s="104">
        <f t="shared" si="1387"/>
        <v>7205.03</v>
      </c>
      <c r="E3052" s="105">
        <f t="shared" si="1408"/>
        <v>7245.38</v>
      </c>
      <c r="F3052" s="106">
        <f t="shared" si="1409"/>
        <v>47016</v>
      </c>
      <c r="G3052" s="107">
        <f t="shared" si="1388"/>
        <v>5.6002542668107669E-3</v>
      </c>
      <c r="H3052" s="108">
        <f t="shared" si="1404"/>
        <v>47078</v>
      </c>
      <c r="I3052" s="108">
        <f t="shared" si="1389"/>
        <v>47078</v>
      </c>
      <c r="J3052" s="109">
        <f t="shared" si="1400"/>
        <v>19</v>
      </c>
      <c r="K3052" s="109">
        <f t="shared" ref="K3052:K3115" si="1410">(J3052-(NETWORKDAYS(A3052,I3052,AD$171:AD$502)-1))</f>
        <v>18</v>
      </c>
      <c r="L3052" s="8">
        <f t="shared" si="1401"/>
        <v>1.00530472</v>
      </c>
      <c r="M3052" s="110">
        <f t="shared" si="1390"/>
        <v>1.0056002500000001</v>
      </c>
      <c r="N3052" s="110">
        <f t="shared" si="1391"/>
        <v>2.1931414918189374</v>
      </c>
      <c r="O3052" s="103">
        <f t="shared" si="1392"/>
        <v>2.2047754899999998</v>
      </c>
      <c r="P3052" s="103">
        <f t="shared" si="1393"/>
        <v>104.59868919</v>
      </c>
      <c r="Q3052" s="11">
        <f t="shared" si="1407"/>
        <v>0</v>
      </c>
      <c r="R3052" s="30">
        <f t="shared" si="1402"/>
        <v>0</v>
      </c>
      <c r="S3052" s="103">
        <f t="shared" si="1394"/>
        <v>0</v>
      </c>
      <c r="T3052" s="113">
        <f t="shared" si="1403"/>
        <v>8.5000000000000006E-2</v>
      </c>
      <c r="U3052" s="111">
        <f t="shared" si="1395"/>
        <v>18</v>
      </c>
      <c r="V3052" s="111">
        <v>252</v>
      </c>
      <c r="W3052" s="110">
        <f t="shared" si="1396"/>
        <v>1.005844153</v>
      </c>
      <c r="X3052" s="103">
        <f t="shared" si="1397"/>
        <v>0.61129074000000005</v>
      </c>
      <c r="Y3052" s="103">
        <f t="shared" si="1398"/>
        <v>0</v>
      </c>
      <c r="Z3052" s="114" t="str">
        <f t="shared" si="1405"/>
        <v>A+J=</v>
      </c>
      <c r="AA3052" s="108">
        <f t="shared" si="1406"/>
        <v>47078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399"/>
        <v>47075</v>
      </c>
      <c r="B3053" s="103">
        <f t="shared" si="1386"/>
        <v>105.27498369000001</v>
      </c>
      <c r="C3053" s="204">
        <f t="shared" si="1385"/>
        <v>47.441877717378496</v>
      </c>
      <c r="D3053" s="104">
        <f t="shared" si="1387"/>
        <v>7205.03</v>
      </c>
      <c r="E3053" s="105">
        <f t="shared" si="1408"/>
        <v>7245.38</v>
      </c>
      <c r="F3053" s="106">
        <f t="shared" si="1409"/>
        <v>47016</v>
      </c>
      <c r="G3053" s="107">
        <f t="shared" si="1388"/>
        <v>5.6002542668107669E-3</v>
      </c>
      <c r="H3053" s="108">
        <f t="shared" si="1404"/>
        <v>47078</v>
      </c>
      <c r="I3053" s="108">
        <f t="shared" si="1389"/>
        <v>47078</v>
      </c>
      <c r="J3053" s="109">
        <f t="shared" si="1400"/>
        <v>19</v>
      </c>
      <c r="K3053" s="109">
        <f t="shared" si="1410"/>
        <v>19</v>
      </c>
      <c r="L3053" s="8">
        <f t="shared" si="1401"/>
        <v>1.0056002500000001</v>
      </c>
      <c r="M3053" s="110">
        <f t="shared" si="1390"/>
        <v>1.0056002500000001</v>
      </c>
      <c r="N3053" s="110">
        <f t="shared" si="1391"/>
        <v>2.1931414918189374</v>
      </c>
      <c r="O3053" s="103">
        <f t="shared" si="1392"/>
        <v>2.2054236299999999</v>
      </c>
      <c r="P3053" s="103">
        <f t="shared" si="1393"/>
        <v>104.62943816000001</v>
      </c>
      <c r="Q3053" s="11">
        <f t="shared" si="1407"/>
        <v>0</v>
      </c>
      <c r="R3053" s="30">
        <f t="shared" si="1402"/>
        <v>0</v>
      </c>
      <c r="S3053" s="103">
        <f t="shared" si="1394"/>
        <v>0</v>
      </c>
      <c r="T3053" s="113">
        <f t="shared" si="1403"/>
        <v>8.5000000000000006E-2</v>
      </c>
      <c r="U3053" s="111">
        <f t="shared" si="1395"/>
        <v>19</v>
      </c>
      <c r="V3053" s="111">
        <v>252</v>
      </c>
      <c r="W3053" s="110">
        <f t="shared" si="1396"/>
        <v>1.0061698269999999</v>
      </c>
      <c r="X3053" s="103">
        <f t="shared" si="1397"/>
        <v>0.64554553000000003</v>
      </c>
      <c r="Y3053" s="103">
        <f t="shared" si="1398"/>
        <v>0</v>
      </c>
      <c r="Z3053" s="114" t="str">
        <f t="shared" si="1405"/>
        <v>A+J=</v>
      </c>
      <c r="AA3053" s="108">
        <f t="shared" si="1406"/>
        <v>47078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399"/>
        <v>47076</v>
      </c>
      <c r="B3054" s="103">
        <f t="shared" si="1386"/>
        <v>105.27498369000001</v>
      </c>
      <c r="C3054" s="204">
        <f t="shared" si="1385"/>
        <v>47.441877717378496</v>
      </c>
      <c r="D3054" s="104">
        <f t="shared" si="1387"/>
        <v>7205.03</v>
      </c>
      <c r="E3054" s="105">
        <f t="shared" si="1408"/>
        <v>7245.38</v>
      </c>
      <c r="F3054" s="106">
        <f t="shared" si="1409"/>
        <v>47016</v>
      </c>
      <c r="G3054" s="107">
        <f t="shared" si="1388"/>
        <v>5.6002542668107669E-3</v>
      </c>
      <c r="H3054" s="108">
        <f t="shared" si="1404"/>
        <v>47078</v>
      </c>
      <c r="I3054" s="108">
        <f t="shared" si="1389"/>
        <v>47078</v>
      </c>
      <c r="J3054" s="109">
        <f t="shared" si="1400"/>
        <v>19</v>
      </c>
      <c r="K3054" s="109">
        <f t="shared" si="1410"/>
        <v>19</v>
      </c>
      <c r="L3054" s="8">
        <f t="shared" si="1401"/>
        <v>1.0056002500000001</v>
      </c>
      <c r="M3054" s="110">
        <f t="shared" si="1390"/>
        <v>1.0056002500000001</v>
      </c>
      <c r="N3054" s="110">
        <f t="shared" si="1391"/>
        <v>2.1931414918189374</v>
      </c>
      <c r="O3054" s="103">
        <f t="shared" si="1392"/>
        <v>2.2054236299999999</v>
      </c>
      <c r="P3054" s="103">
        <f t="shared" si="1393"/>
        <v>104.62943816000001</v>
      </c>
      <c r="Q3054" s="11">
        <f t="shared" si="1407"/>
        <v>0</v>
      </c>
      <c r="R3054" s="30">
        <f t="shared" si="1402"/>
        <v>0</v>
      </c>
      <c r="S3054" s="103">
        <f t="shared" si="1394"/>
        <v>0</v>
      </c>
      <c r="T3054" s="113">
        <f t="shared" si="1403"/>
        <v>8.5000000000000006E-2</v>
      </c>
      <c r="U3054" s="111">
        <f t="shared" si="1395"/>
        <v>19</v>
      </c>
      <c r="V3054" s="111">
        <v>252</v>
      </c>
      <c r="W3054" s="110">
        <f t="shared" si="1396"/>
        <v>1.0061698269999999</v>
      </c>
      <c r="X3054" s="103">
        <f t="shared" si="1397"/>
        <v>0.64554553000000003</v>
      </c>
      <c r="Y3054" s="103">
        <f t="shared" si="1398"/>
        <v>0</v>
      </c>
      <c r="Z3054" s="114" t="str">
        <f t="shared" si="1405"/>
        <v>A+J=</v>
      </c>
      <c r="AA3054" s="108">
        <f t="shared" si="1406"/>
        <v>47078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399"/>
        <v>47077</v>
      </c>
      <c r="B3055" s="103">
        <f t="shared" si="1386"/>
        <v>105.27498369000001</v>
      </c>
      <c r="C3055" s="204">
        <f t="shared" si="1385"/>
        <v>47.441877717378496</v>
      </c>
      <c r="D3055" s="104">
        <f t="shared" si="1387"/>
        <v>7205.03</v>
      </c>
      <c r="E3055" s="105">
        <f t="shared" si="1408"/>
        <v>7245.38</v>
      </c>
      <c r="F3055" s="106">
        <f t="shared" si="1409"/>
        <v>47016</v>
      </c>
      <c r="G3055" s="107">
        <f t="shared" si="1388"/>
        <v>5.6002542668107669E-3</v>
      </c>
      <c r="H3055" s="108">
        <f t="shared" si="1404"/>
        <v>47107</v>
      </c>
      <c r="I3055" s="108">
        <f t="shared" si="1389"/>
        <v>47078</v>
      </c>
      <c r="J3055" s="109">
        <f t="shared" si="1400"/>
        <v>19</v>
      </c>
      <c r="K3055" s="109">
        <f t="shared" si="1410"/>
        <v>19</v>
      </c>
      <c r="L3055" s="8">
        <f t="shared" si="1401"/>
        <v>1.0056002500000001</v>
      </c>
      <c r="M3055" s="110">
        <f t="shared" si="1390"/>
        <v>1.0056002500000001</v>
      </c>
      <c r="N3055" s="110">
        <f t="shared" si="1391"/>
        <v>2.1931414918189374</v>
      </c>
      <c r="O3055" s="103">
        <f t="shared" si="1392"/>
        <v>2.2054236299999999</v>
      </c>
      <c r="P3055" s="103">
        <f t="shared" si="1393"/>
        <v>104.62943816000001</v>
      </c>
      <c r="Q3055" s="11">
        <f t="shared" si="1407"/>
        <v>0</v>
      </c>
      <c r="R3055" s="30">
        <f t="shared" si="1402"/>
        <v>0</v>
      </c>
      <c r="S3055" s="103">
        <f t="shared" si="1394"/>
        <v>0</v>
      </c>
      <c r="T3055" s="113">
        <f t="shared" si="1403"/>
        <v>8.5000000000000006E-2</v>
      </c>
      <c r="U3055" s="111">
        <f t="shared" si="1395"/>
        <v>19</v>
      </c>
      <c r="V3055" s="111">
        <v>252</v>
      </c>
      <c r="W3055" s="110">
        <f t="shared" si="1396"/>
        <v>1.0061698269999999</v>
      </c>
      <c r="X3055" s="103">
        <f t="shared" si="1397"/>
        <v>0.64554553000000003</v>
      </c>
      <c r="Y3055" s="103">
        <f t="shared" si="1398"/>
        <v>0</v>
      </c>
      <c r="Z3055" s="114" t="str">
        <f t="shared" si="1405"/>
        <v>A+J=</v>
      </c>
      <c r="AA3055" s="108">
        <f t="shared" si="1406"/>
        <v>47078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399"/>
        <v>47078</v>
      </c>
      <c r="B3056" s="103">
        <f t="shared" si="1386"/>
        <v>105.27498369000001</v>
      </c>
      <c r="C3056" s="204">
        <f t="shared" si="1385"/>
        <v>47.441877717378496</v>
      </c>
      <c r="D3056" s="104">
        <f t="shared" si="1387"/>
        <v>7205.03</v>
      </c>
      <c r="E3056" s="105">
        <f t="shared" si="1408"/>
        <v>7245.38</v>
      </c>
      <c r="F3056" s="106">
        <f t="shared" si="1409"/>
        <v>47016</v>
      </c>
      <c r="G3056" s="107">
        <f t="shared" si="1388"/>
        <v>5.6002542668107669E-3</v>
      </c>
      <c r="H3056" s="108">
        <f t="shared" si="1404"/>
        <v>47107</v>
      </c>
      <c r="I3056" s="108">
        <f t="shared" si="1389"/>
        <v>47078</v>
      </c>
      <c r="J3056" s="109">
        <f t="shared" si="1400"/>
        <v>19</v>
      </c>
      <c r="K3056" s="109">
        <f t="shared" si="1410"/>
        <v>19</v>
      </c>
      <c r="L3056" s="8">
        <f t="shared" si="1401"/>
        <v>1.0056002500000001</v>
      </c>
      <c r="M3056" s="110">
        <f t="shared" si="1390"/>
        <v>1.0056002500000001</v>
      </c>
      <c r="N3056" s="110">
        <f t="shared" si="1391"/>
        <v>2.1931414918189374</v>
      </c>
      <c r="O3056" s="103">
        <f t="shared" si="1392"/>
        <v>2.2054236299999999</v>
      </c>
      <c r="P3056" s="103">
        <f t="shared" si="1393"/>
        <v>104.62943816000001</v>
      </c>
      <c r="Q3056" s="11">
        <f t="shared" si="1407"/>
        <v>100</v>
      </c>
      <c r="R3056" s="30">
        <f t="shared" si="1402"/>
        <v>0.105881</v>
      </c>
      <c r="S3056" s="103">
        <f t="shared" si="1394"/>
        <v>11.078269540000001</v>
      </c>
      <c r="T3056" s="113">
        <f t="shared" si="1403"/>
        <v>8.5000000000000006E-2</v>
      </c>
      <c r="U3056" s="111">
        <f t="shared" si="1395"/>
        <v>19</v>
      </c>
      <c r="V3056" s="111">
        <v>252</v>
      </c>
      <c r="W3056" s="110">
        <f t="shared" si="1396"/>
        <v>1.0061698269999999</v>
      </c>
      <c r="X3056" s="103">
        <f t="shared" si="1397"/>
        <v>0.64554553000000003</v>
      </c>
      <c r="Y3056" s="103">
        <f t="shared" si="1398"/>
        <v>11.723815070000001</v>
      </c>
      <c r="Z3056" s="114" t="str">
        <f t="shared" si="1405"/>
        <v>A+J=</v>
      </c>
      <c r="AA3056" s="108">
        <f t="shared" si="1406"/>
        <v>47078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399"/>
        <v>47079</v>
      </c>
      <c r="B3057" s="103">
        <f t="shared" si="1386"/>
        <v>93.606348389999994</v>
      </c>
      <c r="C3057" s="204">
        <f t="shared" si="1385"/>
        <v>42.418684264064495</v>
      </c>
      <c r="D3057" s="104">
        <f t="shared" si="1387"/>
        <v>7205.03</v>
      </c>
      <c r="E3057" s="105">
        <f t="shared" si="1408"/>
        <v>7245.38</v>
      </c>
      <c r="F3057" s="106">
        <f t="shared" si="1409"/>
        <v>47047</v>
      </c>
      <c r="G3057" s="107">
        <f t="shared" si="1388"/>
        <v>5.6002542668107669E-3</v>
      </c>
      <c r="H3057" s="108">
        <f t="shared" si="1404"/>
        <v>47107</v>
      </c>
      <c r="I3057" s="108">
        <f t="shared" si="1389"/>
        <v>47107</v>
      </c>
      <c r="J3057" s="109">
        <f t="shared" si="1400"/>
        <v>21</v>
      </c>
      <c r="K3057" s="109">
        <f t="shared" si="1410"/>
        <v>1</v>
      </c>
      <c r="L3057" s="8">
        <f t="shared" si="1401"/>
        <v>1.0002659700000001</v>
      </c>
      <c r="M3057" s="110">
        <f t="shared" si="1390"/>
        <v>1.0056002500000001</v>
      </c>
      <c r="N3057" s="110">
        <f t="shared" si="1391"/>
        <v>2.2054236324584964</v>
      </c>
      <c r="O3057" s="103">
        <f t="shared" si="1392"/>
        <v>2.2060102000000001</v>
      </c>
      <c r="P3057" s="103">
        <f t="shared" si="1393"/>
        <v>93.57605015</v>
      </c>
      <c r="Q3057" s="11">
        <f t="shared" si="1407"/>
        <v>0</v>
      </c>
      <c r="R3057" s="30">
        <f t="shared" si="1402"/>
        <v>0</v>
      </c>
      <c r="S3057" s="103">
        <f t="shared" si="1394"/>
        <v>0</v>
      </c>
      <c r="T3057" s="113">
        <f t="shared" si="1403"/>
        <v>8.5000000000000006E-2</v>
      </c>
      <c r="U3057" s="111">
        <f t="shared" si="1395"/>
        <v>1</v>
      </c>
      <c r="V3057" s="111">
        <v>252</v>
      </c>
      <c r="W3057" s="110">
        <f t="shared" si="1396"/>
        <v>1.0003237819999999</v>
      </c>
      <c r="X3057" s="103">
        <f t="shared" si="1397"/>
        <v>3.0298240000000001E-2</v>
      </c>
      <c r="Y3057" s="103">
        <f t="shared" si="1398"/>
        <v>0</v>
      </c>
      <c r="Z3057" s="114" t="str">
        <f t="shared" si="1405"/>
        <v>A+J=</v>
      </c>
      <c r="AA3057" s="108">
        <f t="shared" si="1406"/>
        <v>47107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399"/>
        <v>47080</v>
      </c>
      <c r="B3058" s="103">
        <f t="shared" si="1386"/>
        <v>93.661560980000004</v>
      </c>
      <c r="C3058" s="204">
        <f t="shared" si="1385"/>
        <v>42.418684264064495</v>
      </c>
      <c r="D3058" s="104">
        <f t="shared" si="1387"/>
        <v>7205.03</v>
      </c>
      <c r="E3058" s="105">
        <f t="shared" si="1408"/>
        <v>7245.38</v>
      </c>
      <c r="F3058" s="106">
        <f t="shared" si="1409"/>
        <v>47047</v>
      </c>
      <c r="G3058" s="107">
        <f t="shared" si="1388"/>
        <v>5.6002542668107669E-3</v>
      </c>
      <c r="H3058" s="108">
        <f t="shared" si="1404"/>
        <v>47107</v>
      </c>
      <c r="I3058" s="108">
        <f t="shared" si="1389"/>
        <v>47107</v>
      </c>
      <c r="J3058" s="109">
        <f t="shared" si="1400"/>
        <v>21</v>
      </c>
      <c r="K3058" s="109">
        <f t="shared" si="1410"/>
        <v>2</v>
      </c>
      <c r="L3058" s="8">
        <f t="shared" si="1401"/>
        <v>1.0005320099999999</v>
      </c>
      <c r="M3058" s="110">
        <f t="shared" si="1390"/>
        <v>1.0056002500000001</v>
      </c>
      <c r="N3058" s="110">
        <f t="shared" si="1391"/>
        <v>2.2054236324584964</v>
      </c>
      <c r="O3058" s="103">
        <f t="shared" si="1392"/>
        <v>2.2065969299999999</v>
      </c>
      <c r="P3058" s="103">
        <f t="shared" si="1393"/>
        <v>93.600938470000003</v>
      </c>
      <c r="Q3058" s="11">
        <f t="shared" si="1407"/>
        <v>0</v>
      </c>
      <c r="R3058" s="30">
        <f t="shared" si="1402"/>
        <v>0</v>
      </c>
      <c r="S3058" s="103">
        <f t="shared" si="1394"/>
        <v>0</v>
      </c>
      <c r="T3058" s="113">
        <f t="shared" si="1403"/>
        <v>8.5000000000000006E-2</v>
      </c>
      <c r="U3058" s="111">
        <f t="shared" si="1395"/>
        <v>2</v>
      </c>
      <c r="V3058" s="111">
        <v>252</v>
      </c>
      <c r="W3058" s="110">
        <f t="shared" si="1396"/>
        <v>1.00064767</v>
      </c>
      <c r="X3058" s="103">
        <f t="shared" si="1397"/>
        <v>6.0622509999999998E-2</v>
      </c>
      <c r="Y3058" s="103">
        <f t="shared" si="1398"/>
        <v>0</v>
      </c>
      <c r="Z3058" s="114" t="str">
        <f t="shared" si="1405"/>
        <v>A+J=</v>
      </c>
      <c r="AA3058" s="108">
        <f t="shared" si="1406"/>
        <v>47107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399"/>
        <v>47081</v>
      </c>
      <c r="B3059" s="103">
        <f t="shared" si="1386"/>
        <v>93.716806230000003</v>
      </c>
      <c r="C3059" s="204">
        <f t="shared" si="1385"/>
        <v>42.418684264064495</v>
      </c>
      <c r="D3059" s="104">
        <f t="shared" si="1387"/>
        <v>7205.03</v>
      </c>
      <c r="E3059" s="105">
        <f t="shared" si="1408"/>
        <v>7245.38</v>
      </c>
      <c r="F3059" s="106">
        <f t="shared" si="1409"/>
        <v>47047</v>
      </c>
      <c r="G3059" s="107">
        <f t="shared" si="1388"/>
        <v>5.6002542668107669E-3</v>
      </c>
      <c r="H3059" s="108">
        <f t="shared" si="1404"/>
        <v>47107</v>
      </c>
      <c r="I3059" s="108">
        <f t="shared" si="1389"/>
        <v>47107</v>
      </c>
      <c r="J3059" s="109">
        <f t="shared" si="1400"/>
        <v>21</v>
      </c>
      <c r="K3059" s="109">
        <f t="shared" si="1410"/>
        <v>3</v>
      </c>
      <c r="L3059" s="8">
        <f t="shared" si="1401"/>
        <v>1.00079812</v>
      </c>
      <c r="M3059" s="110">
        <f t="shared" si="1390"/>
        <v>1.0056002500000001</v>
      </c>
      <c r="N3059" s="110">
        <f t="shared" si="1391"/>
        <v>2.2054236324584964</v>
      </c>
      <c r="O3059" s="103">
        <f t="shared" si="1392"/>
        <v>2.20718382</v>
      </c>
      <c r="P3059" s="103">
        <f t="shared" si="1393"/>
        <v>93.625833569999998</v>
      </c>
      <c r="Q3059" s="11">
        <f t="shared" si="1407"/>
        <v>0</v>
      </c>
      <c r="R3059" s="30">
        <f t="shared" si="1402"/>
        <v>0</v>
      </c>
      <c r="S3059" s="103">
        <f t="shared" si="1394"/>
        <v>0</v>
      </c>
      <c r="T3059" s="113">
        <f t="shared" si="1403"/>
        <v>8.5000000000000006E-2</v>
      </c>
      <c r="U3059" s="111">
        <f t="shared" si="1395"/>
        <v>3</v>
      </c>
      <c r="V3059" s="111">
        <v>252</v>
      </c>
      <c r="W3059" s="110">
        <f t="shared" si="1396"/>
        <v>1.000971662</v>
      </c>
      <c r="X3059" s="103">
        <f t="shared" si="1397"/>
        <v>9.0972659999999997E-2</v>
      </c>
      <c r="Y3059" s="103">
        <f t="shared" si="1398"/>
        <v>0</v>
      </c>
      <c r="Z3059" s="114" t="str">
        <f t="shared" si="1405"/>
        <v>A+J=</v>
      </c>
      <c r="AA3059" s="108">
        <f t="shared" si="1406"/>
        <v>47107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399"/>
        <v>47082</v>
      </c>
      <c r="B3060" s="103">
        <f t="shared" si="1386"/>
        <v>93.772083810000012</v>
      </c>
      <c r="C3060" s="204">
        <f t="shared" si="1385"/>
        <v>42.418684264064495</v>
      </c>
      <c r="D3060" s="104">
        <f t="shared" si="1387"/>
        <v>7205.03</v>
      </c>
      <c r="E3060" s="105">
        <f t="shared" si="1408"/>
        <v>7245.38</v>
      </c>
      <c r="F3060" s="106">
        <f t="shared" si="1409"/>
        <v>47047</v>
      </c>
      <c r="G3060" s="107">
        <f t="shared" si="1388"/>
        <v>5.6002542668107669E-3</v>
      </c>
      <c r="H3060" s="108">
        <f t="shared" si="1404"/>
        <v>47107</v>
      </c>
      <c r="I3060" s="108">
        <f t="shared" si="1389"/>
        <v>47107</v>
      </c>
      <c r="J3060" s="109">
        <f t="shared" si="1400"/>
        <v>21</v>
      </c>
      <c r="K3060" s="109">
        <f t="shared" si="1410"/>
        <v>4</v>
      </c>
      <c r="L3060" s="8">
        <f t="shared" si="1401"/>
        <v>1.0010642999999999</v>
      </c>
      <c r="M3060" s="110">
        <f t="shared" si="1390"/>
        <v>1.0056002500000001</v>
      </c>
      <c r="N3060" s="110">
        <f t="shared" si="1391"/>
        <v>2.2054236324584964</v>
      </c>
      <c r="O3060" s="103">
        <f t="shared" si="1392"/>
        <v>2.2077708600000001</v>
      </c>
      <c r="P3060" s="103">
        <f t="shared" si="1393"/>
        <v>93.650735030000007</v>
      </c>
      <c r="Q3060" s="11">
        <f t="shared" si="1407"/>
        <v>0</v>
      </c>
      <c r="R3060" s="30">
        <f t="shared" si="1402"/>
        <v>0</v>
      </c>
      <c r="S3060" s="103">
        <f t="shared" si="1394"/>
        <v>0</v>
      </c>
      <c r="T3060" s="113">
        <f t="shared" si="1403"/>
        <v>8.5000000000000006E-2</v>
      </c>
      <c r="U3060" s="111">
        <f t="shared" si="1395"/>
        <v>4</v>
      </c>
      <c r="V3060" s="111">
        <v>252</v>
      </c>
      <c r="W3060" s="110">
        <f t="shared" si="1396"/>
        <v>1.001295759</v>
      </c>
      <c r="X3060" s="103">
        <f t="shared" si="1397"/>
        <v>0.12134878</v>
      </c>
      <c r="Y3060" s="103">
        <f t="shared" si="1398"/>
        <v>0</v>
      </c>
      <c r="Z3060" s="114" t="str">
        <f t="shared" si="1405"/>
        <v>A+J=</v>
      </c>
      <c r="AA3060" s="108">
        <f t="shared" si="1406"/>
        <v>47107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399"/>
        <v>47083</v>
      </c>
      <c r="B3061" s="103">
        <f t="shared" si="1386"/>
        <v>93.772083810000012</v>
      </c>
      <c r="C3061" s="204">
        <f t="shared" si="1385"/>
        <v>42.418684264064495</v>
      </c>
      <c r="D3061" s="104">
        <f t="shared" si="1387"/>
        <v>7205.03</v>
      </c>
      <c r="E3061" s="105">
        <f t="shared" si="1408"/>
        <v>7245.38</v>
      </c>
      <c r="F3061" s="106">
        <f t="shared" si="1409"/>
        <v>47047</v>
      </c>
      <c r="G3061" s="107">
        <f t="shared" si="1388"/>
        <v>5.6002542668107669E-3</v>
      </c>
      <c r="H3061" s="108">
        <f t="shared" si="1404"/>
        <v>47107</v>
      </c>
      <c r="I3061" s="108">
        <f t="shared" si="1389"/>
        <v>47107</v>
      </c>
      <c r="J3061" s="109">
        <f t="shared" si="1400"/>
        <v>21</v>
      </c>
      <c r="K3061" s="109">
        <f t="shared" si="1410"/>
        <v>4</v>
      </c>
      <c r="L3061" s="8">
        <f t="shared" si="1401"/>
        <v>1.0010642999999999</v>
      </c>
      <c r="M3061" s="110">
        <f t="shared" si="1390"/>
        <v>1.0056002500000001</v>
      </c>
      <c r="N3061" s="110">
        <f t="shared" si="1391"/>
        <v>2.2054236324584964</v>
      </c>
      <c r="O3061" s="103">
        <f t="shared" si="1392"/>
        <v>2.2077708600000001</v>
      </c>
      <c r="P3061" s="103">
        <f t="shared" si="1393"/>
        <v>93.650735030000007</v>
      </c>
      <c r="Q3061" s="11">
        <f t="shared" si="1407"/>
        <v>0</v>
      </c>
      <c r="R3061" s="30">
        <f t="shared" si="1402"/>
        <v>0</v>
      </c>
      <c r="S3061" s="103">
        <f t="shared" si="1394"/>
        <v>0</v>
      </c>
      <c r="T3061" s="113">
        <f t="shared" si="1403"/>
        <v>8.5000000000000006E-2</v>
      </c>
      <c r="U3061" s="111">
        <f t="shared" si="1395"/>
        <v>4</v>
      </c>
      <c r="V3061" s="111">
        <v>252</v>
      </c>
      <c r="W3061" s="110">
        <f t="shared" si="1396"/>
        <v>1.001295759</v>
      </c>
      <c r="X3061" s="103">
        <f t="shared" si="1397"/>
        <v>0.12134878</v>
      </c>
      <c r="Y3061" s="103">
        <f t="shared" si="1398"/>
        <v>0</v>
      </c>
      <c r="Z3061" s="114" t="str">
        <f t="shared" si="1405"/>
        <v>A+J=</v>
      </c>
      <c r="AA3061" s="108">
        <f t="shared" si="1406"/>
        <v>47107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399"/>
        <v>47084</v>
      </c>
      <c r="B3062" s="103">
        <f t="shared" si="1386"/>
        <v>93.772083810000012</v>
      </c>
      <c r="C3062" s="204">
        <f t="shared" si="1385"/>
        <v>42.418684264064495</v>
      </c>
      <c r="D3062" s="104">
        <f t="shared" si="1387"/>
        <v>7205.03</v>
      </c>
      <c r="E3062" s="105">
        <f t="shared" si="1408"/>
        <v>7245.38</v>
      </c>
      <c r="F3062" s="106">
        <f t="shared" si="1409"/>
        <v>47047</v>
      </c>
      <c r="G3062" s="107">
        <f t="shared" si="1388"/>
        <v>5.6002542668107669E-3</v>
      </c>
      <c r="H3062" s="108">
        <f t="shared" si="1404"/>
        <v>47107</v>
      </c>
      <c r="I3062" s="108">
        <f t="shared" si="1389"/>
        <v>47107</v>
      </c>
      <c r="J3062" s="109">
        <f t="shared" si="1400"/>
        <v>21</v>
      </c>
      <c r="K3062" s="109">
        <f t="shared" si="1410"/>
        <v>4</v>
      </c>
      <c r="L3062" s="8">
        <f t="shared" si="1401"/>
        <v>1.0010642999999999</v>
      </c>
      <c r="M3062" s="110">
        <f t="shared" si="1390"/>
        <v>1.0056002500000001</v>
      </c>
      <c r="N3062" s="110">
        <f t="shared" si="1391"/>
        <v>2.2054236324584964</v>
      </c>
      <c r="O3062" s="103">
        <f t="shared" si="1392"/>
        <v>2.2077708600000001</v>
      </c>
      <c r="P3062" s="103">
        <f t="shared" si="1393"/>
        <v>93.650735030000007</v>
      </c>
      <c r="Q3062" s="11">
        <f t="shared" si="1407"/>
        <v>0</v>
      </c>
      <c r="R3062" s="30">
        <f t="shared" si="1402"/>
        <v>0</v>
      </c>
      <c r="S3062" s="103">
        <f t="shared" si="1394"/>
        <v>0</v>
      </c>
      <c r="T3062" s="113">
        <f t="shared" si="1403"/>
        <v>8.5000000000000006E-2</v>
      </c>
      <c r="U3062" s="111">
        <f t="shared" si="1395"/>
        <v>4</v>
      </c>
      <c r="V3062" s="111">
        <v>252</v>
      </c>
      <c r="W3062" s="110">
        <f t="shared" si="1396"/>
        <v>1.001295759</v>
      </c>
      <c r="X3062" s="103">
        <f t="shared" si="1397"/>
        <v>0.12134878</v>
      </c>
      <c r="Y3062" s="103">
        <f t="shared" si="1398"/>
        <v>0</v>
      </c>
      <c r="Z3062" s="114" t="str">
        <f t="shared" si="1405"/>
        <v>A+J=</v>
      </c>
      <c r="AA3062" s="108">
        <f t="shared" si="1406"/>
        <v>47107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399"/>
        <v>47085</v>
      </c>
      <c r="B3063" s="103">
        <f t="shared" si="1386"/>
        <v>93.827393739999991</v>
      </c>
      <c r="C3063" s="204">
        <f t="shared" si="1385"/>
        <v>42.418684264064495</v>
      </c>
      <c r="D3063" s="104">
        <f t="shared" si="1387"/>
        <v>7205.03</v>
      </c>
      <c r="E3063" s="105">
        <f t="shared" si="1408"/>
        <v>7245.38</v>
      </c>
      <c r="F3063" s="106">
        <f t="shared" si="1409"/>
        <v>47047</v>
      </c>
      <c r="G3063" s="107">
        <f t="shared" si="1388"/>
        <v>5.6002542668107669E-3</v>
      </c>
      <c r="H3063" s="108">
        <f t="shared" si="1404"/>
        <v>47107</v>
      </c>
      <c r="I3063" s="108">
        <f t="shared" si="1389"/>
        <v>47107</v>
      </c>
      <c r="J3063" s="109">
        <f t="shared" si="1400"/>
        <v>21</v>
      </c>
      <c r="K3063" s="109">
        <f t="shared" si="1410"/>
        <v>5</v>
      </c>
      <c r="L3063" s="8">
        <f t="shared" si="1401"/>
        <v>1.00133055</v>
      </c>
      <c r="M3063" s="110">
        <f t="shared" si="1390"/>
        <v>1.0056002500000001</v>
      </c>
      <c r="N3063" s="110">
        <f t="shared" si="1391"/>
        <v>2.2054236324584964</v>
      </c>
      <c r="O3063" s="103">
        <f t="shared" si="1392"/>
        <v>2.2083580500000002</v>
      </c>
      <c r="P3063" s="103">
        <f t="shared" si="1393"/>
        <v>93.675642859999996</v>
      </c>
      <c r="Q3063" s="11">
        <f t="shared" si="1407"/>
        <v>0</v>
      </c>
      <c r="R3063" s="30">
        <f t="shared" si="1402"/>
        <v>0</v>
      </c>
      <c r="S3063" s="103">
        <f t="shared" si="1394"/>
        <v>0</v>
      </c>
      <c r="T3063" s="113">
        <f t="shared" si="1403"/>
        <v>8.5000000000000006E-2</v>
      </c>
      <c r="U3063" s="111">
        <f t="shared" si="1395"/>
        <v>5</v>
      </c>
      <c r="V3063" s="111">
        <v>252</v>
      </c>
      <c r="W3063" s="110">
        <f t="shared" si="1396"/>
        <v>1.0016199610000001</v>
      </c>
      <c r="X3063" s="103">
        <f t="shared" si="1397"/>
        <v>0.15175088</v>
      </c>
      <c r="Y3063" s="103">
        <f t="shared" si="1398"/>
        <v>0</v>
      </c>
      <c r="Z3063" s="114" t="str">
        <f t="shared" si="1405"/>
        <v>A+J=</v>
      </c>
      <c r="AA3063" s="108">
        <f t="shared" si="1406"/>
        <v>47107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399"/>
        <v>47086</v>
      </c>
      <c r="B3064" s="103">
        <f t="shared" si="1386"/>
        <v>93.882737309999996</v>
      </c>
      <c r="C3064" s="204">
        <f t="shared" si="1385"/>
        <v>42.418684264064495</v>
      </c>
      <c r="D3064" s="104">
        <f t="shared" si="1387"/>
        <v>7205.03</v>
      </c>
      <c r="E3064" s="105">
        <f t="shared" si="1408"/>
        <v>7245.38</v>
      </c>
      <c r="F3064" s="106">
        <f t="shared" si="1409"/>
        <v>47047</v>
      </c>
      <c r="G3064" s="107">
        <f t="shared" si="1388"/>
        <v>5.6002542668107669E-3</v>
      </c>
      <c r="H3064" s="108">
        <f t="shared" si="1404"/>
        <v>47107</v>
      </c>
      <c r="I3064" s="108">
        <f t="shared" si="1389"/>
        <v>47107</v>
      </c>
      <c r="J3064" s="109">
        <f t="shared" si="1400"/>
        <v>21</v>
      </c>
      <c r="K3064" s="109">
        <f t="shared" si="1410"/>
        <v>6</v>
      </c>
      <c r="L3064" s="8">
        <f t="shared" si="1401"/>
        <v>1.0015968799999999</v>
      </c>
      <c r="M3064" s="110">
        <f t="shared" si="1390"/>
        <v>1.0056002500000001</v>
      </c>
      <c r="N3064" s="110">
        <f t="shared" si="1391"/>
        <v>2.2054236324584964</v>
      </c>
      <c r="O3064" s="103">
        <f t="shared" si="1392"/>
        <v>2.20894542</v>
      </c>
      <c r="P3064" s="103">
        <f t="shared" si="1393"/>
        <v>93.700558319999999</v>
      </c>
      <c r="Q3064" s="11">
        <f t="shared" si="1407"/>
        <v>0</v>
      </c>
      <c r="R3064" s="30">
        <f t="shared" si="1402"/>
        <v>0</v>
      </c>
      <c r="S3064" s="103">
        <f t="shared" si="1394"/>
        <v>0</v>
      </c>
      <c r="T3064" s="113">
        <f t="shared" si="1403"/>
        <v>8.5000000000000006E-2</v>
      </c>
      <c r="U3064" s="111">
        <f t="shared" si="1395"/>
        <v>6</v>
      </c>
      <c r="V3064" s="111">
        <v>252</v>
      </c>
      <c r="W3064" s="110">
        <f t="shared" si="1396"/>
        <v>1.0019442679999999</v>
      </c>
      <c r="X3064" s="103">
        <f t="shared" si="1397"/>
        <v>0.18217899000000001</v>
      </c>
      <c r="Y3064" s="103">
        <f t="shared" si="1398"/>
        <v>0</v>
      </c>
      <c r="Z3064" s="114" t="str">
        <f t="shared" si="1405"/>
        <v>A+J=</v>
      </c>
      <c r="AA3064" s="108">
        <f t="shared" si="1406"/>
        <v>47107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399"/>
        <v>47087</v>
      </c>
      <c r="B3065" s="103">
        <f t="shared" si="1386"/>
        <v>93.938112840000002</v>
      </c>
      <c r="C3065" s="204">
        <f t="shared" si="1385"/>
        <v>42.418684264064495</v>
      </c>
      <c r="D3065" s="104">
        <f t="shared" si="1387"/>
        <v>7205.03</v>
      </c>
      <c r="E3065" s="105">
        <f t="shared" si="1408"/>
        <v>7245.38</v>
      </c>
      <c r="F3065" s="106">
        <f t="shared" si="1409"/>
        <v>47047</v>
      </c>
      <c r="G3065" s="107">
        <f t="shared" si="1388"/>
        <v>5.6002542668107669E-3</v>
      </c>
      <c r="H3065" s="108">
        <f t="shared" si="1404"/>
        <v>47107</v>
      </c>
      <c r="I3065" s="108">
        <f t="shared" si="1389"/>
        <v>47107</v>
      </c>
      <c r="J3065" s="109">
        <f t="shared" si="1400"/>
        <v>21</v>
      </c>
      <c r="K3065" s="109">
        <f t="shared" si="1410"/>
        <v>7</v>
      </c>
      <c r="L3065" s="8">
        <f t="shared" si="1401"/>
        <v>1.0018632700000001</v>
      </c>
      <c r="M3065" s="110">
        <f t="shared" si="1390"/>
        <v>1.0056002500000001</v>
      </c>
      <c r="N3065" s="110">
        <f t="shared" si="1391"/>
        <v>2.2054236324584964</v>
      </c>
      <c r="O3065" s="103">
        <f t="shared" si="1392"/>
        <v>2.20953293</v>
      </c>
      <c r="P3065" s="103">
        <f t="shared" si="1393"/>
        <v>93.725479719999996</v>
      </c>
      <c r="Q3065" s="11">
        <f t="shared" si="1407"/>
        <v>0</v>
      </c>
      <c r="R3065" s="30">
        <f t="shared" si="1402"/>
        <v>0</v>
      </c>
      <c r="S3065" s="103">
        <f t="shared" si="1394"/>
        <v>0</v>
      </c>
      <c r="T3065" s="113">
        <f t="shared" si="1403"/>
        <v>8.5000000000000006E-2</v>
      </c>
      <c r="U3065" s="111">
        <f t="shared" si="1395"/>
        <v>7</v>
      </c>
      <c r="V3065" s="111">
        <v>252</v>
      </c>
      <c r="W3065" s="110">
        <f t="shared" si="1396"/>
        <v>1.00226868</v>
      </c>
      <c r="X3065" s="103">
        <f t="shared" si="1397"/>
        <v>0.21263312000000001</v>
      </c>
      <c r="Y3065" s="103">
        <f t="shared" si="1398"/>
        <v>0</v>
      </c>
      <c r="Z3065" s="114" t="str">
        <f t="shared" si="1405"/>
        <v>A+J=</v>
      </c>
      <c r="AA3065" s="108">
        <f t="shared" si="1406"/>
        <v>47107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399"/>
        <v>47088</v>
      </c>
      <c r="B3066" s="103">
        <f t="shared" si="1386"/>
        <v>93.993521610000002</v>
      </c>
      <c r="C3066" s="204">
        <f t="shared" si="1385"/>
        <v>42.418684264064495</v>
      </c>
      <c r="D3066" s="104">
        <f t="shared" si="1387"/>
        <v>7205.03</v>
      </c>
      <c r="E3066" s="105">
        <f t="shared" si="1408"/>
        <v>7245.38</v>
      </c>
      <c r="F3066" s="106">
        <f t="shared" si="1409"/>
        <v>47047</v>
      </c>
      <c r="G3066" s="107">
        <f t="shared" si="1388"/>
        <v>5.6002542668107669E-3</v>
      </c>
      <c r="H3066" s="108">
        <f t="shared" si="1404"/>
        <v>47107</v>
      </c>
      <c r="I3066" s="108">
        <f t="shared" si="1389"/>
        <v>47107</v>
      </c>
      <c r="J3066" s="109">
        <f t="shared" si="1400"/>
        <v>21</v>
      </c>
      <c r="K3066" s="109">
        <f t="shared" si="1410"/>
        <v>8</v>
      </c>
      <c r="L3066" s="8">
        <f t="shared" si="1401"/>
        <v>1.00212974</v>
      </c>
      <c r="M3066" s="110">
        <f t="shared" si="1390"/>
        <v>1.0056002500000001</v>
      </c>
      <c r="N3066" s="110">
        <f t="shared" si="1391"/>
        <v>2.2054236324584964</v>
      </c>
      <c r="O3066" s="103">
        <f t="shared" si="1392"/>
        <v>2.2101206100000002</v>
      </c>
      <c r="P3066" s="103">
        <f t="shared" si="1393"/>
        <v>93.750408340000007</v>
      </c>
      <c r="Q3066" s="11">
        <f t="shared" si="1407"/>
        <v>0</v>
      </c>
      <c r="R3066" s="30">
        <f t="shared" si="1402"/>
        <v>0</v>
      </c>
      <c r="S3066" s="103">
        <f t="shared" si="1394"/>
        <v>0</v>
      </c>
      <c r="T3066" s="113">
        <f t="shared" si="1403"/>
        <v>8.5000000000000006E-2</v>
      </c>
      <c r="U3066" s="111">
        <f t="shared" si="1395"/>
        <v>8</v>
      </c>
      <c r="V3066" s="111">
        <v>252</v>
      </c>
      <c r="W3066" s="110">
        <f t="shared" si="1396"/>
        <v>1.0025931969999999</v>
      </c>
      <c r="X3066" s="103">
        <f t="shared" si="1397"/>
        <v>0.24311326999999999</v>
      </c>
      <c r="Y3066" s="103">
        <f t="shared" si="1398"/>
        <v>0</v>
      </c>
      <c r="Z3066" s="114" t="str">
        <f t="shared" si="1405"/>
        <v>A+J=</v>
      </c>
      <c r="AA3066" s="108">
        <f t="shared" si="1406"/>
        <v>47107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399"/>
        <v>47089</v>
      </c>
      <c r="B3067" s="103">
        <f t="shared" si="1386"/>
        <v>94.048961930000004</v>
      </c>
      <c r="C3067" s="204">
        <f t="shared" si="1385"/>
        <v>42.418684264064495</v>
      </c>
      <c r="D3067" s="104">
        <f t="shared" si="1387"/>
        <v>7205.03</v>
      </c>
      <c r="E3067" s="105">
        <f t="shared" si="1408"/>
        <v>7245.38</v>
      </c>
      <c r="F3067" s="106">
        <f t="shared" si="1409"/>
        <v>47047</v>
      </c>
      <c r="G3067" s="107">
        <f t="shared" si="1388"/>
        <v>5.6002542668107669E-3</v>
      </c>
      <c r="H3067" s="108">
        <f t="shared" si="1404"/>
        <v>47107</v>
      </c>
      <c r="I3067" s="108">
        <f t="shared" si="1389"/>
        <v>47107</v>
      </c>
      <c r="J3067" s="109">
        <f t="shared" si="1400"/>
        <v>21</v>
      </c>
      <c r="K3067" s="109">
        <f t="shared" si="1410"/>
        <v>9</v>
      </c>
      <c r="L3067" s="8">
        <f t="shared" si="1401"/>
        <v>1.00239627</v>
      </c>
      <c r="M3067" s="110">
        <f t="shared" si="1390"/>
        <v>1.0056002500000001</v>
      </c>
      <c r="N3067" s="110">
        <f t="shared" si="1391"/>
        <v>2.2054236324584964</v>
      </c>
      <c r="O3067" s="103">
        <f t="shared" si="1392"/>
        <v>2.21070842</v>
      </c>
      <c r="P3067" s="103">
        <f t="shared" si="1393"/>
        <v>93.775342460000005</v>
      </c>
      <c r="Q3067" s="11">
        <f t="shared" si="1407"/>
        <v>0</v>
      </c>
      <c r="R3067" s="30">
        <f t="shared" si="1402"/>
        <v>0</v>
      </c>
      <c r="S3067" s="103">
        <f t="shared" si="1394"/>
        <v>0</v>
      </c>
      <c r="T3067" s="113">
        <f t="shared" si="1403"/>
        <v>8.5000000000000006E-2</v>
      </c>
      <c r="U3067" s="111">
        <f t="shared" si="1395"/>
        <v>9</v>
      </c>
      <c r="V3067" s="111">
        <v>252</v>
      </c>
      <c r="W3067" s="110">
        <f t="shared" si="1396"/>
        <v>1.0029178190000001</v>
      </c>
      <c r="X3067" s="103">
        <f t="shared" si="1397"/>
        <v>0.27361946999999998</v>
      </c>
      <c r="Y3067" s="103">
        <f t="shared" si="1398"/>
        <v>0</v>
      </c>
      <c r="Z3067" s="114" t="str">
        <f t="shared" si="1405"/>
        <v>A+J=</v>
      </c>
      <c r="AA3067" s="108">
        <f t="shared" si="1406"/>
        <v>47107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399"/>
        <v>47090</v>
      </c>
      <c r="B3068" s="103">
        <f t="shared" si="1386"/>
        <v>94.048961930000004</v>
      </c>
      <c r="C3068" s="204">
        <f t="shared" si="1385"/>
        <v>42.418684264064495</v>
      </c>
      <c r="D3068" s="104">
        <f t="shared" si="1387"/>
        <v>7205.03</v>
      </c>
      <c r="E3068" s="105">
        <f t="shared" si="1408"/>
        <v>7245.38</v>
      </c>
      <c r="F3068" s="106">
        <f t="shared" si="1409"/>
        <v>47047</v>
      </c>
      <c r="G3068" s="107">
        <f t="shared" si="1388"/>
        <v>5.6002542668107669E-3</v>
      </c>
      <c r="H3068" s="108">
        <f t="shared" si="1404"/>
        <v>47107</v>
      </c>
      <c r="I3068" s="108">
        <f t="shared" si="1389"/>
        <v>47107</v>
      </c>
      <c r="J3068" s="109">
        <f t="shared" si="1400"/>
        <v>21</v>
      </c>
      <c r="K3068" s="109">
        <f t="shared" si="1410"/>
        <v>9</v>
      </c>
      <c r="L3068" s="8">
        <f t="shared" si="1401"/>
        <v>1.00239627</v>
      </c>
      <c r="M3068" s="110">
        <f t="shared" si="1390"/>
        <v>1.0056002500000001</v>
      </c>
      <c r="N3068" s="110">
        <f t="shared" si="1391"/>
        <v>2.2054236324584964</v>
      </c>
      <c r="O3068" s="103">
        <f t="shared" si="1392"/>
        <v>2.21070842</v>
      </c>
      <c r="P3068" s="103">
        <f t="shared" si="1393"/>
        <v>93.775342460000005</v>
      </c>
      <c r="Q3068" s="11">
        <f t="shared" si="1407"/>
        <v>0</v>
      </c>
      <c r="R3068" s="30">
        <f t="shared" si="1402"/>
        <v>0</v>
      </c>
      <c r="S3068" s="103">
        <f t="shared" si="1394"/>
        <v>0</v>
      </c>
      <c r="T3068" s="113">
        <f t="shared" si="1403"/>
        <v>8.5000000000000006E-2</v>
      </c>
      <c r="U3068" s="111">
        <f t="shared" si="1395"/>
        <v>9</v>
      </c>
      <c r="V3068" s="111">
        <v>252</v>
      </c>
      <c r="W3068" s="110">
        <f t="shared" si="1396"/>
        <v>1.0029178190000001</v>
      </c>
      <c r="X3068" s="103">
        <f t="shared" si="1397"/>
        <v>0.27361946999999998</v>
      </c>
      <c r="Y3068" s="103">
        <f t="shared" si="1398"/>
        <v>0</v>
      </c>
      <c r="Z3068" s="114" t="str">
        <f t="shared" si="1405"/>
        <v>A+J=</v>
      </c>
      <c r="AA3068" s="108">
        <f t="shared" si="1406"/>
        <v>47107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399"/>
        <v>47091</v>
      </c>
      <c r="B3069" s="103">
        <f t="shared" si="1386"/>
        <v>94.048961930000004</v>
      </c>
      <c r="C3069" s="204">
        <f t="shared" si="1385"/>
        <v>42.418684264064495</v>
      </c>
      <c r="D3069" s="104">
        <f t="shared" si="1387"/>
        <v>7205.03</v>
      </c>
      <c r="E3069" s="105">
        <f t="shared" si="1408"/>
        <v>7245.38</v>
      </c>
      <c r="F3069" s="106">
        <f t="shared" si="1409"/>
        <v>47047</v>
      </c>
      <c r="G3069" s="107">
        <f t="shared" si="1388"/>
        <v>5.6002542668107669E-3</v>
      </c>
      <c r="H3069" s="108">
        <f t="shared" si="1404"/>
        <v>47107</v>
      </c>
      <c r="I3069" s="108">
        <f t="shared" si="1389"/>
        <v>47107</v>
      </c>
      <c r="J3069" s="109">
        <f t="shared" si="1400"/>
        <v>21</v>
      </c>
      <c r="K3069" s="109">
        <f t="shared" si="1410"/>
        <v>9</v>
      </c>
      <c r="L3069" s="8">
        <f t="shared" si="1401"/>
        <v>1.00239627</v>
      </c>
      <c r="M3069" s="110">
        <f t="shared" si="1390"/>
        <v>1.0056002500000001</v>
      </c>
      <c r="N3069" s="110">
        <f t="shared" si="1391"/>
        <v>2.2054236324584964</v>
      </c>
      <c r="O3069" s="103">
        <f t="shared" si="1392"/>
        <v>2.21070842</v>
      </c>
      <c r="P3069" s="103">
        <f t="shared" si="1393"/>
        <v>93.775342460000005</v>
      </c>
      <c r="Q3069" s="11">
        <f t="shared" si="1407"/>
        <v>0</v>
      </c>
      <c r="R3069" s="30">
        <f t="shared" si="1402"/>
        <v>0</v>
      </c>
      <c r="S3069" s="103">
        <f t="shared" si="1394"/>
        <v>0</v>
      </c>
      <c r="T3069" s="113">
        <f t="shared" si="1403"/>
        <v>8.5000000000000006E-2</v>
      </c>
      <c r="U3069" s="111">
        <f t="shared" si="1395"/>
        <v>9</v>
      </c>
      <c r="V3069" s="111">
        <v>252</v>
      </c>
      <c r="W3069" s="110">
        <f t="shared" si="1396"/>
        <v>1.0029178190000001</v>
      </c>
      <c r="X3069" s="103">
        <f t="shared" si="1397"/>
        <v>0.27361946999999998</v>
      </c>
      <c r="Y3069" s="103">
        <f t="shared" si="1398"/>
        <v>0</v>
      </c>
      <c r="Z3069" s="114" t="str">
        <f t="shared" si="1405"/>
        <v>A+J=</v>
      </c>
      <c r="AA3069" s="108">
        <f t="shared" si="1406"/>
        <v>47107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399"/>
        <v>47092</v>
      </c>
      <c r="B3070" s="103">
        <f t="shared" si="1386"/>
        <v>94.104436059999998</v>
      </c>
      <c r="C3070" s="204">
        <f t="shared" si="1385"/>
        <v>42.418684264064495</v>
      </c>
      <c r="D3070" s="104">
        <f t="shared" si="1387"/>
        <v>7205.03</v>
      </c>
      <c r="E3070" s="105">
        <f t="shared" si="1408"/>
        <v>7245.38</v>
      </c>
      <c r="F3070" s="106">
        <f t="shared" si="1409"/>
        <v>47047</v>
      </c>
      <c r="G3070" s="107">
        <f t="shared" si="1388"/>
        <v>5.6002542668107669E-3</v>
      </c>
      <c r="H3070" s="108">
        <f t="shared" si="1404"/>
        <v>47107</v>
      </c>
      <c r="I3070" s="108">
        <f t="shared" si="1389"/>
        <v>47107</v>
      </c>
      <c r="J3070" s="109">
        <f t="shared" si="1400"/>
        <v>21</v>
      </c>
      <c r="K3070" s="109">
        <f t="shared" si="1410"/>
        <v>10</v>
      </c>
      <c r="L3070" s="8">
        <f t="shared" si="1401"/>
        <v>1.0026628799999999</v>
      </c>
      <c r="M3070" s="110">
        <f t="shared" si="1390"/>
        <v>1.0056002500000001</v>
      </c>
      <c r="N3070" s="110">
        <f t="shared" si="1391"/>
        <v>2.2054236324584964</v>
      </c>
      <c r="O3070" s="103">
        <f t="shared" si="1392"/>
        <v>2.2112964100000001</v>
      </c>
      <c r="P3070" s="103">
        <f t="shared" si="1393"/>
        <v>93.800284230000003</v>
      </c>
      <c r="Q3070" s="11">
        <f t="shared" si="1407"/>
        <v>0</v>
      </c>
      <c r="R3070" s="30">
        <f t="shared" si="1402"/>
        <v>0</v>
      </c>
      <c r="S3070" s="103">
        <f t="shared" si="1394"/>
        <v>0</v>
      </c>
      <c r="T3070" s="113">
        <f t="shared" si="1403"/>
        <v>8.5000000000000006E-2</v>
      </c>
      <c r="U3070" s="111">
        <f t="shared" si="1395"/>
        <v>10</v>
      </c>
      <c r="V3070" s="111">
        <v>252</v>
      </c>
      <c r="W3070" s="110">
        <f t="shared" si="1396"/>
        <v>1.0032425469999999</v>
      </c>
      <c r="X3070" s="103">
        <f t="shared" si="1397"/>
        <v>0.30415183000000001</v>
      </c>
      <c r="Y3070" s="103">
        <f t="shared" si="1398"/>
        <v>0</v>
      </c>
      <c r="Z3070" s="114" t="str">
        <f t="shared" si="1405"/>
        <v>A+J=</v>
      </c>
      <c r="AA3070" s="108">
        <f t="shared" si="1406"/>
        <v>47107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399"/>
        <v>47093</v>
      </c>
      <c r="B3071" s="103">
        <f t="shared" si="1386"/>
        <v>94.159942509999993</v>
      </c>
      <c r="C3071" s="204">
        <f t="shared" si="1385"/>
        <v>42.418684264064495</v>
      </c>
      <c r="D3071" s="104">
        <f t="shared" si="1387"/>
        <v>7205.03</v>
      </c>
      <c r="E3071" s="105">
        <f t="shared" si="1408"/>
        <v>7245.38</v>
      </c>
      <c r="F3071" s="106">
        <f t="shared" si="1409"/>
        <v>47047</v>
      </c>
      <c r="G3071" s="107">
        <f t="shared" si="1388"/>
        <v>5.6002542668107669E-3</v>
      </c>
      <c r="H3071" s="108">
        <f t="shared" si="1404"/>
        <v>47107</v>
      </c>
      <c r="I3071" s="108">
        <f t="shared" si="1389"/>
        <v>47107</v>
      </c>
      <c r="J3071" s="109">
        <f t="shared" si="1400"/>
        <v>21</v>
      </c>
      <c r="K3071" s="109">
        <f t="shared" si="1410"/>
        <v>11</v>
      </c>
      <c r="L3071" s="8">
        <f t="shared" si="1401"/>
        <v>1.0029295600000001</v>
      </c>
      <c r="M3071" s="110">
        <f t="shared" si="1390"/>
        <v>1.0056002500000001</v>
      </c>
      <c r="N3071" s="110">
        <f t="shared" si="1391"/>
        <v>2.2054236324584964</v>
      </c>
      <c r="O3071" s="103">
        <f t="shared" si="1392"/>
        <v>2.2118845500000002</v>
      </c>
      <c r="P3071" s="103">
        <f t="shared" si="1393"/>
        <v>93.825232349999993</v>
      </c>
      <c r="Q3071" s="11">
        <f t="shared" si="1407"/>
        <v>0</v>
      </c>
      <c r="R3071" s="30">
        <f t="shared" si="1402"/>
        <v>0</v>
      </c>
      <c r="S3071" s="103">
        <f t="shared" si="1394"/>
        <v>0</v>
      </c>
      <c r="T3071" s="113">
        <f t="shared" si="1403"/>
        <v>8.5000000000000006E-2</v>
      </c>
      <c r="U3071" s="111">
        <f t="shared" si="1395"/>
        <v>11</v>
      </c>
      <c r="V3071" s="111">
        <v>252</v>
      </c>
      <c r="W3071" s="110">
        <f t="shared" si="1396"/>
        <v>1.0035673789999999</v>
      </c>
      <c r="X3071" s="103">
        <f t="shared" si="1397"/>
        <v>0.33471015999999998</v>
      </c>
      <c r="Y3071" s="103">
        <f t="shared" si="1398"/>
        <v>0</v>
      </c>
      <c r="Z3071" s="114" t="str">
        <f t="shared" si="1405"/>
        <v>A+J=</v>
      </c>
      <c r="AA3071" s="108">
        <f t="shared" si="1406"/>
        <v>47107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399"/>
        <v>47094</v>
      </c>
      <c r="B3072" s="103">
        <f t="shared" si="1386"/>
        <v>94.215481929999996</v>
      </c>
      <c r="C3072" s="204">
        <f t="shared" si="1385"/>
        <v>42.418684264064495</v>
      </c>
      <c r="D3072" s="104">
        <f t="shared" si="1387"/>
        <v>7205.03</v>
      </c>
      <c r="E3072" s="105">
        <f t="shared" si="1408"/>
        <v>7245.38</v>
      </c>
      <c r="F3072" s="106">
        <f t="shared" si="1409"/>
        <v>47047</v>
      </c>
      <c r="G3072" s="107">
        <f t="shared" si="1388"/>
        <v>5.6002542668107669E-3</v>
      </c>
      <c r="H3072" s="108">
        <f t="shared" si="1404"/>
        <v>47107</v>
      </c>
      <c r="I3072" s="108">
        <f t="shared" si="1389"/>
        <v>47107</v>
      </c>
      <c r="J3072" s="109">
        <f t="shared" si="1400"/>
        <v>21</v>
      </c>
      <c r="K3072" s="109">
        <f t="shared" si="1410"/>
        <v>12</v>
      </c>
      <c r="L3072" s="8">
        <f t="shared" si="1401"/>
        <v>1.0031963100000001</v>
      </c>
      <c r="M3072" s="110">
        <f t="shared" si="1390"/>
        <v>1.0056002500000001</v>
      </c>
      <c r="N3072" s="110">
        <f t="shared" si="1391"/>
        <v>2.2054236324584964</v>
      </c>
      <c r="O3072" s="103">
        <f t="shared" si="1392"/>
        <v>2.2124728500000002</v>
      </c>
      <c r="P3072" s="103">
        <f t="shared" si="1393"/>
        <v>93.850187259999998</v>
      </c>
      <c r="Q3072" s="11">
        <f t="shared" si="1407"/>
        <v>0</v>
      </c>
      <c r="R3072" s="30">
        <f t="shared" si="1402"/>
        <v>0</v>
      </c>
      <c r="S3072" s="103">
        <f t="shared" si="1394"/>
        <v>0</v>
      </c>
      <c r="T3072" s="113">
        <f t="shared" si="1403"/>
        <v>8.5000000000000006E-2</v>
      </c>
      <c r="U3072" s="111">
        <f t="shared" si="1395"/>
        <v>12</v>
      </c>
      <c r="V3072" s="111">
        <v>252</v>
      </c>
      <c r="W3072" s="110">
        <f t="shared" si="1396"/>
        <v>1.003892317</v>
      </c>
      <c r="X3072" s="103">
        <f t="shared" si="1397"/>
        <v>0.36529466999999999</v>
      </c>
      <c r="Y3072" s="103">
        <f t="shared" si="1398"/>
        <v>0</v>
      </c>
      <c r="Z3072" s="114" t="str">
        <f t="shared" si="1405"/>
        <v>A+J=</v>
      </c>
      <c r="AA3072" s="108">
        <f t="shared" si="1406"/>
        <v>47107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399"/>
        <v>47095</v>
      </c>
      <c r="B3073" s="103">
        <f t="shared" si="1386"/>
        <v>94.271053739999999</v>
      </c>
      <c r="C3073" s="204">
        <f t="shared" si="1385"/>
        <v>42.418684264064495</v>
      </c>
      <c r="D3073" s="104">
        <f t="shared" si="1387"/>
        <v>7205.03</v>
      </c>
      <c r="E3073" s="105">
        <f t="shared" si="1408"/>
        <v>7245.38</v>
      </c>
      <c r="F3073" s="106">
        <f t="shared" si="1409"/>
        <v>47047</v>
      </c>
      <c r="G3073" s="107">
        <f t="shared" si="1388"/>
        <v>5.6002542668107669E-3</v>
      </c>
      <c r="H3073" s="108">
        <f t="shared" si="1404"/>
        <v>47107</v>
      </c>
      <c r="I3073" s="108">
        <f t="shared" si="1389"/>
        <v>47107</v>
      </c>
      <c r="J3073" s="109">
        <f t="shared" si="1400"/>
        <v>21</v>
      </c>
      <c r="K3073" s="109">
        <f t="shared" si="1410"/>
        <v>13</v>
      </c>
      <c r="L3073" s="8">
        <f t="shared" si="1401"/>
        <v>1.0034631300000001</v>
      </c>
      <c r="M3073" s="110">
        <f t="shared" si="1390"/>
        <v>1.0056002500000001</v>
      </c>
      <c r="N3073" s="110">
        <f t="shared" si="1391"/>
        <v>2.2054236324584964</v>
      </c>
      <c r="O3073" s="103">
        <f t="shared" si="1392"/>
        <v>2.2130613000000001</v>
      </c>
      <c r="P3073" s="103">
        <f t="shared" si="1393"/>
        <v>93.875148539999998</v>
      </c>
      <c r="Q3073" s="11">
        <f t="shared" si="1407"/>
        <v>0</v>
      </c>
      <c r="R3073" s="30">
        <f t="shared" si="1402"/>
        <v>0</v>
      </c>
      <c r="S3073" s="103">
        <f t="shared" si="1394"/>
        <v>0</v>
      </c>
      <c r="T3073" s="113">
        <f t="shared" si="1403"/>
        <v>8.5000000000000006E-2</v>
      </c>
      <c r="U3073" s="111">
        <f t="shared" si="1395"/>
        <v>13</v>
      </c>
      <c r="V3073" s="111">
        <v>252</v>
      </c>
      <c r="W3073" s="110">
        <f t="shared" si="1396"/>
        <v>1.0042173590000001</v>
      </c>
      <c r="X3073" s="103">
        <f t="shared" si="1397"/>
        <v>0.39590520000000001</v>
      </c>
      <c r="Y3073" s="103">
        <f t="shared" si="1398"/>
        <v>0</v>
      </c>
      <c r="Z3073" s="114" t="str">
        <f t="shared" si="1405"/>
        <v>A+J=</v>
      </c>
      <c r="AA3073" s="108">
        <f t="shared" si="1406"/>
        <v>47107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399"/>
        <v>47096</v>
      </c>
      <c r="B3074" s="103">
        <f t="shared" si="1386"/>
        <v>94.326658190000003</v>
      </c>
      <c r="C3074" s="204">
        <f t="shared" si="1385"/>
        <v>42.418684264064495</v>
      </c>
      <c r="D3074" s="104">
        <f t="shared" si="1387"/>
        <v>7205.03</v>
      </c>
      <c r="E3074" s="105">
        <f t="shared" si="1408"/>
        <v>7245.38</v>
      </c>
      <c r="F3074" s="106">
        <f t="shared" si="1409"/>
        <v>47047</v>
      </c>
      <c r="G3074" s="107">
        <f t="shared" si="1388"/>
        <v>5.6002542668107669E-3</v>
      </c>
      <c r="H3074" s="108">
        <f t="shared" si="1404"/>
        <v>47107</v>
      </c>
      <c r="I3074" s="108">
        <f t="shared" si="1389"/>
        <v>47107</v>
      </c>
      <c r="J3074" s="109">
        <f t="shared" si="1400"/>
        <v>21</v>
      </c>
      <c r="K3074" s="109">
        <f t="shared" si="1410"/>
        <v>14</v>
      </c>
      <c r="L3074" s="8">
        <f t="shared" si="1401"/>
        <v>1.0037300199999999</v>
      </c>
      <c r="M3074" s="110">
        <f t="shared" si="1390"/>
        <v>1.0056002500000001</v>
      </c>
      <c r="N3074" s="110">
        <f t="shared" si="1391"/>
        <v>2.2054236324584964</v>
      </c>
      <c r="O3074" s="103">
        <f t="shared" si="1392"/>
        <v>2.2136499000000001</v>
      </c>
      <c r="P3074" s="103">
        <f t="shared" si="1393"/>
        <v>93.900116170000004</v>
      </c>
      <c r="Q3074" s="11">
        <f t="shared" si="1407"/>
        <v>0</v>
      </c>
      <c r="R3074" s="30">
        <f t="shared" si="1402"/>
        <v>0</v>
      </c>
      <c r="S3074" s="103">
        <f t="shared" si="1394"/>
        <v>0</v>
      </c>
      <c r="T3074" s="113">
        <f t="shared" si="1403"/>
        <v>8.5000000000000006E-2</v>
      </c>
      <c r="U3074" s="111">
        <f t="shared" si="1395"/>
        <v>14</v>
      </c>
      <c r="V3074" s="111">
        <v>252</v>
      </c>
      <c r="W3074" s="110">
        <f t="shared" si="1396"/>
        <v>1.0045425079999999</v>
      </c>
      <c r="X3074" s="103">
        <f t="shared" si="1397"/>
        <v>0.42654202000000002</v>
      </c>
      <c r="Y3074" s="103">
        <f t="shared" si="1398"/>
        <v>0</v>
      </c>
      <c r="Z3074" s="114" t="str">
        <f t="shared" si="1405"/>
        <v>A+J=</v>
      </c>
      <c r="AA3074" s="108">
        <f t="shared" si="1406"/>
        <v>47107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399"/>
        <v>47097</v>
      </c>
      <c r="B3075" s="103">
        <f t="shared" si="1386"/>
        <v>94.326658190000003</v>
      </c>
      <c r="C3075" s="204">
        <f t="shared" si="1385"/>
        <v>42.418684264064495</v>
      </c>
      <c r="D3075" s="104">
        <f t="shared" si="1387"/>
        <v>7205.03</v>
      </c>
      <c r="E3075" s="105">
        <f t="shared" si="1408"/>
        <v>7245.38</v>
      </c>
      <c r="F3075" s="106">
        <f t="shared" si="1409"/>
        <v>47047</v>
      </c>
      <c r="G3075" s="107">
        <f t="shared" si="1388"/>
        <v>5.6002542668107669E-3</v>
      </c>
      <c r="H3075" s="108">
        <f t="shared" si="1404"/>
        <v>47107</v>
      </c>
      <c r="I3075" s="108">
        <f t="shared" si="1389"/>
        <v>47107</v>
      </c>
      <c r="J3075" s="109">
        <f t="shared" si="1400"/>
        <v>21</v>
      </c>
      <c r="K3075" s="109">
        <f t="shared" si="1410"/>
        <v>14</v>
      </c>
      <c r="L3075" s="8">
        <f t="shared" si="1401"/>
        <v>1.0037300199999999</v>
      </c>
      <c r="M3075" s="110">
        <f t="shared" si="1390"/>
        <v>1.0056002500000001</v>
      </c>
      <c r="N3075" s="110">
        <f t="shared" si="1391"/>
        <v>2.2054236324584964</v>
      </c>
      <c r="O3075" s="103">
        <f t="shared" si="1392"/>
        <v>2.2136499000000001</v>
      </c>
      <c r="P3075" s="103">
        <f t="shared" si="1393"/>
        <v>93.900116170000004</v>
      </c>
      <c r="Q3075" s="11">
        <f t="shared" si="1407"/>
        <v>0</v>
      </c>
      <c r="R3075" s="30">
        <f t="shared" si="1402"/>
        <v>0</v>
      </c>
      <c r="S3075" s="103">
        <f t="shared" si="1394"/>
        <v>0</v>
      </c>
      <c r="T3075" s="113">
        <f t="shared" si="1403"/>
        <v>8.5000000000000006E-2</v>
      </c>
      <c r="U3075" s="111">
        <f t="shared" si="1395"/>
        <v>14</v>
      </c>
      <c r="V3075" s="111">
        <v>252</v>
      </c>
      <c r="W3075" s="110">
        <f t="shared" si="1396"/>
        <v>1.0045425079999999</v>
      </c>
      <c r="X3075" s="103">
        <f t="shared" si="1397"/>
        <v>0.42654202000000002</v>
      </c>
      <c r="Y3075" s="103">
        <f t="shared" si="1398"/>
        <v>0</v>
      </c>
      <c r="Z3075" s="114" t="str">
        <f t="shared" si="1405"/>
        <v>A+J=</v>
      </c>
      <c r="AA3075" s="108">
        <f t="shared" si="1406"/>
        <v>47107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399"/>
        <v>47098</v>
      </c>
      <c r="B3076" s="103">
        <f t="shared" si="1386"/>
        <v>94.326658190000003</v>
      </c>
      <c r="C3076" s="204">
        <f t="shared" si="1385"/>
        <v>42.418684264064495</v>
      </c>
      <c r="D3076" s="104">
        <f t="shared" si="1387"/>
        <v>7205.03</v>
      </c>
      <c r="E3076" s="105">
        <f t="shared" si="1408"/>
        <v>7245.38</v>
      </c>
      <c r="F3076" s="106">
        <f t="shared" si="1409"/>
        <v>47047</v>
      </c>
      <c r="G3076" s="107">
        <f t="shared" si="1388"/>
        <v>5.6002542668107669E-3</v>
      </c>
      <c r="H3076" s="108">
        <f t="shared" si="1404"/>
        <v>47107</v>
      </c>
      <c r="I3076" s="108">
        <f t="shared" si="1389"/>
        <v>47107</v>
      </c>
      <c r="J3076" s="109">
        <f t="shared" si="1400"/>
        <v>21</v>
      </c>
      <c r="K3076" s="109">
        <f t="shared" si="1410"/>
        <v>14</v>
      </c>
      <c r="L3076" s="8">
        <f t="shared" si="1401"/>
        <v>1.0037300199999999</v>
      </c>
      <c r="M3076" s="110">
        <f t="shared" si="1390"/>
        <v>1.0056002500000001</v>
      </c>
      <c r="N3076" s="110">
        <f t="shared" si="1391"/>
        <v>2.2054236324584964</v>
      </c>
      <c r="O3076" s="103">
        <f t="shared" si="1392"/>
        <v>2.2136499000000001</v>
      </c>
      <c r="P3076" s="103">
        <f t="shared" si="1393"/>
        <v>93.900116170000004</v>
      </c>
      <c r="Q3076" s="11">
        <f t="shared" si="1407"/>
        <v>0</v>
      </c>
      <c r="R3076" s="30">
        <f t="shared" si="1402"/>
        <v>0</v>
      </c>
      <c r="S3076" s="103">
        <f t="shared" si="1394"/>
        <v>0</v>
      </c>
      <c r="T3076" s="113">
        <f t="shared" si="1403"/>
        <v>8.5000000000000006E-2</v>
      </c>
      <c r="U3076" s="111">
        <f t="shared" si="1395"/>
        <v>14</v>
      </c>
      <c r="V3076" s="111">
        <v>252</v>
      </c>
      <c r="W3076" s="110">
        <f t="shared" si="1396"/>
        <v>1.0045425079999999</v>
      </c>
      <c r="X3076" s="103">
        <f t="shared" si="1397"/>
        <v>0.42654202000000002</v>
      </c>
      <c r="Y3076" s="103">
        <f t="shared" si="1398"/>
        <v>0</v>
      </c>
      <c r="Z3076" s="114" t="str">
        <f t="shared" si="1405"/>
        <v>A+J=</v>
      </c>
      <c r="AA3076" s="108">
        <f t="shared" si="1406"/>
        <v>47107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399"/>
        <v>47099</v>
      </c>
      <c r="B3077" s="103">
        <f t="shared" si="1386"/>
        <v>94.382295490000004</v>
      </c>
      <c r="C3077" s="204">
        <f t="shared" si="1385"/>
        <v>42.418684264064495</v>
      </c>
      <c r="D3077" s="104">
        <f t="shared" si="1387"/>
        <v>7205.03</v>
      </c>
      <c r="E3077" s="105">
        <f t="shared" si="1408"/>
        <v>7245.38</v>
      </c>
      <c r="F3077" s="106">
        <f t="shared" si="1409"/>
        <v>47047</v>
      </c>
      <c r="G3077" s="107">
        <f t="shared" si="1388"/>
        <v>5.6002542668107669E-3</v>
      </c>
      <c r="H3077" s="108">
        <f t="shared" si="1404"/>
        <v>47107</v>
      </c>
      <c r="I3077" s="108">
        <f t="shared" si="1389"/>
        <v>47107</v>
      </c>
      <c r="J3077" s="109">
        <f t="shared" si="1400"/>
        <v>21</v>
      </c>
      <c r="K3077" s="109">
        <f t="shared" si="1410"/>
        <v>15</v>
      </c>
      <c r="L3077" s="8">
        <f t="shared" si="1401"/>
        <v>1.0039969799999999</v>
      </c>
      <c r="M3077" s="110">
        <f t="shared" si="1390"/>
        <v>1.0056002500000001</v>
      </c>
      <c r="N3077" s="110">
        <f t="shared" si="1391"/>
        <v>2.2054236324584964</v>
      </c>
      <c r="O3077" s="103">
        <f t="shared" si="1392"/>
        <v>2.2142386599999999</v>
      </c>
      <c r="P3077" s="103">
        <f t="shared" si="1393"/>
        <v>93.925090600000004</v>
      </c>
      <c r="Q3077" s="11">
        <f t="shared" si="1407"/>
        <v>0</v>
      </c>
      <c r="R3077" s="30">
        <f t="shared" si="1402"/>
        <v>0</v>
      </c>
      <c r="S3077" s="103">
        <f t="shared" si="1394"/>
        <v>0</v>
      </c>
      <c r="T3077" s="113">
        <f t="shared" si="1403"/>
        <v>8.5000000000000006E-2</v>
      </c>
      <c r="U3077" s="111">
        <f t="shared" si="1395"/>
        <v>15</v>
      </c>
      <c r="V3077" s="111">
        <v>252</v>
      </c>
      <c r="W3077" s="110">
        <f t="shared" si="1396"/>
        <v>1.0048677610000001</v>
      </c>
      <c r="X3077" s="103">
        <f t="shared" si="1397"/>
        <v>0.45720488999999997</v>
      </c>
      <c r="Y3077" s="103">
        <f t="shared" si="1398"/>
        <v>0</v>
      </c>
      <c r="Z3077" s="114" t="str">
        <f t="shared" si="1405"/>
        <v>A+J=</v>
      </c>
      <c r="AA3077" s="108">
        <f t="shared" si="1406"/>
        <v>47107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399"/>
        <v>47100</v>
      </c>
      <c r="B3078" s="103">
        <f t="shared" si="1386"/>
        <v>94.437966560000007</v>
      </c>
      <c r="C3078" s="204">
        <f t="shared" ref="C3078:C3141" si="1411">(C3077-(S3077/O3077))</f>
        <v>42.418684264064495</v>
      </c>
      <c r="D3078" s="104">
        <f t="shared" si="1387"/>
        <v>7205.03</v>
      </c>
      <c r="E3078" s="105">
        <f t="shared" si="1408"/>
        <v>7245.38</v>
      </c>
      <c r="F3078" s="106">
        <f t="shared" si="1409"/>
        <v>47047</v>
      </c>
      <c r="G3078" s="107">
        <f t="shared" si="1388"/>
        <v>5.6002542668107669E-3</v>
      </c>
      <c r="H3078" s="108">
        <f t="shared" si="1404"/>
        <v>47107</v>
      </c>
      <c r="I3078" s="108">
        <f t="shared" si="1389"/>
        <v>47107</v>
      </c>
      <c r="J3078" s="109">
        <f t="shared" si="1400"/>
        <v>21</v>
      </c>
      <c r="K3078" s="109">
        <f t="shared" si="1410"/>
        <v>16</v>
      </c>
      <c r="L3078" s="8">
        <f t="shared" si="1401"/>
        <v>1.0042640199999999</v>
      </c>
      <c r="M3078" s="110">
        <f t="shared" si="1390"/>
        <v>1.0056002500000001</v>
      </c>
      <c r="N3078" s="110">
        <f t="shared" si="1391"/>
        <v>2.2054236324584964</v>
      </c>
      <c r="O3078" s="103">
        <f t="shared" si="1392"/>
        <v>2.2148276</v>
      </c>
      <c r="P3078" s="103">
        <f t="shared" si="1393"/>
        <v>93.950072660000004</v>
      </c>
      <c r="Q3078" s="11">
        <f t="shared" si="1407"/>
        <v>0</v>
      </c>
      <c r="R3078" s="30">
        <f t="shared" si="1402"/>
        <v>0</v>
      </c>
      <c r="S3078" s="103">
        <f t="shared" si="1394"/>
        <v>0</v>
      </c>
      <c r="T3078" s="113">
        <f t="shared" si="1403"/>
        <v>8.5000000000000006E-2</v>
      </c>
      <c r="U3078" s="111">
        <f t="shared" si="1395"/>
        <v>16</v>
      </c>
      <c r="V3078" s="111">
        <v>252</v>
      </c>
      <c r="W3078" s="110">
        <f t="shared" si="1396"/>
        <v>1.0051931190000001</v>
      </c>
      <c r="X3078" s="103">
        <f t="shared" si="1397"/>
        <v>0.48789389999999999</v>
      </c>
      <c r="Y3078" s="103">
        <f t="shared" si="1398"/>
        <v>0</v>
      </c>
      <c r="Z3078" s="114" t="str">
        <f t="shared" si="1405"/>
        <v>A+J=</v>
      </c>
      <c r="AA3078" s="108">
        <f t="shared" si="1406"/>
        <v>47107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399"/>
        <v>47101</v>
      </c>
      <c r="B3079" s="103">
        <f t="shared" ref="B3079:B3142" si="1412">(P3079+X3079)</f>
        <v>94.493669389999994</v>
      </c>
      <c r="C3079" s="204">
        <f t="shared" si="1411"/>
        <v>42.418684264064495</v>
      </c>
      <c r="D3079" s="104">
        <f t="shared" ref="D3079:D3142" si="1413">IF(E3079=E3078,D3078,E3078)</f>
        <v>7205.03</v>
      </c>
      <c r="E3079" s="105">
        <f t="shared" si="1408"/>
        <v>7245.38</v>
      </c>
      <c r="F3079" s="106">
        <f t="shared" si="1409"/>
        <v>47047</v>
      </c>
      <c r="G3079" s="107">
        <f t="shared" ref="G3079:G3142" si="1414">(E3079/D3079)-1</f>
        <v>5.6002542668107669E-3</v>
      </c>
      <c r="H3079" s="108">
        <f t="shared" si="1404"/>
        <v>47107</v>
      </c>
      <c r="I3079" s="108">
        <f t="shared" ref="I3079:I3142" si="1415">IF(A3079&gt;I3078,H3079,I3078)</f>
        <v>47107</v>
      </c>
      <c r="J3079" s="109">
        <f t="shared" si="1400"/>
        <v>21</v>
      </c>
      <c r="K3079" s="109">
        <f t="shared" si="1410"/>
        <v>17</v>
      </c>
      <c r="L3079" s="8">
        <f t="shared" si="1401"/>
        <v>1.00453112</v>
      </c>
      <c r="M3079" s="110">
        <f t="shared" ref="M3079:M3142" si="1416">IF(I3079&gt;I3078,L3078,M3078)</f>
        <v>1.0056002500000001</v>
      </c>
      <c r="N3079" s="110">
        <f t="shared" ref="N3079:N3142" si="1417">IF(I3079&gt;I3078,N3078*M3079,N3078)</f>
        <v>2.2054236324584964</v>
      </c>
      <c r="O3079" s="103">
        <f t="shared" ref="O3079:O3142" si="1418">TRUNC(TRUNC((L3079*N3079),15),8)</f>
        <v>2.2154166700000002</v>
      </c>
      <c r="P3079" s="103">
        <f t="shared" ref="P3079:P3142" si="1419">TRUNC(C3079*O3079,8)</f>
        <v>93.975060229999997</v>
      </c>
      <c r="Q3079" s="11">
        <f t="shared" si="1407"/>
        <v>0</v>
      </c>
      <c r="R3079" s="30">
        <f t="shared" si="1402"/>
        <v>0</v>
      </c>
      <c r="S3079" s="103">
        <f t="shared" ref="S3079:S3142" si="1420">IF(R3079&gt;0,TRUNC(R3079*P3079,8),0)</f>
        <v>0</v>
      </c>
      <c r="T3079" s="113">
        <f t="shared" si="1403"/>
        <v>8.5000000000000006E-2</v>
      </c>
      <c r="U3079" s="111">
        <f t="shared" ref="U3079:U3142" si="1421">IF(Q3078&gt;0,1,IF(K3079=K3078,U3078,U3078+1))</f>
        <v>17</v>
      </c>
      <c r="V3079" s="111">
        <v>252</v>
      </c>
      <c r="W3079" s="110">
        <f t="shared" ref="W3079:W3142" si="1422">ROUND((1+T3079)^TRUNC((U3079/V3079),9),9)</f>
        <v>1.005518583</v>
      </c>
      <c r="X3079" s="103">
        <f t="shared" ref="X3079:X3142" si="1423">TRUNC((P3079*(W3079-1)),8)</f>
        <v>0.51860916000000001</v>
      </c>
      <c r="Y3079" s="103">
        <f t="shared" ref="Y3079:Y3142" si="1424">IF(Q3079&gt;0,S3079+X3079,0)</f>
        <v>0</v>
      </c>
      <c r="Z3079" s="114" t="str">
        <f t="shared" si="1405"/>
        <v>A+J=</v>
      </c>
      <c r="AA3079" s="108">
        <f t="shared" si="1406"/>
        <v>47107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399"/>
        <v>47102</v>
      </c>
      <c r="B3080" s="103">
        <f t="shared" si="1412"/>
        <v>94.54940572000001</v>
      </c>
      <c r="C3080" s="204">
        <f t="shared" si="1411"/>
        <v>42.418684264064495</v>
      </c>
      <c r="D3080" s="104">
        <f t="shared" si="1413"/>
        <v>7205.03</v>
      </c>
      <c r="E3080" s="105">
        <f t="shared" si="1408"/>
        <v>7245.38</v>
      </c>
      <c r="F3080" s="106">
        <f t="shared" si="1409"/>
        <v>47047</v>
      </c>
      <c r="G3080" s="107">
        <f t="shared" si="1414"/>
        <v>5.6002542668107669E-3</v>
      </c>
      <c r="H3080" s="108">
        <f t="shared" si="1404"/>
        <v>47107</v>
      </c>
      <c r="I3080" s="108">
        <f t="shared" si="1415"/>
        <v>47107</v>
      </c>
      <c r="J3080" s="109">
        <f t="shared" si="1400"/>
        <v>21</v>
      </c>
      <c r="K3080" s="109">
        <f t="shared" si="1410"/>
        <v>18</v>
      </c>
      <c r="L3080" s="8">
        <f t="shared" si="1401"/>
        <v>1.0047983</v>
      </c>
      <c r="M3080" s="110">
        <f t="shared" si="1416"/>
        <v>1.0056002500000001</v>
      </c>
      <c r="N3080" s="110">
        <f t="shared" si="1417"/>
        <v>2.2054236324584964</v>
      </c>
      <c r="O3080" s="103">
        <f t="shared" si="1418"/>
        <v>2.2160059099999998</v>
      </c>
      <c r="P3080" s="103">
        <f t="shared" si="1419"/>
        <v>94.000055020000005</v>
      </c>
      <c r="Q3080" s="11">
        <f t="shared" si="1407"/>
        <v>0</v>
      </c>
      <c r="R3080" s="30">
        <f t="shared" si="1402"/>
        <v>0</v>
      </c>
      <c r="S3080" s="103">
        <f t="shared" si="1420"/>
        <v>0</v>
      </c>
      <c r="T3080" s="113">
        <f t="shared" si="1403"/>
        <v>8.5000000000000006E-2</v>
      </c>
      <c r="U3080" s="111">
        <f t="shared" si="1421"/>
        <v>18</v>
      </c>
      <c r="V3080" s="111">
        <v>252</v>
      </c>
      <c r="W3080" s="110">
        <f t="shared" si="1422"/>
        <v>1.005844153</v>
      </c>
      <c r="X3080" s="103">
        <f t="shared" si="1423"/>
        <v>0.54935069999999997</v>
      </c>
      <c r="Y3080" s="103">
        <f t="shared" si="1424"/>
        <v>0</v>
      </c>
      <c r="Z3080" s="114" t="str">
        <f t="shared" si="1405"/>
        <v>A+J=</v>
      </c>
      <c r="AA3080" s="108">
        <f t="shared" si="1406"/>
        <v>47107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399"/>
        <v>47103</v>
      </c>
      <c r="B3081" s="103">
        <f t="shared" si="1412"/>
        <v>94.605174059999996</v>
      </c>
      <c r="C3081" s="204">
        <f t="shared" si="1411"/>
        <v>42.418684264064495</v>
      </c>
      <c r="D3081" s="104">
        <f t="shared" si="1413"/>
        <v>7205.03</v>
      </c>
      <c r="E3081" s="105">
        <f t="shared" si="1408"/>
        <v>7245.38</v>
      </c>
      <c r="F3081" s="106">
        <f t="shared" si="1409"/>
        <v>47047</v>
      </c>
      <c r="G3081" s="107">
        <f t="shared" si="1414"/>
        <v>5.6002542668107669E-3</v>
      </c>
      <c r="H3081" s="108">
        <f t="shared" si="1404"/>
        <v>47107</v>
      </c>
      <c r="I3081" s="108">
        <f t="shared" si="1415"/>
        <v>47107</v>
      </c>
      <c r="J3081" s="109">
        <f t="shared" si="1400"/>
        <v>21</v>
      </c>
      <c r="K3081" s="109">
        <f t="shared" si="1410"/>
        <v>19</v>
      </c>
      <c r="L3081" s="8">
        <f t="shared" si="1401"/>
        <v>1.0050655399999999</v>
      </c>
      <c r="M3081" s="110">
        <f t="shared" si="1416"/>
        <v>1.0056002500000001</v>
      </c>
      <c r="N3081" s="110">
        <f t="shared" si="1417"/>
        <v>2.2054236324584964</v>
      </c>
      <c r="O3081" s="103">
        <f t="shared" si="1418"/>
        <v>2.2165952899999999</v>
      </c>
      <c r="P3081" s="103">
        <f t="shared" si="1419"/>
        <v>94.025055739999999</v>
      </c>
      <c r="Q3081" s="11">
        <f t="shared" si="1407"/>
        <v>0</v>
      </c>
      <c r="R3081" s="30">
        <f t="shared" si="1402"/>
        <v>0</v>
      </c>
      <c r="S3081" s="103">
        <f t="shared" si="1420"/>
        <v>0</v>
      </c>
      <c r="T3081" s="113">
        <f t="shared" si="1403"/>
        <v>8.5000000000000006E-2</v>
      </c>
      <c r="U3081" s="111">
        <f t="shared" si="1421"/>
        <v>19</v>
      </c>
      <c r="V3081" s="111">
        <v>252</v>
      </c>
      <c r="W3081" s="110">
        <f t="shared" si="1422"/>
        <v>1.0061698269999999</v>
      </c>
      <c r="X3081" s="103">
        <f t="shared" si="1423"/>
        <v>0.58011831999999997</v>
      </c>
      <c r="Y3081" s="103">
        <f t="shared" si="1424"/>
        <v>0</v>
      </c>
      <c r="Z3081" s="114" t="str">
        <f t="shared" si="1405"/>
        <v>A+J=</v>
      </c>
      <c r="AA3081" s="108">
        <f t="shared" si="1406"/>
        <v>47107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399"/>
        <v>47104</v>
      </c>
      <c r="B3082" s="103">
        <f t="shared" si="1412"/>
        <v>94.605174059999996</v>
      </c>
      <c r="C3082" s="204">
        <f t="shared" si="1411"/>
        <v>42.418684264064495</v>
      </c>
      <c r="D3082" s="104">
        <f t="shared" si="1413"/>
        <v>7205.03</v>
      </c>
      <c r="E3082" s="105">
        <f t="shared" si="1408"/>
        <v>7245.38</v>
      </c>
      <c r="F3082" s="106">
        <f t="shared" si="1409"/>
        <v>47047</v>
      </c>
      <c r="G3082" s="107">
        <f t="shared" si="1414"/>
        <v>5.6002542668107669E-3</v>
      </c>
      <c r="H3082" s="108">
        <f t="shared" si="1404"/>
        <v>47107</v>
      </c>
      <c r="I3082" s="108">
        <f t="shared" si="1415"/>
        <v>47107</v>
      </c>
      <c r="J3082" s="109">
        <f t="shared" si="1400"/>
        <v>21</v>
      </c>
      <c r="K3082" s="109">
        <f t="shared" si="1410"/>
        <v>19</v>
      </c>
      <c r="L3082" s="8">
        <f t="shared" si="1401"/>
        <v>1.0050655399999999</v>
      </c>
      <c r="M3082" s="110">
        <f t="shared" si="1416"/>
        <v>1.0056002500000001</v>
      </c>
      <c r="N3082" s="110">
        <f t="shared" si="1417"/>
        <v>2.2054236324584964</v>
      </c>
      <c r="O3082" s="103">
        <f t="shared" si="1418"/>
        <v>2.2165952899999999</v>
      </c>
      <c r="P3082" s="103">
        <f t="shared" si="1419"/>
        <v>94.025055739999999</v>
      </c>
      <c r="Q3082" s="11">
        <f t="shared" si="1407"/>
        <v>0</v>
      </c>
      <c r="R3082" s="30">
        <f t="shared" si="1402"/>
        <v>0</v>
      </c>
      <c r="S3082" s="103">
        <f t="shared" si="1420"/>
        <v>0</v>
      </c>
      <c r="T3082" s="113">
        <f t="shared" si="1403"/>
        <v>8.5000000000000006E-2</v>
      </c>
      <c r="U3082" s="111">
        <f t="shared" si="1421"/>
        <v>19</v>
      </c>
      <c r="V3082" s="111">
        <v>252</v>
      </c>
      <c r="W3082" s="110">
        <f t="shared" si="1422"/>
        <v>1.0061698269999999</v>
      </c>
      <c r="X3082" s="103">
        <f t="shared" si="1423"/>
        <v>0.58011831999999997</v>
      </c>
      <c r="Y3082" s="103">
        <f t="shared" si="1424"/>
        <v>0</v>
      </c>
      <c r="Z3082" s="114" t="str">
        <f t="shared" si="1405"/>
        <v>A+J=</v>
      </c>
      <c r="AA3082" s="108">
        <f t="shared" si="1406"/>
        <v>47107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46" si="1425">(A3082+1)</f>
        <v>47105</v>
      </c>
      <c r="B3083" s="103">
        <f t="shared" si="1412"/>
        <v>94.605174059999996</v>
      </c>
      <c r="C3083" s="204">
        <f t="shared" si="1411"/>
        <v>42.418684264064495</v>
      </c>
      <c r="D3083" s="104">
        <f t="shared" si="1413"/>
        <v>7205.03</v>
      </c>
      <c r="E3083" s="105">
        <f t="shared" si="1408"/>
        <v>7245.38</v>
      </c>
      <c r="F3083" s="106">
        <f t="shared" si="1409"/>
        <v>47047</v>
      </c>
      <c r="G3083" s="107">
        <f t="shared" si="1414"/>
        <v>5.6002542668107669E-3</v>
      </c>
      <c r="H3083" s="108">
        <f t="shared" si="1404"/>
        <v>47107</v>
      </c>
      <c r="I3083" s="108">
        <f t="shared" si="1415"/>
        <v>47107</v>
      </c>
      <c r="J3083" s="109">
        <f t="shared" ref="J3083:J3146" si="1426">IF(I3083=I3082,J3082,NETWORKDAYS(I3082,I3083,$AD$171:$AD$502)-1)</f>
        <v>21</v>
      </c>
      <c r="K3083" s="109">
        <f t="shared" si="1410"/>
        <v>19</v>
      </c>
      <c r="L3083" s="8">
        <f t="shared" ref="L3083:L3146" si="1427">IF(E3083&lt;D3083,1,TRUNC((E3083/D3083)^TRUNC((K3083/J3083),9),8))</f>
        <v>1.0050655399999999</v>
      </c>
      <c r="M3083" s="110">
        <f t="shared" si="1416"/>
        <v>1.0056002500000001</v>
      </c>
      <c r="N3083" s="110">
        <f t="shared" si="1417"/>
        <v>2.2054236324584964</v>
      </c>
      <c r="O3083" s="103">
        <f t="shared" si="1418"/>
        <v>2.2165952899999999</v>
      </c>
      <c r="P3083" s="103">
        <f t="shared" si="1419"/>
        <v>94.025055739999999</v>
      </c>
      <c r="Q3083" s="11">
        <f t="shared" si="1407"/>
        <v>0</v>
      </c>
      <c r="R3083" s="30">
        <f t="shared" ref="R3083:R3146" si="1428">IF(Q3083&gt;0,VLOOKUP($A3083,$AD$10:$AI$165,6),0)</f>
        <v>0</v>
      </c>
      <c r="S3083" s="103">
        <f t="shared" si="1420"/>
        <v>0</v>
      </c>
      <c r="T3083" s="113">
        <f t="shared" ref="T3083:T3146" si="1429">(T3082)</f>
        <v>8.5000000000000006E-2</v>
      </c>
      <c r="U3083" s="111">
        <f t="shared" si="1421"/>
        <v>19</v>
      </c>
      <c r="V3083" s="111">
        <v>252</v>
      </c>
      <c r="W3083" s="110">
        <f t="shared" si="1422"/>
        <v>1.0061698269999999</v>
      </c>
      <c r="X3083" s="103">
        <f t="shared" si="1423"/>
        <v>0.58011831999999997</v>
      </c>
      <c r="Y3083" s="103">
        <f t="shared" si="1424"/>
        <v>0</v>
      </c>
      <c r="Z3083" s="114" t="str">
        <f t="shared" si="1405"/>
        <v>A+J=</v>
      </c>
      <c r="AA3083" s="108">
        <f t="shared" si="1406"/>
        <v>47107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25"/>
        <v>47106</v>
      </c>
      <c r="B3084" s="103">
        <f t="shared" si="1412"/>
        <v>94.660976019999993</v>
      </c>
      <c r="C3084" s="204">
        <f t="shared" si="1411"/>
        <v>42.418684264064495</v>
      </c>
      <c r="D3084" s="104">
        <f t="shared" si="1413"/>
        <v>7205.03</v>
      </c>
      <c r="E3084" s="105">
        <f t="shared" si="1408"/>
        <v>7245.38</v>
      </c>
      <c r="F3084" s="106">
        <f t="shared" si="1409"/>
        <v>47047</v>
      </c>
      <c r="G3084" s="107">
        <f t="shared" si="1414"/>
        <v>5.6002542668107669E-3</v>
      </c>
      <c r="H3084" s="108">
        <f t="shared" ref="H3084:H3147" si="1430">IF(DAY(A3084)=H$9,VLOOKUP(A3084,AH$118:AN$450,4),H3083)</f>
        <v>47107</v>
      </c>
      <c r="I3084" s="108">
        <f t="shared" si="1415"/>
        <v>47107</v>
      </c>
      <c r="J3084" s="109">
        <f t="shared" si="1426"/>
        <v>21</v>
      </c>
      <c r="K3084" s="109">
        <f t="shared" si="1410"/>
        <v>20</v>
      </c>
      <c r="L3084" s="8">
        <f t="shared" si="1427"/>
        <v>1.00533286</v>
      </c>
      <c r="M3084" s="110">
        <f t="shared" si="1416"/>
        <v>1.0056002500000001</v>
      </c>
      <c r="N3084" s="110">
        <f t="shared" si="1417"/>
        <v>2.2054236324584964</v>
      </c>
      <c r="O3084" s="103">
        <f t="shared" si="1418"/>
        <v>2.2171848399999998</v>
      </c>
      <c r="P3084" s="103">
        <f t="shared" si="1419"/>
        <v>94.050063679999994</v>
      </c>
      <c r="Q3084" s="11">
        <f t="shared" si="1407"/>
        <v>0</v>
      </c>
      <c r="R3084" s="30">
        <f t="shared" si="1428"/>
        <v>0</v>
      </c>
      <c r="S3084" s="103">
        <f t="shared" si="1420"/>
        <v>0</v>
      </c>
      <c r="T3084" s="113">
        <f t="shared" si="1429"/>
        <v>8.5000000000000006E-2</v>
      </c>
      <c r="U3084" s="111">
        <f t="shared" si="1421"/>
        <v>20</v>
      </c>
      <c r="V3084" s="111">
        <v>252</v>
      </c>
      <c r="W3084" s="110">
        <f t="shared" si="1422"/>
        <v>1.006495608</v>
      </c>
      <c r="X3084" s="103">
        <f t="shared" si="1423"/>
        <v>0.61091234000000005</v>
      </c>
      <c r="Y3084" s="103">
        <f t="shared" si="1424"/>
        <v>0</v>
      </c>
      <c r="Z3084" s="114" t="str">
        <f t="shared" ref="Z3084:Z3147" si="1431">IF($Q3083&gt;0,VLOOKUP($A3083,$AD$10:$AM$165,9),Z3083)</f>
        <v>A+J=</v>
      </c>
      <c r="AA3084" s="108">
        <f t="shared" ref="AA3084:AA3147" si="1432">IF($Q3083&gt;0,VLOOKUP($A3083,$AD$10:$AM$165,10),AA3083)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25"/>
        <v>47107</v>
      </c>
      <c r="B3085" s="103">
        <f t="shared" si="1412"/>
        <v>94.716810879999997</v>
      </c>
      <c r="C3085" s="204">
        <f t="shared" si="1411"/>
        <v>42.418684264064495</v>
      </c>
      <c r="D3085" s="104">
        <f t="shared" si="1413"/>
        <v>7205.03</v>
      </c>
      <c r="E3085" s="105">
        <f t="shared" si="1408"/>
        <v>7245.38</v>
      </c>
      <c r="F3085" s="106">
        <f t="shared" si="1409"/>
        <v>47047</v>
      </c>
      <c r="G3085" s="107">
        <f t="shared" si="1414"/>
        <v>5.6002542668107669E-3</v>
      </c>
      <c r="H3085" s="108">
        <f t="shared" si="1430"/>
        <v>47140</v>
      </c>
      <c r="I3085" s="108">
        <f t="shared" si="1415"/>
        <v>47107</v>
      </c>
      <c r="J3085" s="109">
        <f t="shared" si="1426"/>
        <v>21</v>
      </c>
      <c r="K3085" s="109">
        <f t="shared" si="1410"/>
        <v>21</v>
      </c>
      <c r="L3085" s="8">
        <f t="shared" si="1427"/>
        <v>1.0056002500000001</v>
      </c>
      <c r="M3085" s="110">
        <f t="shared" si="1416"/>
        <v>1.0056002500000001</v>
      </c>
      <c r="N3085" s="110">
        <f t="shared" si="1417"/>
        <v>2.2054236324584964</v>
      </c>
      <c r="O3085" s="103">
        <f t="shared" si="1418"/>
        <v>2.2177745500000001</v>
      </c>
      <c r="P3085" s="103">
        <f t="shared" si="1419"/>
        <v>94.075078399999995</v>
      </c>
      <c r="Q3085" s="11">
        <f t="shared" ref="Q3085:Q3148" si="1433">IF(VLOOKUP(A3085,AD$10:AK$165,8)=VLOOKUP(A3084,AD$10:AK$165,8),0,VLOOKUP(A3085,AD$10:AK$165,8))</f>
        <v>101</v>
      </c>
      <c r="R3085" s="30">
        <f t="shared" si="1428"/>
        <v>0.116438</v>
      </c>
      <c r="S3085" s="103">
        <f t="shared" si="1420"/>
        <v>10.95391397</v>
      </c>
      <c r="T3085" s="113">
        <f t="shared" si="1429"/>
        <v>8.5000000000000006E-2</v>
      </c>
      <c r="U3085" s="111">
        <f t="shared" si="1421"/>
        <v>21</v>
      </c>
      <c r="V3085" s="111">
        <v>252</v>
      </c>
      <c r="W3085" s="110">
        <f t="shared" si="1422"/>
        <v>1.0068214929999999</v>
      </c>
      <c r="X3085" s="103">
        <f t="shared" si="1423"/>
        <v>0.64173248000000005</v>
      </c>
      <c r="Y3085" s="103">
        <f t="shared" si="1424"/>
        <v>11.59564645</v>
      </c>
      <c r="Z3085" s="114" t="str">
        <f t="shared" si="1431"/>
        <v>A+J=</v>
      </c>
      <c r="AA3085" s="108">
        <f t="shared" si="1432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25"/>
        <v>47108</v>
      </c>
      <c r="B3086" s="103">
        <f t="shared" si="1412"/>
        <v>83.170192400000005</v>
      </c>
      <c r="C3086" s="204">
        <f t="shared" si="1411"/>
        <v>37.479537509945601</v>
      </c>
      <c r="D3086" s="104">
        <f t="shared" si="1413"/>
        <v>7205.03</v>
      </c>
      <c r="E3086" s="105">
        <f t="shared" si="1408"/>
        <v>7245.38</v>
      </c>
      <c r="F3086" s="106">
        <f t="shared" si="1409"/>
        <v>47077</v>
      </c>
      <c r="G3086" s="107">
        <f t="shared" si="1414"/>
        <v>5.6002542668107669E-3</v>
      </c>
      <c r="H3086" s="108">
        <f t="shared" si="1430"/>
        <v>47140</v>
      </c>
      <c r="I3086" s="108">
        <f t="shared" si="1415"/>
        <v>47140</v>
      </c>
      <c r="J3086" s="109">
        <f t="shared" si="1426"/>
        <v>21</v>
      </c>
      <c r="K3086" s="109">
        <f t="shared" si="1410"/>
        <v>1</v>
      </c>
      <c r="L3086" s="8">
        <f t="shared" si="1427"/>
        <v>1.0002659700000001</v>
      </c>
      <c r="M3086" s="110">
        <f t="shared" si="1416"/>
        <v>1.0056002500000001</v>
      </c>
      <c r="N3086" s="110">
        <f t="shared" si="1417"/>
        <v>2.2177745561561721</v>
      </c>
      <c r="O3086" s="103">
        <f t="shared" si="1418"/>
        <v>2.21836441</v>
      </c>
      <c r="P3086" s="103">
        <f t="shared" si="1419"/>
        <v>83.143272109999998</v>
      </c>
      <c r="Q3086" s="11">
        <f t="shared" si="1433"/>
        <v>0</v>
      </c>
      <c r="R3086" s="30">
        <f t="shared" si="1428"/>
        <v>0</v>
      </c>
      <c r="S3086" s="103">
        <f t="shared" si="1420"/>
        <v>0</v>
      </c>
      <c r="T3086" s="113">
        <f t="shared" si="1429"/>
        <v>8.5000000000000006E-2</v>
      </c>
      <c r="U3086" s="111">
        <f t="shared" si="1421"/>
        <v>1</v>
      </c>
      <c r="V3086" s="111">
        <v>252</v>
      </c>
      <c r="W3086" s="110">
        <f t="shared" si="1422"/>
        <v>1.0003237819999999</v>
      </c>
      <c r="X3086" s="103">
        <f t="shared" si="1423"/>
        <v>2.6920289999999999E-2</v>
      </c>
      <c r="Y3086" s="103">
        <f t="shared" si="1424"/>
        <v>0</v>
      </c>
      <c r="Z3086" s="114" t="str">
        <f t="shared" si="1431"/>
        <v>A+J=</v>
      </c>
      <c r="AA3086" s="108">
        <f t="shared" si="1432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25"/>
        <v>47109</v>
      </c>
      <c r="B3087" s="103">
        <f t="shared" si="1412"/>
        <v>83.219249509999997</v>
      </c>
      <c r="C3087" s="204">
        <f t="shared" si="1411"/>
        <v>37.479537509945601</v>
      </c>
      <c r="D3087" s="104">
        <f t="shared" si="1413"/>
        <v>7205.03</v>
      </c>
      <c r="E3087" s="105">
        <f t="shared" si="1408"/>
        <v>7245.38</v>
      </c>
      <c r="F3087" s="106">
        <f t="shared" si="1409"/>
        <v>47077</v>
      </c>
      <c r="G3087" s="107">
        <f t="shared" si="1414"/>
        <v>5.6002542668107669E-3</v>
      </c>
      <c r="H3087" s="108">
        <f t="shared" si="1430"/>
        <v>47140</v>
      </c>
      <c r="I3087" s="108">
        <f t="shared" si="1415"/>
        <v>47140</v>
      </c>
      <c r="J3087" s="109">
        <f t="shared" si="1426"/>
        <v>21</v>
      </c>
      <c r="K3087" s="109">
        <f t="shared" si="1410"/>
        <v>2</v>
      </c>
      <c r="L3087" s="8">
        <f t="shared" si="1427"/>
        <v>1.0005320099999999</v>
      </c>
      <c r="M3087" s="110">
        <f t="shared" si="1416"/>
        <v>1.0056002500000001</v>
      </c>
      <c r="N3087" s="110">
        <f t="shared" si="1417"/>
        <v>2.2177745561561721</v>
      </c>
      <c r="O3087" s="103">
        <f t="shared" si="1418"/>
        <v>2.2189544300000001</v>
      </c>
      <c r="P3087" s="103">
        <f t="shared" si="1419"/>
        <v>83.165385790000002</v>
      </c>
      <c r="Q3087" s="11">
        <f t="shared" si="1433"/>
        <v>0</v>
      </c>
      <c r="R3087" s="30">
        <f t="shared" si="1428"/>
        <v>0</v>
      </c>
      <c r="S3087" s="103">
        <f t="shared" si="1420"/>
        <v>0</v>
      </c>
      <c r="T3087" s="113">
        <f t="shared" si="1429"/>
        <v>8.5000000000000006E-2</v>
      </c>
      <c r="U3087" s="111">
        <f t="shared" si="1421"/>
        <v>2</v>
      </c>
      <c r="V3087" s="111">
        <v>252</v>
      </c>
      <c r="W3087" s="110">
        <f t="shared" si="1422"/>
        <v>1.00064767</v>
      </c>
      <c r="X3087" s="103">
        <f t="shared" si="1423"/>
        <v>5.3863719999999997E-2</v>
      </c>
      <c r="Y3087" s="103">
        <f t="shared" si="1424"/>
        <v>0</v>
      </c>
      <c r="Z3087" s="114" t="str">
        <f t="shared" si="1431"/>
        <v>A+J=</v>
      </c>
      <c r="AA3087" s="108">
        <f t="shared" si="1432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25"/>
        <v>47110</v>
      </c>
      <c r="B3088" s="103">
        <f t="shared" si="1412"/>
        <v>83.268335219999997</v>
      </c>
      <c r="C3088" s="204">
        <f t="shared" si="1411"/>
        <v>37.479537509945601</v>
      </c>
      <c r="D3088" s="104">
        <f t="shared" si="1413"/>
        <v>7205.03</v>
      </c>
      <c r="E3088" s="105">
        <f t="shared" si="1408"/>
        <v>7245.38</v>
      </c>
      <c r="F3088" s="106">
        <f t="shared" si="1409"/>
        <v>47077</v>
      </c>
      <c r="G3088" s="107">
        <f t="shared" si="1414"/>
        <v>5.6002542668107669E-3</v>
      </c>
      <c r="H3088" s="108">
        <f t="shared" si="1430"/>
        <v>47140</v>
      </c>
      <c r="I3088" s="108">
        <f t="shared" si="1415"/>
        <v>47140</v>
      </c>
      <c r="J3088" s="109">
        <f t="shared" si="1426"/>
        <v>21</v>
      </c>
      <c r="K3088" s="109">
        <f t="shared" si="1410"/>
        <v>3</v>
      </c>
      <c r="L3088" s="8">
        <f t="shared" si="1427"/>
        <v>1.00079812</v>
      </c>
      <c r="M3088" s="110">
        <f t="shared" si="1416"/>
        <v>1.0056002500000001</v>
      </c>
      <c r="N3088" s="110">
        <f t="shared" si="1417"/>
        <v>2.2177745561561721</v>
      </c>
      <c r="O3088" s="103">
        <f t="shared" si="1418"/>
        <v>2.2195445999999999</v>
      </c>
      <c r="P3088" s="103">
        <f t="shared" si="1419"/>
        <v>83.187505090000002</v>
      </c>
      <c r="Q3088" s="11">
        <f t="shared" si="1433"/>
        <v>0</v>
      </c>
      <c r="R3088" s="30">
        <f t="shared" si="1428"/>
        <v>0</v>
      </c>
      <c r="S3088" s="103">
        <f t="shared" si="1420"/>
        <v>0</v>
      </c>
      <c r="T3088" s="113">
        <f t="shared" si="1429"/>
        <v>8.5000000000000006E-2</v>
      </c>
      <c r="U3088" s="111">
        <f t="shared" si="1421"/>
        <v>3</v>
      </c>
      <c r="V3088" s="111">
        <v>252</v>
      </c>
      <c r="W3088" s="110">
        <f t="shared" si="1422"/>
        <v>1.000971662</v>
      </c>
      <c r="X3088" s="103">
        <f t="shared" si="1423"/>
        <v>8.083013E-2</v>
      </c>
      <c r="Y3088" s="103">
        <f t="shared" si="1424"/>
        <v>0</v>
      </c>
      <c r="Z3088" s="114" t="str">
        <f t="shared" si="1431"/>
        <v>A+J=</v>
      </c>
      <c r="AA3088" s="108">
        <f t="shared" si="1432"/>
        <v>47140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25"/>
        <v>47111</v>
      </c>
      <c r="B3089" s="103">
        <f t="shared" si="1412"/>
        <v>83.268335219999997</v>
      </c>
      <c r="C3089" s="204">
        <f t="shared" si="1411"/>
        <v>37.479537509945601</v>
      </c>
      <c r="D3089" s="104">
        <f t="shared" si="1413"/>
        <v>7205.03</v>
      </c>
      <c r="E3089" s="105">
        <f t="shared" si="1408"/>
        <v>7245.38</v>
      </c>
      <c r="F3089" s="106">
        <f t="shared" si="1409"/>
        <v>47077</v>
      </c>
      <c r="G3089" s="107">
        <f t="shared" si="1414"/>
        <v>5.6002542668107669E-3</v>
      </c>
      <c r="H3089" s="108">
        <f t="shared" si="1430"/>
        <v>47140</v>
      </c>
      <c r="I3089" s="108">
        <f t="shared" si="1415"/>
        <v>47140</v>
      </c>
      <c r="J3089" s="109">
        <f t="shared" si="1426"/>
        <v>21</v>
      </c>
      <c r="K3089" s="109">
        <f t="shared" si="1410"/>
        <v>3</v>
      </c>
      <c r="L3089" s="8">
        <f t="shared" si="1427"/>
        <v>1.00079812</v>
      </c>
      <c r="M3089" s="110">
        <f t="shared" si="1416"/>
        <v>1.0056002500000001</v>
      </c>
      <c r="N3089" s="110">
        <f t="shared" si="1417"/>
        <v>2.2177745561561721</v>
      </c>
      <c r="O3089" s="103">
        <f t="shared" si="1418"/>
        <v>2.2195445999999999</v>
      </c>
      <c r="P3089" s="103">
        <f t="shared" si="1419"/>
        <v>83.187505090000002</v>
      </c>
      <c r="Q3089" s="11">
        <f t="shared" si="1433"/>
        <v>0</v>
      </c>
      <c r="R3089" s="30">
        <f t="shared" si="1428"/>
        <v>0</v>
      </c>
      <c r="S3089" s="103">
        <f t="shared" si="1420"/>
        <v>0</v>
      </c>
      <c r="T3089" s="113">
        <f t="shared" si="1429"/>
        <v>8.5000000000000006E-2</v>
      </c>
      <c r="U3089" s="111">
        <f t="shared" si="1421"/>
        <v>3</v>
      </c>
      <c r="V3089" s="111">
        <v>252</v>
      </c>
      <c r="W3089" s="110">
        <f t="shared" si="1422"/>
        <v>1.000971662</v>
      </c>
      <c r="X3089" s="103">
        <f t="shared" si="1423"/>
        <v>8.083013E-2</v>
      </c>
      <c r="Y3089" s="103">
        <f t="shared" si="1424"/>
        <v>0</v>
      </c>
      <c r="Z3089" s="114" t="str">
        <f t="shared" si="1431"/>
        <v>A+J=</v>
      </c>
      <c r="AA3089" s="108">
        <f t="shared" si="1432"/>
        <v>47140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25"/>
        <v>47112</v>
      </c>
      <c r="B3090" s="103">
        <f t="shared" si="1412"/>
        <v>83.268335219999997</v>
      </c>
      <c r="C3090" s="204">
        <f t="shared" si="1411"/>
        <v>37.479537509945601</v>
      </c>
      <c r="D3090" s="104">
        <f t="shared" si="1413"/>
        <v>7205.03</v>
      </c>
      <c r="E3090" s="105">
        <f t="shared" si="1408"/>
        <v>7245.38</v>
      </c>
      <c r="F3090" s="106">
        <f t="shared" si="1409"/>
        <v>47077</v>
      </c>
      <c r="G3090" s="107">
        <f t="shared" si="1414"/>
        <v>5.6002542668107669E-3</v>
      </c>
      <c r="H3090" s="108">
        <f t="shared" si="1430"/>
        <v>47140</v>
      </c>
      <c r="I3090" s="108">
        <f t="shared" si="1415"/>
        <v>47140</v>
      </c>
      <c r="J3090" s="109">
        <f t="shared" si="1426"/>
        <v>21</v>
      </c>
      <c r="K3090" s="109">
        <f t="shared" si="1410"/>
        <v>3</v>
      </c>
      <c r="L3090" s="8">
        <f t="shared" si="1427"/>
        <v>1.00079812</v>
      </c>
      <c r="M3090" s="110">
        <f t="shared" si="1416"/>
        <v>1.0056002500000001</v>
      </c>
      <c r="N3090" s="110">
        <f t="shared" si="1417"/>
        <v>2.2177745561561721</v>
      </c>
      <c r="O3090" s="103">
        <f t="shared" si="1418"/>
        <v>2.2195445999999999</v>
      </c>
      <c r="P3090" s="103">
        <f t="shared" si="1419"/>
        <v>83.187505090000002</v>
      </c>
      <c r="Q3090" s="11">
        <f t="shared" si="1433"/>
        <v>0</v>
      </c>
      <c r="R3090" s="30">
        <f t="shared" si="1428"/>
        <v>0</v>
      </c>
      <c r="S3090" s="103">
        <f t="shared" si="1420"/>
        <v>0</v>
      </c>
      <c r="T3090" s="113">
        <f t="shared" si="1429"/>
        <v>8.5000000000000006E-2</v>
      </c>
      <c r="U3090" s="111">
        <f t="shared" si="1421"/>
        <v>3</v>
      </c>
      <c r="V3090" s="111">
        <v>252</v>
      </c>
      <c r="W3090" s="110">
        <f t="shared" si="1422"/>
        <v>1.000971662</v>
      </c>
      <c r="X3090" s="103">
        <f t="shared" si="1423"/>
        <v>8.083013E-2</v>
      </c>
      <c r="Y3090" s="103">
        <f t="shared" si="1424"/>
        <v>0</v>
      </c>
      <c r="Z3090" s="114" t="str">
        <f t="shared" si="1431"/>
        <v>A+J=</v>
      </c>
      <c r="AA3090" s="108">
        <f t="shared" si="1432"/>
        <v>47140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25"/>
        <v>47113</v>
      </c>
      <c r="B3091" s="103">
        <f t="shared" si="1412"/>
        <v>83.268335219999997</v>
      </c>
      <c r="C3091" s="204">
        <f t="shared" si="1411"/>
        <v>37.479537509945601</v>
      </c>
      <c r="D3091" s="104">
        <f t="shared" si="1413"/>
        <v>7205.03</v>
      </c>
      <c r="E3091" s="105">
        <f t="shared" si="1408"/>
        <v>7245.38</v>
      </c>
      <c r="F3091" s="106">
        <f t="shared" si="1409"/>
        <v>47077</v>
      </c>
      <c r="G3091" s="107">
        <f t="shared" si="1414"/>
        <v>5.6002542668107669E-3</v>
      </c>
      <c r="H3091" s="108">
        <f t="shared" si="1430"/>
        <v>47140</v>
      </c>
      <c r="I3091" s="108">
        <f t="shared" si="1415"/>
        <v>47140</v>
      </c>
      <c r="J3091" s="109">
        <f t="shared" si="1426"/>
        <v>21</v>
      </c>
      <c r="K3091" s="109">
        <f t="shared" si="1410"/>
        <v>3</v>
      </c>
      <c r="L3091" s="8">
        <f t="shared" si="1427"/>
        <v>1.00079812</v>
      </c>
      <c r="M3091" s="110">
        <f t="shared" si="1416"/>
        <v>1.0056002500000001</v>
      </c>
      <c r="N3091" s="110">
        <f t="shared" si="1417"/>
        <v>2.2177745561561721</v>
      </c>
      <c r="O3091" s="103">
        <f t="shared" si="1418"/>
        <v>2.2195445999999999</v>
      </c>
      <c r="P3091" s="103">
        <f t="shared" si="1419"/>
        <v>83.187505090000002</v>
      </c>
      <c r="Q3091" s="11">
        <f t="shared" si="1433"/>
        <v>0</v>
      </c>
      <c r="R3091" s="30">
        <f t="shared" si="1428"/>
        <v>0</v>
      </c>
      <c r="S3091" s="103">
        <f t="shared" si="1420"/>
        <v>0</v>
      </c>
      <c r="T3091" s="113">
        <f t="shared" si="1429"/>
        <v>8.5000000000000006E-2</v>
      </c>
      <c r="U3091" s="111">
        <f t="shared" si="1421"/>
        <v>3</v>
      </c>
      <c r="V3091" s="111">
        <v>252</v>
      </c>
      <c r="W3091" s="110">
        <f t="shared" si="1422"/>
        <v>1.000971662</v>
      </c>
      <c r="X3091" s="103">
        <f t="shared" si="1423"/>
        <v>8.083013E-2</v>
      </c>
      <c r="Y3091" s="103">
        <f t="shared" si="1424"/>
        <v>0</v>
      </c>
      <c r="Z3091" s="114" t="str">
        <f t="shared" si="1431"/>
        <v>A+J=</v>
      </c>
      <c r="AA3091" s="108">
        <f t="shared" si="1432"/>
        <v>47140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25"/>
        <v>47114</v>
      </c>
      <c r="B3092" s="103">
        <f t="shared" si="1412"/>
        <v>83.317449999999994</v>
      </c>
      <c r="C3092" s="204">
        <f t="shared" si="1411"/>
        <v>37.479537509945601</v>
      </c>
      <c r="D3092" s="104">
        <f t="shared" si="1413"/>
        <v>7205.03</v>
      </c>
      <c r="E3092" s="105">
        <f t="shared" si="1408"/>
        <v>7245.38</v>
      </c>
      <c r="F3092" s="106">
        <f t="shared" si="1409"/>
        <v>47077</v>
      </c>
      <c r="G3092" s="107">
        <f t="shared" si="1414"/>
        <v>5.6002542668107669E-3</v>
      </c>
      <c r="H3092" s="108">
        <f t="shared" si="1430"/>
        <v>47140</v>
      </c>
      <c r="I3092" s="108">
        <f t="shared" si="1415"/>
        <v>47140</v>
      </c>
      <c r="J3092" s="109">
        <f t="shared" si="1426"/>
        <v>21</v>
      </c>
      <c r="K3092" s="109">
        <f t="shared" si="1410"/>
        <v>4</v>
      </c>
      <c r="L3092" s="8">
        <f t="shared" si="1427"/>
        <v>1.0010642999999999</v>
      </c>
      <c r="M3092" s="110">
        <f t="shared" si="1416"/>
        <v>1.0056002500000001</v>
      </c>
      <c r="N3092" s="110">
        <f t="shared" si="1417"/>
        <v>2.2177745561561721</v>
      </c>
      <c r="O3092" s="103">
        <f t="shared" si="1418"/>
        <v>2.22013493</v>
      </c>
      <c r="P3092" s="103">
        <f t="shared" si="1419"/>
        <v>83.209630379999993</v>
      </c>
      <c r="Q3092" s="11">
        <f t="shared" si="1433"/>
        <v>0</v>
      </c>
      <c r="R3092" s="30">
        <f t="shared" si="1428"/>
        <v>0</v>
      </c>
      <c r="S3092" s="103">
        <f t="shared" si="1420"/>
        <v>0</v>
      </c>
      <c r="T3092" s="113">
        <f t="shared" si="1429"/>
        <v>8.5000000000000006E-2</v>
      </c>
      <c r="U3092" s="111">
        <f t="shared" si="1421"/>
        <v>4</v>
      </c>
      <c r="V3092" s="111">
        <v>252</v>
      </c>
      <c r="W3092" s="110">
        <f t="shared" si="1422"/>
        <v>1.001295759</v>
      </c>
      <c r="X3092" s="103">
        <f t="shared" si="1423"/>
        <v>0.10781962</v>
      </c>
      <c r="Y3092" s="103">
        <f t="shared" si="1424"/>
        <v>0</v>
      </c>
      <c r="Z3092" s="114" t="str">
        <f t="shared" si="1431"/>
        <v>A+J=</v>
      </c>
      <c r="AA3092" s="108">
        <f t="shared" si="1432"/>
        <v>47140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25"/>
        <v>47115</v>
      </c>
      <c r="B3093" s="103">
        <f t="shared" si="1412"/>
        <v>83.366593500000008</v>
      </c>
      <c r="C3093" s="204">
        <f t="shared" si="1411"/>
        <v>37.479537509945601</v>
      </c>
      <c r="D3093" s="104">
        <f t="shared" si="1413"/>
        <v>7205.03</v>
      </c>
      <c r="E3093" s="105">
        <f t="shared" si="1408"/>
        <v>7245.38</v>
      </c>
      <c r="F3093" s="106">
        <f t="shared" si="1409"/>
        <v>47077</v>
      </c>
      <c r="G3093" s="107">
        <f t="shared" si="1414"/>
        <v>5.6002542668107669E-3</v>
      </c>
      <c r="H3093" s="108">
        <f t="shared" si="1430"/>
        <v>47140</v>
      </c>
      <c r="I3093" s="108">
        <f t="shared" si="1415"/>
        <v>47140</v>
      </c>
      <c r="J3093" s="109">
        <f t="shared" si="1426"/>
        <v>21</v>
      </c>
      <c r="K3093" s="109">
        <f t="shared" si="1410"/>
        <v>5</v>
      </c>
      <c r="L3093" s="8">
        <f t="shared" si="1427"/>
        <v>1.00133055</v>
      </c>
      <c r="M3093" s="110">
        <f t="shared" si="1416"/>
        <v>1.0056002500000001</v>
      </c>
      <c r="N3093" s="110">
        <f t="shared" si="1417"/>
        <v>2.2177745561561721</v>
      </c>
      <c r="O3093" s="103">
        <f t="shared" si="1418"/>
        <v>2.22072541</v>
      </c>
      <c r="P3093" s="103">
        <f t="shared" si="1419"/>
        <v>83.231761300000002</v>
      </c>
      <c r="Q3093" s="11">
        <f t="shared" si="1433"/>
        <v>0</v>
      </c>
      <c r="R3093" s="30">
        <f t="shared" si="1428"/>
        <v>0</v>
      </c>
      <c r="S3093" s="103">
        <f t="shared" si="1420"/>
        <v>0</v>
      </c>
      <c r="T3093" s="113">
        <f t="shared" si="1429"/>
        <v>8.5000000000000006E-2</v>
      </c>
      <c r="U3093" s="111">
        <f t="shared" si="1421"/>
        <v>5</v>
      </c>
      <c r="V3093" s="111">
        <v>252</v>
      </c>
      <c r="W3093" s="110">
        <f t="shared" si="1422"/>
        <v>1.0016199610000001</v>
      </c>
      <c r="X3093" s="103">
        <f t="shared" si="1423"/>
        <v>0.13483220000000001</v>
      </c>
      <c r="Y3093" s="103">
        <f t="shared" si="1424"/>
        <v>0</v>
      </c>
      <c r="Z3093" s="114" t="str">
        <f t="shared" si="1431"/>
        <v>A+J=</v>
      </c>
      <c r="AA3093" s="108">
        <f t="shared" si="1432"/>
        <v>47140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25"/>
        <v>47116</v>
      </c>
      <c r="B3094" s="103">
        <f t="shared" si="1412"/>
        <v>83.415766849999997</v>
      </c>
      <c r="C3094" s="204">
        <f t="shared" si="1411"/>
        <v>37.479537509945601</v>
      </c>
      <c r="D3094" s="104">
        <f t="shared" si="1413"/>
        <v>7205.03</v>
      </c>
      <c r="E3094" s="105">
        <f t="shared" si="1408"/>
        <v>7245.38</v>
      </c>
      <c r="F3094" s="106">
        <f t="shared" si="1409"/>
        <v>47077</v>
      </c>
      <c r="G3094" s="107">
        <f t="shared" si="1414"/>
        <v>5.6002542668107669E-3</v>
      </c>
      <c r="H3094" s="108">
        <f t="shared" si="1430"/>
        <v>47140</v>
      </c>
      <c r="I3094" s="108">
        <f t="shared" si="1415"/>
        <v>47140</v>
      </c>
      <c r="J3094" s="109">
        <f t="shared" si="1426"/>
        <v>21</v>
      </c>
      <c r="K3094" s="109">
        <f t="shared" si="1410"/>
        <v>6</v>
      </c>
      <c r="L3094" s="8">
        <f t="shared" si="1427"/>
        <v>1.0015968799999999</v>
      </c>
      <c r="M3094" s="110">
        <f t="shared" si="1416"/>
        <v>1.0056002500000001</v>
      </c>
      <c r="N3094" s="110">
        <f t="shared" si="1417"/>
        <v>2.2177745561561721</v>
      </c>
      <c r="O3094" s="103">
        <f t="shared" si="1418"/>
        <v>2.2213160699999999</v>
      </c>
      <c r="P3094" s="103">
        <f t="shared" si="1419"/>
        <v>83.253898960000001</v>
      </c>
      <c r="Q3094" s="11">
        <f t="shared" si="1433"/>
        <v>0</v>
      </c>
      <c r="R3094" s="30">
        <f t="shared" si="1428"/>
        <v>0</v>
      </c>
      <c r="S3094" s="103">
        <f t="shared" si="1420"/>
        <v>0</v>
      </c>
      <c r="T3094" s="113">
        <f t="shared" si="1429"/>
        <v>8.5000000000000006E-2</v>
      </c>
      <c r="U3094" s="111">
        <f t="shared" si="1421"/>
        <v>6</v>
      </c>
      <c r="V3094" s="111">
        <v>252</v>
      </c>
      <c r="W3094" s="110">
        <f t="shared" si="1422"/>
        <v>1.0019442679999999</v>
      </c>
      <c r="X3094" s="103">
        <f t="shared" si="1423"/>
        <v>0.16186788999999999</v>
      </c>
      <c r="Y3094" s="103">
        <f t="shared" si="1424"/>
        <v>0</v>
      </c>
      <c r="Z3094" s="114" t="str">
        <f t="shared" si="1431"/>
        <v>A+J=</v>
      </c>
      <c r="AA3094" s="108">
        <f t="shared" si="1432"/>
        <v>47140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25"/>
        <v>47117</v>
      </c>
      <c r="B3095" s="103">
        <f t="shared" si="1412"/>
        <v>83.46496818</v>
      </c>
      <c r="C3095" s="204">
        <f t="shared" si="1411"/>
        <v>37.479537509945601</v>
      </c>
      <c r="D3095" s="104">
        <f t="shared" si="1413"/>
        <v>7205.03</v>
      </c>
      <c r="E3095" s="105">
        <f t="shared" si="1408"/>
        <v>7245.38</v>
      </c>
      <c r="F3095" s="106">
        <f t="shared" si="1409"/>
        <v>47077</v>
      </c>
      <c r="G3095" s="107">
        <f t="shared" si="1414"/>
        <v>5.6002542668107669E-3</v>
      </c>
      <c r="H3095" s="108">
        <f t="shared" si="1430"/>
        <v>47140</v>
      </c>
      <c r="I3095" s="108">
        <f t="shared" si="1415"/>
        <v>47140</v>
      </c>
      <c r="J3095" s="109">
        <f t="shared" si="1426"/>
        <v>21</v>
      </c>
      <c r="K3095" s="109">
        <f t="shared" si="1410"/>
        <v>7</v>
      </c>
      <c r="L3095" s="8">
        <f t="shared" si="1427"/>
        <v>1.0018632700000001</v>
      </c>
      <c r="M3095" s="110">
        <f t="shared" si="1416"/>
        <v>1.0056002500000001</v>
      </c>
      <c r="N3095" s="110">
        <f t="shared" si="1417"/>
        <v>2.2177745561561721</v>
      </c>
      <c r="O3095" s="103">
        <f t="shared" si="1418"/>
        <v>2.2219068599999998</v>
      </c>
      <c r="P3095" s="103">
        <f t="shared" si="1419"/>
        <v>83.276041500000005</v>
      </c>
      <c r="Q3095" s="11">
        <f t="shared" si="1433"/>
        <v>0</v>
      </c>
      <c r="R3095" s="30">
        <f t="shared" si="1428"/>
        <v>0</v>
      </c>
      <c r="S3095" s="103">
        <f t="shared" si="1420"/>
        <v>0</v>
      </c>
      <c r="T3095" s="113">
        <f t="shared" si="1429"/>
        <v>8.5000000000000006E-2</v>
      </c>
      <c r="U3095" s="111">
        <f t="shared" si="1421"/>
        <v>7</v>
      </c>
      <c r="V3095" s="111">
        <v>252</v>
      </c>
      <c r="W3095" s="110">
        <f t="shared" si="1422"/>
        <v>1.00226868</v>
      </c>
      <c r="X3095" s="103">
        <f t="shared" si="1423"/>
        <v>0.18892668000000001</v>
      </c>
      <c r="Y3095" s="103">
        <f t="shared" si="1424"/>
        <v>0</v>
      </c>
      <c r="Z3095" s="114" t="str">
        <f t="shared" si="1431"/>
        <v>A+J=</v>
      </c>
      <c r="AA3095" s="108">
        <f t="shared" si="1432"/>
        <v>47140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25"/>
        <v>47118</v>
      </c>
      <c r="B3096" s="103">
        <f t="shared" si="1412"/>
        <v>83.46496818</v>
      </c>
      <c r="C3096" s="204">
        <f t="shared" si="1411"/>
        <v>37.479537509945601</v>
      </c>
      <c r="D3096" s="104">
        <f t="shared" si="1413"/>
        <v>7205.03</v>
      </c>
      <c r="E3096" s="105">
        <f t="shared" si="1408"/>
        <v>7245.38</v>
      </c>
      <c r="F3096" s="106">
        <f t="shared" si="1409"/>
        <v>47077</v>
      </c>
      <c r="G3096" s="107">
        <f t="shared" si="1414"/>
        <v>5.6002542668107669E-3</v>
      </c>
      <c r="H3096" s="108">
        <f t="shared" si="1430"/>
        <v>47140</v>
      </c>
      <c r="I3096" s="108">
        <f t="shared" si="1415"/>
        <v>47140</v>
      </c>
      <c r="J3096" s="109">
        <f t="shared" si="1426"/>
        <v>21</v>
      </c>
      <c r="K3096" s="109">
        <f t="shared" si="1410"/>
        <v>7</v>
      </c>
      <c r="L3096" s="8">
        <f t="shared" si="1427"/>
        <v>1.0018632700000001</v>
      </c>
      <c r="M3096" s="110">
        <f t="shared" si="1416"/>
        <v>1.0056002500000001</v>
      </c>
      <c r="N3096" s="110">
        <f t="shared" si="1417"/>
        <v>2.2177745561561721</v>
      </c>
      <c r="O3096" s="103">
        <f t="shared" si="1418"/>
        <v>2.2219068599999998</v>
      </c>
      <c r="P3096" s="103">
        <f t="shared" si="1419"/>
        <v>83.276041500000005</v>
      </c>
      <c r="Q3096" s="11">
        <f t="shared" si="1433"/>
        <v>0</v>
      </c>
      <c r="R3096" s="30">
        <f t="shared" si="1428"/>
        <v>0</v>
      </c>
      <c r="S3096" s="103">
        <f t="shared" si="1420"/>
        <v>0</v>
      </c>
      <c r="T3096" s="113">
        <f t="shared" si="1429"/>
        <v>8.5000000000000006E-2</v>
      </c>
      <c r="U3096" s="111">
        <f t="shared" si="1421"/>
        <v>7</v>
      </c>
      <c r="V3096" s="111">
        <v>252</v>
      </c>
      <c r="W3096" s="110">
        <f t="shared" si="1422"/>
        <v>1.00226868</v>
      </c>
      <c r="X3096" s="103">
        <f t="shared" si="1423"/>
        <v>0.18892668000000001</v>
      </c>
      <c r="Y3096" s="103">
        <f t="shared" si="1424"/>
        <v>0</v>
      </c>
      <c r="Z3096" s="114" t="str">
        <f t="shared" si="1431"/>
        <v>A+J=</v>
      </c>
      <c r="AA3096" s="108">
        <f t="shared" si="1432"/>
        <v>47140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25"/>
        <v>47119</v>
      </c>
      <c r="B3097" s="103">
        <f t="shared" si="1412"/>
        <v>83.46496818</v>
      </c>
      <c r="C3097" s="204">
        <f t="shared" si="1411"/>
        <v>37.479537509945601</v>
      </c>
      <c r="D3097" s="104">
        <f t="shared" si="1413"/>
        <v>7205.03</v>
      </c>
      <c r="E3097" s="105">
        <f t="shared" si="1408"/>
        <v>7245.38</v>
      </c>
      <c r="F3097" s="106">
        <f t="shared" si="1409"/>
        <v>47077</v>
      </c>
      <c r="G3097" s="107">
        <f t="shared" si="1414"/>
        <v>5.6002542668107669E-3</v>
      </c>
      <c r="H3097" s="108">
        <f t="shared" si="1430"/>
        <v>47140</v>
      </c>
      <c r="I3097" s="108">
        <f t="shared" si="1415"/>
        <v>47140</v>
      </c>
      <c r="J3097" s="109">
        <f t="shared" si="1426"/>
        <v>21</v>
      </c>
      <c r="K3097" s="109">
        <f t="shared" si="1410"/>
        <v>7</v>
      </c>
      <c r="L3097" s="8">
        <f t="shared" si="1427"/>
        <v>1.0018632700000001</v>
      </c>
      <c r="M3097" s="110">
        <f t="shared" si="1416"/>
        <v>1.0056002500000001</v>
      </c>
      <c r="N3097" s="110">
        <f t="shared" si="1417"/>
        <v>2.2177745561561721</v>
      </c>
      <c r="O3097" s="103">
        <f t="shared" si="1418"/>
        <v>2.2219068599999998</v>
      </c>
      <c r="P3097" s="103">
        <f t="shared" si="1419"/>
        <v>83.276041500000005</v>
      </c>
      <c r="Q3097" s="11">
        <f t="shared" si="1433"/>
        <v>0</v>
      </c>
      <c r="R3097" s="30">
        <f t="shared" si="1428"/>
        <v>0</v>
      </c>
      <c r="S3097" s="103">
        <f t="shared" si="1420"/>
        <v>0</v>
      </c>
      <c r="T3097" s="113">
        <f t="shared" si="1429"/>
        <v>8.5000000000000006E-2</v>
      </c>
      <c r="U3097" s="111">
        <f t="shared" si="1421"/>
        <v>7</v>
      </c>
      <c r="V3097" s="111">
        <v>252</v>
      </c>
      <c r="W3097" s="110">
        <f t="shared" si="1422"/>
        <v>1.00226868</v>
      </c>
      <c r="X3097" s="103">
        <f t="shared" si="1423"/>
        <v>0.18892668000000001</v>
      </c>
      <c r="Y3097" s="103">
        <f t="shared" si="1424"/>
        <v>0</v>
      </c>
      <c r="Z3097" s="114" t="str">
        <f t="shared" si="1431"/>
        <v>A+J=</v>
      </c>
      <c r="AA3097" s="108">
        <f t="shared" si="1432"/>
        <v>47140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25"/>
        <v>47120</v>
      </c>
      <c r="B3098" s="103">
        <f t="shared" si="1412"/>
        <v>83.46496818</v>
      </c>
      <c r="C3098" s="204">
        <f t="shared" si="1411"/>
        <v>37.479537509945601</v>
      </c>
      <c r="D3098" s="104">
        <f t="shared" si="1413"/>
        <v>7205.03</v>
      </c>
      <c r="E3098" s="105">
        <f t="shared" si="1408"/>
        <v>7245.38</v>
      </c>
      <c r="F3098" s="106">
        <f t="shared" si="1409"/>
        <v>47077</v>
      </c>
      <c r="G3098" s="107">
        <f t="shared" si="1414"/>
        <v>5.6002542668107669E-3</v>
      </c>
      <c r="H3098" s="108">
        <f t="shared" si="1430"/>
        <v>47140</v>
      </c>
      <c r="I3098" s="108">
        <f t="shared" si="1415"/>
        <v>47140</v>
      </c>
      <c r="J3098" s="109">
        <f t="shared" si="1426"/>
        <v>21</v>
      </c>
      <c r="K3098" s="109">
        <f t="shared" si="1410"/>
        <v>7</v>
      </c>
      <c r="L3098" s="8">
        <f t="shared" si="1427"/>
        <v>1.0018632700000001</v>
      </c>
      <c r="M3098" s="110">
        <f t="shared" si="1416"/>
        <v>1.0056002500000001</v>
      </c>
      <c r="N3098" s="110">
        <f t="shared" si="1417"/>
        <v>2.2177745561561721</v>
      </c>
      <c r="O3098" s="103">
        <f t="shared" si="1418"/>
        <v>2.2219068599999998</v>
      </c>
      <c r="P3098" s="103">
        <f t="shared" si="1419"/>
        <v>83.276041500000005</v>
      </c>
      <c r="Q3098" s="11">
        <f t="shared" si="1433"/>
        <v>0</v>
      </c>
      <c r="R3098" s="30">
        <f t="shared" si="1428"/>
        <v>0</v>
      </c>
      <c r="S3098" s="103">
        <f t="shared" si="1420"/>
        <v>0</v>
      </c>
      <c r="T3098" s="113">
        <f t="shared" si="1429"/>
        <v>8.5000000000000006E-2</v>
      </c>
      <c r="U3098" s="111">
        <f t="shared" si="1421"/>
        <v>7</v>
      </c>
      <c r="V3098" s="111">
        <v>252</v>
      </c>
      <c r="W3098" s="110">
        <f t="shared" si="1422"/>
        <v>1.00226868</v>
      </c>
      <c r="X3098" s="103">
        <f t="shared" si="1423"/>
        <v>0.18892668000000001</v>
      </c>
      <c r="Y3098" s="103">
        <f t="shared" si="1424"/>
        <v>0</v>
      </c>
      <c r="Z3098" s="114" t="str">
        <f t="shared" si="1431"/>
        <v>A+J=</v>
      </c>
      <c r="AA3098" s="108">
        <f t="shared" si="1432"/>
        <v>47140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25"/>
        <v>47121</v>
      </c>
      <c r="B3099" s="103">
        <f t="shared" si="1412"/>
        <v>83.514199390000002</v>
      </c>
      <c r="C3099" s="204">
        <f t="shared" si="1411"/>
        <v>37.479537509945601</v>
      </c>
      <c r="D3099" s="104">
        <f t="shared" si="1413"/>
        <v>7205.03</v>
      </c>
      <c r="E3099" s="105">
        <f t="shared" si="1408"/>
        <v>7245.38</v>
      </c>
      <c r="F3099" s="106">
        <f t="shared" si="1409"/>
        <v>47077</v>
      </c>
      <c r="G3099" s="107">
        <f t="shared" si="1414"/>
        <v>5.6002542668107669E-3</v>
      </c>
      <c r="H3099" s="108">
        <f t="shared" si="1430"/>
        <v>47140</v>
      </c>
      <c r="I3099" s="108">
        <f t="shared" si="1415"/>
        <v>47140</v>
      </c>
      <c r="J3099" s="109">
        <f t="shared" si="1426"/>
        <v>21</v>
      </c>
      <c r="K3099" s="109">
        <f t="shared" si="1410"/>
        <v>8</v>
      </c>
      <c r="L3099" s="8">
        <f t="shared" si="1427"/>
        <v>1.00212974</v>
      </c>
      <c r="M3099" s="110">
        <f t="shared" si="1416"/>
        <v>1.0056002500000001</v>
      </c>
      <c r="N3099" s="110">
        <f t="shared" si="1417"/>
        <v>2.2177745561561721</v>
      </c>
      <c r="O3099" s="103">
        <f t="shared" si="1418"/>
        <v>2.22249783</v>
      </c>
      <c r="P3099" s="103">
        <f t="shared" si="1419"/>
        <v>83.298190779999999</v>
      </c>
      <c r="Q3099" s="11">
        <f t="shared" si="1433"/>
        <v>0</v>
      </c>
      <c r="R3099" s="30">
        <f t="shared" si="1428"/>
        <v>0</v>
      </c>
      <c r="S3099" s="103">
        <f t="shared" si="1420"/>
        <v>0</v>
      </c>
      <c r="T3099" s="113">
        <f t="shared" si="1429"/>
        <v>8.5000000000000006E-2</v>
      </c>
      <c r="U3099" s="111">
        <f t="shared" si="1421"/>
        <v>8</v>
      </c>
      <c r="V3099" s="111">
        <v>252</v>
      </c>
      <c r="W3099" s="110">
        <f t="shared" si="1422"/>
        <v>1.0025931969999999</v>
      </c>
      <c r="X3099" s="103">
        <f t="shared" si="1423"/>
        <v>0.21600860999999999</v>
      </c>
      <c r="Y3099" s="103">
        <f t="shared" si="1424"/>
        <v>0</v>
      </c>
      <c r="Z3099" s="114" t="str">
        <f t="shared" si="1431"/>
        <v>A+J=</v>
      </c>
      <c r="AA3099" s="108">
        <f t="shared" si="1432"/>
        <v>47140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25"/>
        <v>47122</v>
      </c>
      <c r="B3100" s="103">
        <f t="shared" si="1412"/>
        <v>83.563458989999987</v>
      </c>
      <c r="C3100" s="204">
        <f t="shared" si="1411"/>
        <v>37.479537509945601</v>
      </c>
      <c r="D3100" s="104">
        <f t="shared" si="1413"/>
        <v>7205.03</v>
      </c>
      <c r="E3100" s="105">
        <f t="shared" si="1408"/>
        <v>7245.38</v>
      </c>
      <c r="F3100" s="106">
        <f t="shared" si="1409"/>
        <v>47077</v>
      </c>
      <c r="G3100" s="107">
        <f t="shared" si="1414"/>
        <v>5.6002542668107669E-3</v>
      </c>
      <c r="H3100" s="108">
        <f t="shared" si="1430"/>
        <v>47140</v>
      </c>
      <c r="I3100" s="108">
        <f t="shared" si="1415"/>
        <v>47140</v>
      </c>
      <c r="J3100" s="109">
        <f t="shared" si="1426"/>
        <v>21</v>
      </c>
      <c r="K3100" s="109">
        <f t="shared" si="1410"/>
        <v>9</v>
      </c>
      <c r="L3100" s="8">
        <f t="shared" si="1427"/>
        <v>1.00239627</v>
      </c>
      <c r="M3100" s="110">
        <f t="shared" si="1416"/>
        <v>1.0056002500000001</v>
      </c>
      <c r="N3100" s="110">
        <f t="shared" si="1417"/>
        <v>2.2177745561561721</v>
      </c>
      <c r="O3100" s="103">
        <f t="shared" si="1418"/>
        <v>2.2230889399999998</v>
      </c>
      <c r="P3100" s="103">
        <f t="shared" si="1419"/>
        <v>83.320345309999993</v>
      </c>
      <c r="Q3100" s="11">
        <f t="shared" si="1433"/>
        <v>0</v>
      </c>
      <c r="R3100" s="30">
        <f t="shared" si="1428"/>
        <v>0</v>
      </c>
      <c r="S3100" s="103">
        <f t="shared" si="1420"/>
        <v>0</v>
      </c>
      <c r="T3100" s="113">
        <f t="shared" si="1429"/>
        <v>8.5000000000000006E-2</v>
      </c>
      <c r="U3100" s="111">
        <f t="shared" si="1421"/>
        <v>9</v>
      </c>
      <c r="V3100" s="111">
        <v>252</v>
      </c>
      <c r="W3100" s="110">
        <f t="shared" si="1422"/>
        <v>1.0029178190000001</v>
      </c>
      <c r="X3100" s="103">
        <f t="shared" si="1423"/>
        <v>0.24311368</v>
      </c>
      <c r="Y3100" s="103">
        <f t="shared" si="1424"/>
        <v>0</v>
      </c>
      <c r="Z3100" s="114" t="str">
        <f t="shared" si="1431"/>
        <v>A+J=</v>
      </c>
      <c r="AA3100" s="108">
        <f t="shared" si="1432"/>
        <v>47140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25"/>
        <v>47123</v>
      </c>
      <c r="B3101" s="103">
        <f t="shared" si="1412"/>
        <v>83.612748199999999</v>
      </c>
      <c r="C3101" s="204">
        <f t="shared" si="1411"/>
        <v>37.479537509945601</v>
      </c>
      <c r="D3101" s="104">
        <f t="shared" si="1413"/>
        <v>7205.03</v>
      </c>
      <c r="E3101" s="105">
        <f t="shared" si="1408"/>
        <v>7245.38</v>
      </c>
      <c r="F3101" s="106">
        <f t="shared" si="1409"/>
        <v>47077</v>
      </c>
      <c r="G3101" s="107">
        <f t="shared" si="1414"/>
        <v>5.6002542668107669E-3</v>
      </c>
      <c r="H3101" s="108">
        <f t="shared" si="1430"/>
        <v>47140</v>
      </c>
      <c r="I3101" s="108">
        <f t="shared" si="1415"/>
        <v>47140</v>
      </c>
      <c r="J3101" s="109">
        <f t="shared" si="1426"/>
        <v>21</v>
      </c>
      <c r="K3101" s="109">
        <f t="shared" si="1410"/>
        <v>10</v>
      </c>
      <c r="L3101" s="8">
        <f t="shared" si="1427"/>
        <v>1.0026628799999999</v>
      </c>
      <c r="M3101" s="110">
        <f t="shared" si="1416"/>
        <v>1.0056002500000001</v>
      </c>
      <c r="N3101" s="110">
        <f t="shared" si="1417"/>
        <v>2.2177745561561721</v>
      </c>
      <c r="O3101" s="103">
        <f t="shared" si="1418"/>
        <v>2.2236802199999999</v>
      </c>
      <c r="P3101" s="103">
        <f t="shared" si="1419"/>
        <v>83.342506209999996</v>
      </c>
      <c r="Q3101" s="11">
        <f t="shared" si="1433"/>
        <v>0</v>
      </c>
      <c r="R3101" s="30">
        <f t="shared" si="1428"/>
        <v>0</v>
      </c>
      <c r="S3101" s="103">
        <f t="shared" si="1420"/>
        <v>0</v>
      </c>
      <c r="T3101" s="113">
        <f t="shared" si="1429"/>
        <v>8.5000000000000006E-2</v>
      </c>
      <c r="U3101" s="111">
        <f t="shared" si="1421"/>
        <v>10</v>
      </c>
      <c r="V3101" s="111">
        <v>252</v>
      </c>
      <c r="W3101" s="110">
        <f t="shared" si="1422"/>
        <v>1.0032425469999999</v>
      </c>
      <c r="X3101" s="103">
        <f t="shared" si="1423"/>
        <v>0.27024198999999999</v>
      </c>
      <c r="Y3101" s="103">
        <f t="shared" si="1424"/>
        <v>0</v>
      </c>
      <c r="Z3101" s="114" t="str">
        <f t="shared" si="1431"/>
        <v>A+J=</v>
      </c>
      <c r="AA3101" s="108">
        <f t="shared" si="1432"/>
        <v>47140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25"/>
        <v>47124</v>
      </c>
      <c r="B3102" s="103">
        <f t="shared" si="1412"/>
        <v>83.662066109999998</v>
      </c>
      <c r="C3102" s="204">
        <f t="shared" si="1411"/>
        <v>37.479537509945601</v>
      </c>
      <c r="D3102" s="104">
        <f t="shared" si="1413"/>
        <v>7205.03</v>
      </c>
      <c r="E3102" s="105">
        <f t="shared" si="1408"/>
        <v>7245.38</v>
      </c>
      <c r="F3102" s="106">
        <f t="shared" si="1409"/>
        <v>47077</v>
      </c>
      <c r="G3102" s="107">
        <f t="shared" si="1414"/>
        <v>5.6002542668107669E-3</v>
      </c>
      <c r="H3102" s="108">
        <f t="shared" si="1430"/>
        <v>47140</v>
      </c>
      <c r="I3102" s="108">
        <f t="shared" si="1415"/>
        <v>47140</v>
      </c>
      <c r="J3102" s="109">
        <f t="shared" si="1426"/>
        <v>21</v>
      </c>
      <c r="K3102" s="109">
        <f t="shared" si="1410"/>
        <v>11</v>
      </c>
      <c r="L3102" s="8">
        <f t="shared" si="1427"/>
        <v>1.0029295600000001</v>
      </c>
      <c r="M3102" s="110">
        <f t="shared" si="1416"/>
        <v>1.0056002500000001</v>
      </c>
      <c r="N3102" s="110">
        <f t="shared" si="1417"/>
        <v>2.2177745561561721</v>
      </c>
      <c r="O3102" s="103">
        <f t="shared" si="1418"/>
        <v>2.2242716499999999</v>
      </c>
      <c r="P3102" s="103">
        <f t="shared" si="1419"/>
        <v>83.364672729999995</v>
      </c>
      <c r="Q3102" s="11">
        <f t="shared" si="1433"/>
        <v>0</v>
      </c>
      <c r="R3102" s="30">
        <f t="shared" si="1428"/>
        <v>0</v>
      </c>
      <c r="S3102" s="103">
        <f t="shared" si="1420"/>
        <v>0</v>
      </c>
      <c r="T3102" s="113">
        <f t="shared" si="1429"/>
        <v>8.5000000000000006E-2</v>
      </c>
      <c r="U3102" s="111">
        <f t="shared" si="1421"/>
        <v>11</v>
      </c>
      <c r="V3102" s="111">
        <v>252</v>
      </c>
      <c r="W3102" s="110">
        <f t="shared" si="1422"/>
        <v>1.0035673789999999</v>
      </c>
      <c r="X3102" s="103">
        <f t="shared" si="1423"/>
        <v>0.29739337999999998</v>
      </c>
      <c r="Y3102" s="103">
        <f t="shared" si="1424"/>
        <v>0</v>
      </c>
      <c r="Z3102" s="114" t="str">
        <f t="shared" si="1431"/>
        <v>A+J=</v>
      </c>
      <c r="AA3102" s="108">
        <f t="shared" si="1432"/>
        <v>47140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25"/>
        <v>47125</v>
      </c>
      <c r="B3103" s="103">
        <f t="shared" si="1412"/>
        <v>83.662066109999998</v>
      </c>
      <c r="C3103" s="204">
        <f t="shared" si="1411"/>
        <v>37.479537509945601</v>
      </c>
      <c r="D3103" s="104">
        <f t="shared" si="1413"/>
        <v>7205.03</v>
      </c>
      <c r="E3103" s="105">
        <f t="shared" si="1408"/>
        <v>7245.38</v>
      </c>
      <c r="F3103" s="106">
        <f t="shared" si="1409"/>
        <v>47077</v>
      </c>
      <c r="G3103" s="107">
        <f t="shared" si="1414"/>
        <v>5.6002542668107669E-3</v>
      </c>
      <c r="H3103" s="108">
        <f t="shared" si="1430"/>
        <v>47140</v>
      </c>
      <c r="I3103" s="108">
        <f t="shared" si="1415"/>
        <v>47140</v>
      </c>
      <c r="J3103" s="109">
        <f t="shared" si="1426"/>
        <v>21</v>
      </c>
      <c r="K3103" s="109">
        <f t="shared" si="1410"/>
        <v>11</v>
      </c>
      <c r="L3103" s="8">
        <f t="shared" si="1427"/>
        <v>1.0029295600000001</v>
      </c>
      <c r="M3103" s="110">
        <f t="shared" si="1416"/>
        <v>1.0056002500000001</v>
      </c>
      <c r="N3103" s="110">
        <f t="shared" si="1417"/>
        <v>2.2177745561561721</v>
      </c>
      <c r="O3103" s="103">
        <f t="shared" si="1418"/>
        <v>2.2242716499999999</v>
      </c>
      <c r="P3103" s="103">
        <f t="shared" si="1419"/>
        <v>83.364672729999995</v>
      </c>
      <c r="Q3103" s="11">
        <f t="shared" si="1433"/>
        <v>0</v>
      </c>
      <c r="R3103" s="30">
        <f t="shared" si="1428"/>
        <v>0</v>
      </c>
      <c r="S3103" s="103">
        <f t="shared" si="1420"/>
        <v>0</v>
      </c>
      <c r="T3103" s="113">
        <f t="shared" si="1429"/>
        <v>8.5000000000000006E-2</v>
      </c>
      <c r="U3103" s="111">
        <f t="shared" si="1421"/>
        <v>11</v>
      </c>
      <c r="V3103" s="111">
        <v>252</v>
      </c>
      <c r="W3103" s="110">
        <f t="shared" si="1422"/>
        <v>1.0035673789999999</v>
      </c>
      <c r="X3103" s="103">
        <f t="shared" si="1423"/>
        <v>0.29739337999999998</v>
      </c>
      <c r="Y3103" s="103">
        <f t="shared" si="1424"/>
        <v>0</v>
      </c>
      <c r="Z3103" s="114" t="str">
        <f t="shared" si="1431"/>
        <v>A+J=</v>
      </c>
      <c r="AA3103" s="108">
        <f t="shared" si="1432"/>
        <v>47140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25"/>
        <v>47126</v>
      </c>
      <c r="B3104" s="103">
        <f t="shared" si="1412"/>
        <v>83.662066109999998</v>
      </c>
      <c r="C3104" s="204">
        <f t="shared" si="1411"/>
        <v>37.479537509945601</v>
      </c>
      <c r="D3104" s="104">
        <f t="shared" si="1413"/>
        <v>7205.03</v>
      </c>
      <c r="E3104" s="105">
        <f t="shared" si="1408"/>
        <v>7245.38</v>
      </c>
      <c r="F3104" s="106">
        <f t="shared" si="1409"/>
        <v>47077</v>
      </c>
      <c r="G3104" s="107">
        <f t="shared" si="1414"/>
        <v>5.6002542668107669E-3</v>
      </c>
      <c r="H3104" s="108">
        <f t="shared" si="1430"/>
        <v>47140</v>
      </c>
      <c r="I3104" s="108">
        <f t="shared" si="1415"/>
        <v>47140</v>
      </c>
      <c r="J3104" s="109">
        <f t="shared" si="1426"/>
        <v>21</v>
      </c>
      <c r="K3104" s="109">
        <f t="shared" si="1410"/>
        <v>11</v>
      </c>
      <c r="L3104" s="8">
        <f t="shared" si="1427"/>
        <v>1.0029295600000001</v>
      </c>
      <c r="M3104" s="110">
        <f t="shared" si="1416"/>
        <v>1.0056002500000001</v>
      </c>
      <c r="N3104" s="110">
        <f t="shared" si="1417"/>
        <v>2.2177745561561721</v>
      </c>
      <c r="O3104" s="103">
        <f t="shared" si="1418"/>
        <v>2.2242716499999999</v>
      </c>
      <c r="P3104" s="103">
        <f t="shared" si="1419"/>
        <v>83.364672729999995</v>
      </c>
      <c r="Q3104" s="11">
        <f t="shared" si="1433"/>
        <v>0</v>
      </c>
      <c r="R3104" s="30">
        <f t="shared" si="1428"/>
        <v>0</v>
      </c>
      <c r="S3104" s="103">
        <f t="shared" si="1420"/>
        <v>0</v>
      </c>
      <c r="T3104" s="113">
        <f t="shared" si="1429"/>
        <v>8.5000000000000006E-2</v>
      </c>
      <c r="U3104" s="111">
        <f t="shared" si="1421"/>
        <v>11</v>
      </c>
      <c r="V3104" s="111">
        <v>252</v>
      </c>
      <c r="W3104" s="110">
        <f t="shared" si="1422"/>
        <v>1.0035673789999999</v>
      </c>
      <c r="X3104" s="103">
        <f t="shared" si="1423"/>
        <v>0.29739337999999998</v>
      </c>
      <c r="Y3104" s="103">
        <f t="shared" si="1424"/>
        <v>0</v>
      </c>
      <c r="Z3104" s="114" t="str">
        <f t="shared" si="1431"/>
        <v>A+J=</v>
      </c>
      <c r="AA3104" s="108">
        <f t="shared" si="1432"/>
        <v>47140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25"/>
        <v>47127</v>
      </c>
      <c r="B3105" s="103">
        <f t="shared" si="1412"/>
        <v>83.711413659999991</v>
      </c>
      <c r="C3105" s="204">
        <f t="shared" si="1411"/>
        <v>37.479537509945601</v>
      </c>
      <c r="D3105" s="104">
        <f t="shared" si="1413"/>
        <v>7205.03</v>
      </c>
      <c r="E3105" s="105">
        <f t="shared" si="1408"/>
        <v>7245.38</v>
      </c>
      <c r="F3105" s="106">
        <f t="shared" si="1409"/>
        <v>47077</v>
      </c>
      <c r="G3105" s="107">
        <f t="shared" si="1414"/>
        <v>5.6002542668107669E-3</v>
      </c>
      <c r="H3105" s="108">
        <f t="shared" si="1430"/>
        <v>47140</v>
      </c>
      <c r="I3105" s="108">
        <f t="shared" si="1415"/>
        <v>47140</v>
      </c>
      <c r="J3105" s="109">
        <f t="shared" si="1426"/>
        <v>21</v>
      </c>
      <c r="K3105" s="109">
        <f t="shared" si="1410"/>
        <v>12</v>
      </c>
      <c r="L3105" s="8">
        <f t="shared" si="1427"/>
        <v>1.0031963100000001</v>
      </c>
      <c r="M3105" s="110">
        <f t="shared" si="1416"/>
        <v>1.0056002500000001</v>
      </c>
      <c r="N3105" s="110">
        <f t="shared" si="1417"/>
        <v>2.2177745561561721</v>
      </c>
      <c r="O3105" s="103">
        <f t="shared" si="1418"/>
        <v>2.2248632499999998</v>
      </c>
      <c r="P3105" s="103">
        <f t="shared" si="1419"/>
        <v>83.386845629999996</v>
      </c>
      <c r="Q3105" s="11">
        <f t="shared" si="1433"/>
        <v>0</v>
      </c>
      <c r="R3105" s="30">
        <f t="shared" si="1428"/>
        <v>0</v>
      </c>
      <c r="S3105" s="103">
        <f t="shared" si="1420"/>
        <v>0</v>
      </c>
      <c r="T3105" s="113">
        <f t="shared" si="1429"/>
        <v>8.5000000000000006E-2</v>
      </c>
      <c r="U3105" s="111">
        <f t="shared" si="1421"/>
        <v>12</v>
      </c>
      <c r="V3105" s="111">
        <v>252</v>
      </c>
      <c r="W3105" s="110">
        <f t="shared" si="1422"/>
        <v>1.003892317</v>
      </c>
      <c r="X3105" s="103">
        <f t="shared" si="1423"/>
        <v>0.32456803000000001</v>
      </c>
      <c r="Y3105" s="103">
        <f t="shared" si="1424"/>
        <v>0</v>
      </c>
      <c r="Z3105" s="114" t="str">
        <f t="shared" si="1431"/>
        <v>A+J=</v>
      </c>
      <c r="AA3105" s="108">
        <f t="shared" si="1432"/>
        <v>47140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25"/>
        <v>47128</v>
      </c>
      <c r="B3106" s="103">
        <f t="shared" si="1412"/>
        <v>83.760789560000006</v>
      </c>
      <c r="C3106" s="204">
        <f t="shared" si="1411"/>
        <v>37.479537509945601</v>
      </c>
      <c r="D3106" s="104">
        <f t="shared" si="1413"/>
        <v>7205.03</v>
      </c>
      <c r="E3106" s="105">
        <f t="shared" si="1408"/>
        <v>7245.38</v>
      </c>
      <c r="F3106" s="106">
        <f t="shared" si="1409"/>
        <v>47077</v>
      </c>
      <c r="G3106" s="107">
        <f t="shared" si="1414"/>
        <v>5.6002542668107669E-3</v>
      </c>
      <c r="H3106" s="108">
        <f t="shared" si="1430"/>
        <v>47140</v>
      </c>
      <c r="I3106" s="108">
        <f t="shared" si="1415"/>
        <v>47140</v>
      </c>
      <c r="J3106" s="109">
        <f t="shared" si="1426"/>
        <v>21</v>
      </c>
      <c r="K3106" s="109">
        <f t="shared" si="1410"/>
        <v>13</v>
      </c>
      <c r="L3106" s="8">
        <f t="shared" si="1427"/>
        <v>1.0034631300000001</v>
      </c>
      <c r="M3106" s="110">
        <f t="shared" si="1416"/>
        <v>1.0056002500000001</v>
      </c>
      <c r="N3106" s="110">
        <f t="shared" si="1417"/>
        <v>2.2177745561561721</v>
      </c>
      <c r="O3106" s="103">
        <f t="shared" si="1418"/>
        <v>2.2254549899999998</v>
      </c>
      <c r="P3106" s="103">
        <f t="shared" si="1419"/>
        <v>83.409023770000005</v>
      </c>
      <c r="Q3106" s="11">
        <f t="shared" si="1433"/>
        <v>0</v>
      </c>
      <c r="R3106" s="30">
        <f t="shared" si="1428"/>
        <v>0</v>
      </c>
      <c r="S3106" s="103">
        <f t="shared" si="1420"/>
        <v>0</v>
      </c>
      <c r="T3106" s="113">
        <f t="shared" si="1429"/>
        <v>8.5000000000000006E-2</v>
      </c>
      <c r="U3106" s="111">
        <f t="shared" si="1421"/>
        <v>13</v>
      </c>
      <c r="V3106" s="111">
        <v>252</v>
      </c>
      <c r="W3106" s="110">
        <f t="shared" si="1422"/>
        <v>1.0042173590000001</v>
      </c>
      <c r="X3106" s="103">
        <f t="shared" si="1423"/>
        <v>0.35176579000000002</v>
      </c>
      <c r="Y3106" s="103">
        <f t="shared" si="1424"/>
        <v>0</v>
      </c>
      <c r="Z3106" s="114" t="str">
        <f t="shared" si="1431"/>
        <v>A+J=</v>
      </c>
      <c r="AA3106" s="108">
        <f t="shared" si="1432"/>
        <v>47140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25"/>
        <v>47129</v>
      </c>
      <c r="B3107" s="103">
        <f t="shared" si="1412"/>
        <v>83.81019483</v>
      </c>
      <c r="C3107" s="204">
        <f t="shared" si="1411"/>
        <v>37.479537509945601</v>
      </c>
      <c r="D3107" s="104">
        <f t="shared" si="1413"/>
        <v>7205.03</v>
      </c>
      <c r="E3107" s="105">
        <f t="shared" si="1408"/>
        <v>7245.38</v>
      </c>
      <c r="F3107" s="106">
        <f t="shared" si="1409"/>
        <v>47077</v>
      </c>
      <c r="G3107" s="107">
        <f t="shared" si="1414"/>
        <v>5.6002542668107669E-3</v>
      </c>
      <c r="H3107" s="108">
        <f t="shared" si="1430"/>
        <v>47140</v>
      </c>
      <c r="I3107" s="108">
        <f t="shared" si="1415"/>
        <v>47140</v>
      </c>
      <c r="J3107" s="109">
        <f t="shared" si="1426"/>
        <v>21</v>
      </c>
      <c r="K3107" s="109">
        <f t="shared" si="1410"/>
        <v>14</v>
      </c>
      <c r="L3107" s="8">
        <f t="shared" si="1427"/>
        <v>1.0037300199999999</v>
      </c>
      <c r="M3107" s="110">
        <f t="shared" si="1416"/>
        <v>1.0056002500000001</v>
      </c>
      <c r="N3107" s="110">
        <f t="shared" si="1417"/>
        <v>2.2177745561561721</v>
      </c>
      <c r="O3107" s="103">
        <f t="shared" si="1418"/>
        <v>2.2260468900000001</v>
      </c>
      <c r="P3107" s="103">
        <f t="shared" si="1419"/>
        <v>83.431207909999998</v>
      </c>
      <c r="Q3107" s="11">
        <f t="shared" si="1433"/>
        <v>0</v>
      </c>
      <c r="R3107" s="30">
        <f t="shared" si="1428"/>
        <v>0</v>
      </c>
      <c r="S3107" s="103">
        <f t="shared" si="1420"/>
        <v>0</v>
      </c>
      <c r="T3107" s="113">
        <f t="shared" si="1429"/>
        <v>8.5000000000000006E-2</v>
      </c>
      <c r="U3107" s="111">
        <f t="shared" si="1421"/>
        <v>14</v>
      </c>
      <c r="V3107" s="111">
        <v>252</v>
      </c>
      <c r="W3107" s="110">
        <f t="shared" si="1422"/>
        <v>1.0045425079999999</v>
      </c>
      <c r="X3107" s="103">
        <f t="shared" si="1423"/>
        <v>0.37898692</v>
      </c>
      <c r="Y3107" s="103">
        <f t="shared" si="1424"/>
        <v>0</v>
      </c>
      <c r="Z3107" s="114" t="str">
        <f t="shared" si="1431"/>
        <v>A+J=</v>
      </c>
      <c r="AA3107" s="108">
        <f t="shared" si="1432"/>
        <v>47140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25"/>
        <v>47130</v>
      </c>
      <c r="B3108" s="103">
        <f t="shared" si="1412"/>
        <v>83.859629229999996</v>
      </c>
      <c r="C3108" s="204">
        <f t="shared" si="1411"/>
        <v>37.479537509945601</v>
      </c>
      <c r="D3108" s="104">
        <f t="shared" si="1413"/>
        <v>7205.03</v>
      </c>
      <c r="E3108" s="105">
        <f t="shared" si="1408"/>
        <v>7245.38</v>
      </c>
      <c r="F3108" s="106">
        <f t="shared" si="1409"/>
        <v>47077</v>
      </c>
      <c r="G3108" s="107">
        <f t="shared" si="1414"/>
        <v>5.6002542668107669E-3</v>
      </c>
      <c r="H3108" s="108">
        <f t="shared" si="1430"/>
        <v>47140</v>
      </c>
      <c r="I3108" s="108">
        <f t="shared" si="1415"/>
        <v>47140</v>
      </c>
      <c r="J3108" s="109">
        <f t="shared" si="1426"/>
        <v>21</v>
      </c>
      <c r="K3108" s="109">
        <f t="shared" si="1410"/>
        <v>15</v>
      </c>
      <c r="L3108" s="8">
        <f t="shared" si="1427"/>
        <v>1.0039969799999999</v>
      </c>
      <c r="M3108" s="110">
        <f t="shared" si="1416"/>
        <v>1.0056002500000001</v>
      </c>
      <c r="N3108" s="110">
        <f t="shared" si="1417"/>
        <v>2.2177745561561721</v>
      </c>
      <c r="O3108" s="103">
        <f t="shared" si="1418"/>
        <v>2.2266389499999999</v>
      </c>
      <c r="P3108" s="103">
        <f t="shared" si="1419"/>
        <v>83.453398039999996</v>
      </c>
      <c r="Q3108" s="11">
        <f t="shared" si="1433"/>
        <v>0</v>
      </c>
      <c r="R3108" s="30">
        <f t="shared" si="1428"/>
        <v>0</v>
      </c>
      <c r="S3108" s="103">
        <f t="shared" si="1420"/>
        <v>0</v>
      </c>
      <c r="T3108" s="113">
        <f t="shared" si="1429"/>
        <v>8.5000000000000006E-2</v>
      </c>
      <c r="U3108" s="111">
        <f t="shared" si="1421"/>
        <v>15</v>
      </c>
      <c r="V3108" s="111">
        <v>252</v>
      </c>
      <c r="W3108" s="110">
        <f t="shared" si="1422"/>
        <v>1.0048677610000001</v>
      </c>
      <c r="X3108" s="103">
        <f t="shared" si="1423"/>
        <v>0.40623119000000002</v>
      </c>
      <c r="Y3108" s="103">
        <f t="shared" si="1424"/>
        <v>0</v>
      </c>
      <c r="Z3108" s="114" t="str">
        <f t="shared" si="1431"/>
        <v>A+J=</v>
      </c>
      <c r="AA3108" s="108">
        <f t="shared" si="1432"/>
        <v>47140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25"/>
        <v>47131</v>
      </c>
      <c r="B3109" s="103">
        <f t="shared" si="1412"/>
        <v>83.909093609999999</v>
      </c>
      <c r="C3109" s="204">
        <f t="shared" si="1411"/>
        <v>37.479537509945601</v>
      </c>
      <c r="D3109" s="104">
        <f t="shared" si="1413"/>
        <v>7205.03</v>
      </c>
      <c r="E3109" s="105">
        <f t="shared" si="1408"/>
        <v>7245.38</v>
      </c>
      <c r="F3109" s="106">
        <f t="shared" si="1409"/>
        <v>47077</v>
      </c>
      <c r="G3109" s="107">
        <f t="shared" si="1414"/>
        <v>5.6002542668107669E-3</v>
      </c>
      <c r="H3109" s="108">
        <f t="shared" si="1430"/>
        <v>47140</v>
      </c>
      <c r="I3109" s="108">
        <f t="shared" si="1415"/>
        <v>47140</v>
      </c>
      <c r="J3109" s="109">
        <f t="shared" si="1426"/>
        <v>21</v>
      </c>
      <c r="K3109" s="109">
        <f t="shared" si="1410"/>
        <v>16</v>
      </c>
      <c r="L3109" s="8">
        <f t="shared" si="1427"/>
        <v>1.0042640199999999</v>
      </c>
      <c r="M3109" s="110">
        <f t="shared" si="1416"/>
        <v>1.0056002500000001</v>
      </c>
      <c r="N3109" s="110">
        <f t="shared" si="1417"/>
        <v>2.2177745561561721</v>
      </c>
      <c r="O3109" s="103">
        <f t="shared" si="1418"/>
        <v>2.2272311899999999</v>
      </c>
      <c r="P3109" s="103">
        <f t="shared" si="1419"/>
        <v>83.475594920000006</v>
      </c>
      <c r="Q3109" s="11">
        <f t="shared" si="1433"/>
        <v>0</v>
      </c>
      <c r="R3109" s="30">
        <f t="shared" si="1428"/>
        <v>0</v>
      </c>
      <c r="S3109" s="103">
        <f t="shared" si="1420"/>
        <v>0</v>
      </c>
      <c r="T3109" s="113">
        <f t="shared" si="1429"/>
        <v>8.5000000000000006E-2</v>
      </c>
      <c r="U3109" s="111">
        <f t="shared" si="1421"/>
        <v>16</v>
      </c>
      <c r="V3109" s="111">
        <v>252</v>
      </c>
      <c r="W3109" s="110">
        <f t="shared" si="1422"/>
        <v>1.0051931190000001</v>
      </c>
      <c r="X3109" s="103">
        <f t="shared" si="1423"/>
        <v>0.43349869000000002</v>
      </c>
      <c r="Y3109" s="103">
        <f t="shared" si="1424"/>
        <v>0</v>
      </c>
      <c r="Z3109" s="114" t="str">
        <f t="shared" si="1431"/>
        <v>A+J=</v>
      </c>
      <c r="AA3109" s="108">
        <f t="shared" si="1432"/>
        <v>47140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25"/>
        <v>47132</v>
      </c>
      <c r="B3110" s="103">
        <f t="shared" si="1412"/>
        <v>83.909093609999999</v>
      </c>
      <c r="C3110" s="204">
        <f t="shared" si="1411"/>
        <v>37.479537509945601</v>
      </c>
      <c r="D3110" s="104">
        <f t="shared" si="1413"/>
        <v>7205.03</v>
      </c>
      <c r="E3110" s="105">
        <f t="shared" si="1408"/>
        <v>7245.38</v>
      </c>
      <c r="F3110" s="106">
        <f t="shared" si="1409"/>
        <v>47077</v>
      </c>
      <c r="G3110" s="107">
        <f t="shared" si="1414"/>
        <v>5.6002542668107669E-3</v>
      </c>
      <c r="H3110" s="108">
        <f t="shared" si="1430"/>
        <v>47140</v>
      </c>
      <c r="I3110" s="108">
        <f t="shared" si="1415"/>
        <v>47140</v>
      </c>
      <c r="J3110" s="109">
        <f t="shared" si="1426"/>
        <v>21</v>
      </c>
      <c r="K3110" s="109">
        <f t="shared" si="1410"/>
        <v>16</v>
      </c>
      <c r="L3110" s="8">
        <f t="shared" si="1427"/>
        <v>1.0042640199999999</v>
      </c>
      <c r="M3110" s="110">
        <f t="shared" si="1416"/>
        <v>1.0056002500000001</v>
      </c>
      <c r="N3110" s="110">
        <f t="shared" si="1417"/>
        <v>2.2177745561561721</v>
      </c>
      <c r="O3110" s="103">
        <f t="shared" si="1418"/>
        <v>2.2272311899999999</v>
      </c>
      <c r="P3110" s="103">
        <f t="shared" si="1419"/>
        <v>83.475594920000006</v>
      </c>
      <c r="Q3110" s="11">
        <f t="shared" si="1433"/>
        <v>0</v>
      </c>
      <c r="R3110" s="30">
        <f t="shared" si="1428"/>
        <v>0</v>
      </c>
      <c r="S3110" s="103">
        <f t="shared" si="1420"/>
        <v>0</v>
      </c>
      <c r="T3110" s="113">
        <f t="shared" si="1429"/>
        <v>8.5000000000000006E-2</v>
      </c>
      <c r="U3110" s="111">
        <f t="shared" si="1421"/>
        <v>16</v>
      </c>
      <c r="V3110" s="111">
        <v>252</v>
      </c>
      <c r="W3110" s="110">
        <f t="shared" si="1422"/>
        <v>1.0051931190000001</v>
      </c>
      <c r="X3110" s="103">
        <f t="shared" si="1423"/>
        <v>0.43349869000000002</v>
      </c>
      <c r="Y3110" s="103">
        <f t="shared" si="1424"/>
        <v>0</v>
      </c>
      <c r="Z3110" s="114" t="str">
        <f t="shared" si="1431"/>
        <v>A+J=</v>
      </c>
      <c r="AA3110" s="108">
        <f t="shared" si="1432"/>
        <v>47140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25"/>
        <v>47133</v>
      </c>
      <c r="B3111" s="103">
        <f t="shared" si="1412"/>
        <v>83.909093609999999</v>
      </c>
      <c r="C3111" s="204">
        <f t="shared" si="1411"/>
        <v>37.479537509945601</v>
      </c>
      <c r="D3111" s="104">
        <f t="shared" si="1413"/>
        <v>7205.03</v>
      </c>
      <c r="E3111" s="105">
        <f t="shared" si="1408"/>
        <v>7245.38</v>
      </c>
      <c r="F3111" s="106">
        <f t="shared" si="1409"/>
        <v>47077</v>
      </c>
      <c r="G3111" s="107">
        <f t="shared" si="1414"/>
        <v>5.6002542668107669E-3</v>
      </c>
      <c r="H3111" s="108">
        <f t="shared" si="1430"/>
        <v>47140</v>
      </c>
      <c r="I3111" s="108">
        <f t="shared" si="1415"/>
        <v>47140</v>
      </c>
      <c r="J3111" s="109">
        <f t="shared" si="1426"/>
        <v>21</v>
      </c>
      <c r="K3111" s="109">
        <f t="shared" si="1410"/>
        <v>16</v>
      </c>
      <c r="L3111" s="8">
        <f t="shared" si="1427"/>
        <v>1.0042640199999999</v>
      </c>
      <c r="M3111" s="110">
        <f t="shared" si="1416"/>
        <v>1.0056002500000001</v>
      </c>
      <c r="N3111" s="110">
        <f t="shared" si="1417"/>
        <v>2.2177745561561721</v>
      </c>
      <c r="O3111" s="103">
        <f t="shared" si="1418"/>
        <v>2.2272311899999999</v>
      </c>
      <c r="P3111" s="103">
        <f t="shared" si="1419"/>
        <v>83.475594920000006</v>
      </c>
      <c r="Q3111" s="11">
        <f t="shared" si="1433"/>
        <v>0</v>
      </c>
      <c r="R3111" s="30">
        <f t="shared" si="1428"/>
        <v>0</v>
      </c>
      <c r="S3111" s="103">
        <f t="shared" si="1420"/>
        <v>0</v>
      </c>
      <c r="T3111" s="113">
        <f t="shared" si="1429"/>
        <v>8.5000000000000006E-2</v>
      </c>
      <c r="U3111" s="111">
        <f t="shared" si="1421"/>
        <v>16</v>
      </c>
      <c r="V3111" s="111">
        <v>252</v>
      </c>
      <c r="W3111" s="110">
        <f t="shared" si="1422"/>
        <v>1.0051931190000001</v>
      </c>
      <c r="X3111" s="103">
        <f t="shared" si="1423"/>
        <v>0.43349869000000002</v>
      </c>
      <c r="Y3111" s="103">
        <f t="shared" si="1424"/>
        <v>0</v>
      </c>
      <c r="Z3111" s="114" t="str">
        <f t="shared" si="1431"/>
        <v>A+J=</v>
      </c>
      <c r="AA3111" s="108">
        <f t="shared" si="1432"/>
        <v>47140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25"/>
        <v>47134</v>
      </c>
      <c r="B3112" s="103">
        <f t="shared" si="1412"/>
        <v>83.958585810000002</v>
      </c>
      <c r="C3112" s="204">
        <f t="shared" si="1411"/>
        <v>37.479537509945601</v>
      </c>
      <c r="D3112" s="104">
        <f t="shared" si="1413"/>
        <v>7205.03</v>
      </c>
      <c r="E3112" s="105">
        <f t="shared" ref="E3112:E3175" si="1434">IF($K3112=1,VLOOKUP($A3111,$AO$10:$AS$165,4),E3111)</f>
        <v>7245.38</v>
      </c>
      <c r="F3112" s="106">
        <f t="shared" ref="F3112:F3175" si="1435">IF($K3112=1,VLOOKUP($A3111,$AO$10:$AS$165,5),F3111)</f>
        <v>47077</v>
      </c>
      <c r="G3112" s="107">
        <f t="shared" si="1414"/>
        <v>5.6002542668107669E-3</v>
      </c>
      <c r="H3112" s="108">
        <f t="shared" si="1430"/>
        <v>47140</v>
      </c>
      <c r="I3112" s="108">
        <f t="shared" si="1415"/>
        <v>47140</v>
      </c>
      <c r="J3112" s="109">
        <f t="shared" si="1426"/>
        <v>21</v>
      </c>
      <c r="K3112" s="109">
        <f t="shared" si="1410"/>
        <v>17</v>
      </c>
      <c r="L3112" s="8">
        <f t="shared" si="1427"/>
        <v>1.00453112</v>
      </c>
      <c r="M3112" s="110">
        <f t="shared" si="1416"/>
        <v>1.0056002500000001</v>
      </c>
      <c r="N3112" s="110">
        <f t="shared" si="1417"/>
        <v>2.2177745561561721</v>
      </c>
      <c r="O3112" s="103">
        <f t="shared" si="1418"/>
        <v>2.2278235500000001</v>
      </c>
      <c r="P3112" s="103">
        <f t="shared" si="1419"/>
        <v>83.497796300000005</v>
      </c>
      <c r="Q3112" s="11">
        <f t="shared" si="1433"/>
        <v>0</v>
      </c>
      <c r="R3112" s="30">
        <f t="shared" si="1428"/>
        <v>0</v>
      </c>
      <c r="S3112" s="103">
        <f t="shared" si="1420"/>
        <v>0</v>
      </c>
      <c r="T3112" s="113">
        <f t="shared" si="1429"/>
        <v>8.5000000000000006E-2</v>
      </c>
      <c r="U3112" s="111">
        <f t="shared" si="1421"/>
        <v>17</v>
      </c>
      <c r="V3112" s="111">
        <v>252</v>
      </c>
      <c r="W3112" s="110">
        <f t="shared" si="1422"/>
        <v>1.005518583</v>
      </c>
      <c r="X3112" s="103">
        <f t="shared" si="1423"/>
        <v>0.46078951000000001</v>
      </c>
      <c r="Y3112" s="103">
        <f t="shared" si="1424"/>
        <v>0</v>
      </c>
      <c r="Z3112" s="114" t="str">
        <f t="shared" si="1431"/>
        <v>A+J=</v>
      </c>
      <c r="AA3112" s="108">
        <f t="shared" si="1432"/>
        <v>47140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25"/>
        <v>47135</v>
      </c>
      <c r="B3113" s="103">
        <f t="shared" si="1412"/>
        <v>84.00810847999999</v>
      </c>
      <c r="C3113" s="204">
        <f t="shared" si="1411"/>
        <v>37.479537509945601</v>
      </c>
      <c r="D3113" s="104">
        <f t="shared" si="1413"/>
        <v>7205.03</v>
      </c>
      <c r="E3113" s="105">
        <f t="shared" si="1434"/>
        <v>7245.38</v>
      </c>
      <c r="F3113" s="106">
        <f t="shared" si="1435"/>
        <v>47077</v>
      </c>
      <c r="G3113" s="107">
        <f t="shared" si="1414"/>
        <v>5.6002542668107669E-3</v>
      </c>
      <c r="H3113" s="108">
        <f t="shared" si="1430"/>
        <v>47140</v>
      </c>
      <c r="I3113" s="108">
        <f t="shared" si="1415"/>
        <v>47140</v>
      </c>
      <c r="J3113" s="109">
        <f t="shared" si="1426"/>
        <v>21</v>
      </c>
      <c r="K3113" s="109">
        <f t="shared" si="1410"/>
        <v>18</v>
      </c>
      <c r="L3113" s="8">
        <f t="shared" si="1427"/>
        <v>1.0047983</v>
      </c>
      <c r="M3113" s="110">
        <f t="shared" si="1416"/>
        <v>1.0056002500000001</v>
      </c>
      <c r="N3113" s="110">
        <f t="shared" si="1417"/>
        <v>2.2177745561561721</v>
      </c>
      <c r="O3113" s="103">
        <f t="shared" si="1418"/>
        <v>2.2284161</v>
      </c>
      <c r="P3113" s="103">
        <f t="shared" si="1419"/>
        <v>83.520004799999995</v>
      </c>
      <c r="Q3113" s="11">
        <f t="shared" si="1433"/>
        <v>0</v>
      </c>
      <c r="R3113" s="30">
        <f t="shared" si="1428"/>
        <v>0</v>
      </c>
      <c r="S3113" s="103">
        <f t="shared" si="1420"/>
        <v>0</v>
      </c>
      <c r="T3113" s="113">
        <f t="shared" si="1429"/>
        <v>8.5000000000000006E-2</v>
      </c>
      <c r="U3113" s="111">
        <f t="shared" si="1421"/>
        <v>18</v>
      </c>
      <c r="V3113" s="111">
        <v>252</v>
      </c>
      <c r="W3113" s="110">
        <f t="shared" si="1422"/>
        <v>1.005844153</v>
      </c>
      <c r="X3113" s="103">
        <f t="shared" si="1423"/>
        <v>0.48810367999999998</v>
      </c>
      <c r="Y3113" s="103">
        <f t="shared" si="1424"/>
        <v>0</v>
      </c>
      <c r="Z3113" s="114" t="str">
        <f t="shared" si="1431"/>
        <v>A+J=</v>
      </c>
      <c r="AA3113" s="108">
        <f t="shared" si="1432"/>
        <v>47140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>
        <f t="shared" si="1425"/>
        <v>47136</v>
      </c>
      <c r="B3114" s="103">
        <f t="shared" si="1412"/>
        <v>84.057659210000011</v>
      </c>
      <c r="C3114" s="204">
        <f t="shared" si="1411"/>
        <v>37.479537509945601</v>
      </c>
      <c r="D3114" s="104">
        <f t="shared" si="1413"/>
        <v>7205.03</v>
      </c>
      <c r="E3114" s="105">
        <f t="shared" si="1434"/>
        <v>7245.38</v>
      </c>
      <c r="F3114" s="106">
        <f t="shared" si="1435"/>
        <v>47077</v>
      </c>
      <c r="G3114" s="107">
        <f t="shared" si="1414"/>
        <v>5.6002542668107669E-3</v>
      </c>
      <c r="H3114" s="108">
        <f t="shared" si="1430"/>
        <v>47140</v>
      </c>
      <c r="I3114" s="108">
        <f t="shared" si="1415"/>
        <v>47140</v>
      </c>
      <c r="J3114" s="109">
        <f t="shared" si="1426"/>
        <v>21</v>
      </c>
      <c r="K3114" s="109">
        <f t="shared" si="1410"/>
        <v>19</v>
      </c>
      <c r="L3114" s="8">
        <f t="shared" si="1427"/>
        <v>1.0050655399999999</v>
      </c>
      <c r="M3114" s="110">
        <f t="shared" si="1416"/>
        <v>1.0056002500000001</v>
      </c>
      <c r="N3114" s="110">
        <f t="shared" si="1417"/>
        <v>2.2177745561561721</v>
      </c>
      <c r="O3114" s="103">
        <f t="shared" si="1418"/>
        <v>2.22900878</v>
      </c>
      <c r="P3114" s="103">
        <f t="shared" si="1419"/>
        <v>83.542218180000006</v>
      </c>
      <c r="Q3114" s="11">
        <f t="shared" si="1433"/>
        <v>0</v>
      </c>
      <c r="R3114" s="30">
        <f t="shared" si="1428"/>
        <v>0</v>
      </c>
      <c r="S3114" s="103">
        <f t="shared" si="1420"/>
        <v>0</v>
      </c>
      <c r="T3114" s="113">
        <f t="shared" si="1429"/>
        <v>8.5000000000000006E-2</v>
      </c>
      <c r="U3114" s="111">
        <f t="shared" si="1421"/>
        <v>19</v>
      </c>
      <c r="V3114" s="111">
        <v>252</v>
      </c>
      <c r="W3114" s="110">
        <f t="shared" si="1422"/>
        <v>1.0061698269999999</v>
      </c>
      <c r="X3114" s="103">
        <f t="shared" si="1423"/>
        <v>0.51544102999999997</v>
      </c>
      <c r="Y3114" s="103">
        <f t="shared" si="1424"/>
        <v>0</v>
      </c>
      <c r="Z3114" s="114" t="str">
        <f t="shared" si="1431"/>
        <v>A+J=</v>
      </c>
      <c r="AA3114" s="108">
        <f t="shared" si="1432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>
        <f t="shared" si="1425"/>
        <v>47137</v>
      </c>
      <c r="B3115" s="103">
        <f t="shared" si="1412"/>
        <v>84.107239750000005</v>
      </c>
      <c r="C3115" s="204">
        <f t="shared" si="1411"/>
        <v>37.479537509945601</v>
      </c>
      <c r="D3115" s="104">
        <f t="shared" si="1413"/>
        <v>7205.03</v>
      </c>
      <c r="E3115" s="105">
        <f t="shared" si="1434"/>
        <v>7245.38</v>
      </c>
      <c r="F3115" s="106">
        <f t="shared" si="1435"/>
        <v>47077</v>
      </c>
      <c r="G3115" s="107">
        <f t="shared" si="1414"/>
        <v>5.6002542668107669E-3</v>
      </c>
      <c r="H3115" s="108">
        <f t="shared" si="1430"/>
        <v>47140</v>
      </c>
      <c r="I3115" s="108">
        <f t="shared" si="1415"/>
        <v>47140</v>
      </c>
      <c r="J3115" s="109">
        <f t="shared" si="1426"/>
        <v>21</v>
      </c>
      <c r="K3115" s="109">
        <f t="shared" si="1410"/>
        <v>20</v>
      </c>
      <c r="L3115" s="8">
        <f t="shared" si="1427"/>
        <v>1.00533286</v>
      </c>
      <c r="M3115" s="110">
        <f t="shared" si="1416"/>
        <v>1.0056002500000001</v>
      </c>
      <c r="N3115" s="110">
        <f t="shared" si="1417"/>
        <v>2.2177745561561721</v>
      </c>
      <c r="O3115" s="103">
        <f t="shared" si="1418"/>
        <v>2.2296016299999999</v>
      </c>
      <c r="P3115" s="103">
        <f t="shared" si="1419"/>
        <v>83.564437920000003</v>
      </c>
      <c r="Q3115" s="11">
        <f t="shared" si="1433"/>
        <v>0</v>
      </c>
      <c r="R3115" s="30">
        <f t="shared" si="1428"/>
        <v>0</v>
      </c>
      <c r="S3115" s="103">
        <f t="shared" si="1420"/>
        <v>0</v>
      </c>
      <c r="T3115" s="113">
        <f t="shared" si="1429"/>
        <v>8.5000000000000006E-2</v>
      </c>
      <c r="U3115" s="111">
        <f t="shared" si="1421"/>
        <v>20</v>
      </c>
      <c r="V3115" s="111">
        <v>252</v>
      </c>
      <c r="W3115" s="110">
        <f t="shared" si="1422"/>
        <v>1.006495608</v>
      </c>
      <c r="X3115" s="103">
        <f t="shared" si="1423"/>
        <v>0.54280183000000004</v>
      </c>
      <c r="Y3115" s="103">
        <f t="shared" si="1424"/>
        <v>0</v>
      </c>
      <c r="Z3115" s="114" t="str">
        <f t="shared" si="1431"/>
        <v>A+J=</v>
      </c>
      <c r="AA3115" s="108">
        <f t="shared" si="1432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>
        <f t="shared" si="1425"/>
        <v>47138</v>
      </c>
      <c r="B3116" s="103">
        <f t="shared" si="1412"/>
        <v>84.156849499999993</v>
      </c>
      <c r="C3116" s="204">
        <f t="shared" si="1411"/>
        <v>37.479537509945601</v>
      </c>
      <c r="D3116" s="104">
        <f t="shared" si="1413"/>
        <v>7205.03</v>
      </c>
      <c r="E3116" s="105">
        <f t="shared" si="1434"/>
        <v>7245.38</v>
      </c>
      <c r="F3116" s="106">
        <f t="shared" si="1435"/>
        <v>47077</v>
      </c>
      <c r="G3116" s="107">
        <f t="shared" si="1414"/>
        <v>5.6002542668107669E-3</v>
      </c>
      <c r="H3116" s="108">
        <f t="shared" si="1430"/>
        <v>47169</v>
      </c>
      <c r="I3116" s="108">
        <f t="shared" si="1415"/>
        <v>47140</v>
      </c>
      <c r="J3116" s="109">
        <f t="shared" si="1426"/>
        <v>21</v>
      </c>
      <c r="K3116" s="109">
        <f t="shared" ref="K3116:K3179" si="1436">(J3116-(NETWORKDAYS(A3116,I3116,AD$171:AD$502)-1))</f>
        <v>21</v>
      </c>
      <c r="L3116" s="8">
        <f t="shared" si="1427"/>
        <v>1.0056002500000001</v>
      </c>
      <c r="M3116" s="110">
        <f t="shared" si="1416"/>
        <v>1.0056002500000001</v>
      </c>
      <c r="N3116" s="110">
        <f t="shared" si="1417"/>
        <v>2.2177745561561721</v>
      </c>
      <c r="O3116" s="103">
        <f t="shared" si="1418"/>
        <v>2.2301946400000001</v>
      </c>
      <c r="P3116" s="103">
        <f t="shared" si="1419"/>
        <v>83.586663659999999</v>
      </c>
      <c r="Q3116" s="11">
        <f t="shared" si="1433"/>
        <v>0</v>
      </c>
      <c r="R3116" s="30">
        <f t="shared" si="1428"/>
        <v>0</v>
      </c>
      <c r="S3116" s="103">
        <f t="shared" si="1420"/>
        <v>0</v>
      </c>
      <c r="T3116" s="113">
        <f t="shared" si="1429"/>
        <v>8.5000000000000006E-2</v>
      </c>
      <c r="U3116" s="111">
        <f t="shared" si="1421"/>
        <v>21</v>
      </c>
      <c r="V3116" s="111">
        <v>252</v>
      </c>
      <c r="W3116" s="110">
        <f t="shared" si="1422"/>
        <v>1.0068214929999999</v>
      </c>
      <c r="X3116" s="103">
        <f t="shared" si="1423"/>
        <v>0.57018584000000005</v>
      </c>
      <c r="Y3116" s="103">
        <f t="shared" si="1424"/>
        <v>0</v>
      </c>
      <c r="Z3116" s="114" t="str">
        <f t="shared" si="1431"/>
        <v>A+J=</v>
      </c>
      <c r="AA3116" s="108">
        <f t="shared" si="1432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>
        <f t="shared" si="1425"/>
        <v>47139</v>
      </c>
      <c r="B3117" s="103">
        <f t="shared" si="1412"/>
        <v>84.156849499999993</v>
      </c>
      <c r="C3117" s="204">
        <f t="shared" si="1411"/>
        <v>37.479537509945601</v>
      </c>
      <c r="D3117" s="104">
        <f t="shared" si="1413"/>
        <v>7205.03</v>
      </c>
      <c r="E3117" s="105">
        <f t="shared" si="1434"/>
        <v>7245.38</v>
      </c>
      <c r="F3117" s="106">
        <f t="shared" si="1435"/>
        <v>47077</v>
      </c>
      <c r="G3117" s="107">
        <f t="shared" si="1414"/>
        <v>5.6002542668107669E-3</v>
      </c>
      <c r="H3117" s="108">
        <f t="shared" si="1430"/>
        <v>47169</v>
      </c>
      <c r="I3117" s="108">
        <f t="shared" si="1415"/>
        <v>47140</v>
      </c>
      <c r="J3117" s="109">
        <f t="shared" si="1426"/>
        <v>21</v>
      </c>
      <c r="K3117" s="109">
        <f t="shared" si="1436"/>
        <v>21</v>
      </c>
      <c r="L3117" s="8">
        <f t="shared" si="1427"/>
        <v>1.0056002500000001</v>
      </c>
      <c r="M3117" s="110">
        <f t="shared" si="1416"/>
        <v>1.0056002500000001</v>
      </c>
      <c r="N3117" s="110">
        <f t="shared" si="1417"/>
        <v>2.2177745561561721</v>
      </c>
      <c r="O3117" s="103">
        <f t="shared" si="1418"/>
        <v>2.2301946400000001</v>
      </c>
      <c r="P3117" s="103">
        <f t="shared" si="1419"/>
        <v>83.586663659999999</v>
      </c>
      <c r="Q3117" s="11">
        <f t="shared" si="1433"/>
        <v>0</v>
      </c>
      <c r="R3117" s="30">
        <f t="shared" si="1428"/>
        <v>0</v>
      </c>
      <c r="S3117" s="103">
        <f t="shared" si="1420"/>
        <v>0</v>
      </c>
      <c r="T3117" s="113">
        <f t="shared" si="1429"/>
        <v>8.5000000000000006E-2</v>
      </c>
      <c r="U3117" s="111">
        <f t="shared" si="1421"/>
        <v>21</v>
      </c>
      <c r="V3117" s="111">
        <v>252</v>
      </c>
      <c r="W3117" s="110">
        <f t="shared" si="1422"/>
        <v>1.0068214929999999</v>
      </c>
      <c r="X3117" s="103">
        <f t="shared" si="1423"/>
        <v>0.57018584000000005</v>
      </c>
      <c r="Y3117" s="103">
        <f t="shared" si="1424"/>
        <v>0</v>
      </c>
      <c r="Z3117" s="114" t="str">
        <f t="shared" si="1431"/>
        <v>A+J=</v>
      </c>
      <c r="AA3117" s="108">
        <f t="shared" si="1432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>
        <f t="shared" si="1425"/>
        <v>47140</v>
      </c>
      <c r="B3118" s="103">
        <f t="shared" si="1412"/>
        <v>84.156849499999993</v>
      </c>
      <c r="C3118" s="204">
        <f t="shared" si="1411"/>
        <v>37.479537509945601</v>
      </c>
      <c r="D3118" s="104">
        <f t="shared" si="1413"/>
        <v>7205.03</v>
      </c>
      <c r="E3118" s="105">
        <f t="shared" si="1434"/>
        <v>7245.38</v>
      </c>
      <c r="F3118" s="106">
        <f t="shared" si="1435"/>
        <v>47077</v>
      </c>
      <c r="G3118" s="107">
        <f t="shared" si="1414"/>
        <v>5.6002542668107669E-3</v>
      </c>
      <c r="H3118" s="108">
        <f t="shared" si="1430"/>
        <v>47169</v>
      </c>
      <c r="I3118" s="108">
        <f t="shared" si="1415"/>
        <v>47140</v>
      </c>
      <c r="J3118" s="109">
        <f t="shared" si="1426"/>
        <v>21</v>
      </c>
      <c r="K3118" s="109">
        <f t="shared" si="1436"/>
        <v>21</v>
      </c>
      <c r="L3118" s="8">
        <f t="shared" si="1427"/>
        <v>1.0056002500000001</v>
      </c>
      <c r="M3118" s="110">
        <f t="shared" si="1416"/>
        <v>1.0056002500000001</v>
      </c>
      <c r="N3118" s="110">
        <f t="shared" si="1417"/>
        <v>2.2177745561561721</v>
      </c>
      <c r="O3118" s="103">
        <f t="shared" si="1418"/>
        <v>2.2301946400000001</v>
      </c>
      <c r="P3118" s="103">
        <f t="shared" si="1419"/>
        <v>83.586663659999999</v>
      </c>
      <c r="Q3118" s="11">
        <f t="shared" si="1433"/>
        <v>102</v>
      </c>
      <c r="R3118" s="30">
        <f t="shared" si="1428"/>
        <v>0.13806299999999999</v>
      </c>
      <c r="S3118" s="103">
        <f t="shared" si="1420"/>
        <v>11.54022554</v>
      </c>
      <c r="T3118" s="113">
        <f t="shared" si="1429"/>
        <v>8.5000000000000006E-2</v>
      </c>
      <c r="U3118" s="111">
        <f t="shared" si="1421"/>
        <v>21</v>
      </c>
      <c r="V3118" s="111">
        <v>252</v>
      </c>
      <c r="W3118" s="110">
        <f t="shared" si="1422"/>
        <v>1.0068214929999999</v>
      </c>
      <c r="X3118" s="103">
        <f t="shared" si="1423"/>
        <v>0.57018584000000005</v>
      </c>
      <c r="Y3118" s="103">
        <f t="shared" si="1424"/>
        <v>12.11041138</v>
      </c>
      <c r="Z3118" s="114" t="str">
        <f t="shared" si="1431"/>
        <v>A+J=</v>
      </c>
      <c r="AA3118" s="108">
        <f t="shared" si="1432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>
        <f t="shared" si="1425"/>
        <v>47141</v>
      </c>
      <c r="B3119" s="103">
        <f t="shared" si="1412"/>
        <v>72.090951790000005</v>
      </c>
      <c r="C3119" s="204">
        <f t="shared" si="1411"/>
        <v>32.305000125172761</v>
      </c>
      <c r="D3119" s="104">
        <f t="shared" si="1413"/>
        <v>7205.03</v>
      </c>
      <c r="E3119" s="105">
        <f t="shared" si="1434"/>
        <v>7245.38</v>
      </c>
      <c r="F3119" s="106">
        <f t="shared" si="1435"/>
        <v>47109</v>
      </c>
      <c r="G3119" s="107">
        <f t="shared" si="1414"/>
        <v>5.6002542668107669E-3</v>
      </c>
      <c r="H3119" s="108">
        <f t="shared" si="1430"/>
        <v>47169</v>
      </c>
      <c r="I3119" s="108">
        <f t="shared" si="1415"/>
        <v>47169</v>
      </c>
      <c r="J3119" s="109">
        <f t="shared" si="1426"/>
        <v>19</v>
      </c>
      <c r="K3119" s="109">
        <f t="shared" si="1436"/>
        <v>1</v>
      </c>
      <c r="L3119" s="8">
        <f t="shared" si="1427"/>
        <v>1.00029397</v>
      </c>
      <c r="M3119" s="110">
        <f t="shared" si="1416"/>
        <v>1.0056002500000001</v>
      </c>
      <c r="N3119" s="110">
        <f t="shared" si="1417"/>
        <v>2.2301946481142858</v>
      </c>
      <c r="O3119" s="103">
        <f t="shared" si="1418"/>
        <v>2.23085025</v>
      </c>
      <c r="P3119" s="103">
        <f t="shared" si="1419"/>
        <v>72.067617600000005</v>
      </c>
      <c r="Q3119" s="11">
        <f t="shared" si="1433"/>
        <v>0</v>
      </c>
      <c r="R3119" s="30">
        <f t="shared" si="1428"/>
        <v>0</v>
      </c>
      <c r="S3119" s="103">
        <f t="shared" si="1420"/>
        <v>0</v>
      </c>
      <c r="T3119" s="113">
        <f t="shared" si="1429"/>
        <v>8.5000000000000006E-2</v>
      </c>
      <c r="U3119" s="111">
        <f t="shared" si="1421"/>
        <v>1</v>
      </c>
      <c r="V3119" s="111">
        <v>252</v>
      </c>
      <c r="W3119" s="110">
        <f t="shared" si="1422"/>
        <v>1.0003237819999999</v>
      </c>
      <c r="X3119" s="103">
        <f t="shared" si="1423"/>
        <v>2.3334190000000001E-2</v>
      </c>
      <c r="Y3119" s="103">
        <f t="shared" si="1424"/>
        <v>0</v>
      </c>
      <c r="Z3119" s="114" t="str">
        <f t="shared" si="1431"/>
        <v>A+J=</v>
      </c>
      <c r="AA3119" s="108">
        <f t="shared" si="1432"/>
        <v>47169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>
        <f t="shared" si="1425"/>
        <v>47142</v>
      </c>
      <c r="B3120" s="103">
        <f t="shared" si="1412"/>
        <v>72.135492650000003</v>
      </c>
      <c r="C3120" s="204">
        <f t="shared" si="1411"/>
        <v>32.305000125172761</v>
      </c>
      <c r="D3120" s="104">
        <f t="shared" si="1413"/>
        <v>7205.03</v>
      </c>
      <c r="E3120" s="105">
        <f t="shared" si="1434"/>
        <v>7245.38</v>
      </c>
      <c r="F3120" s="106">
        <f t="shared" si="1435"/>
        <v>47109</v>
      </c>
      <c r="G3120" s="107">
        <f t="shared" si="1414"/>
        <v>5.6002542668107669E-3</v>
      </c>
      <c r="H3120" s="108">
        <f t="shared" si="1430"/>
        <v>47169</v>
      </c>
      <c r="I3120" s="108">
        <f t="shared" si="1415"/>
        <v>47169</v>
      </c>
      <c r="J3120" s="109">
        <f t="shared" si="1426"/>
        <v>19</v>
      </c>
      <c r="K3120" s="109">
        <f t="shared" si="1436"/>
        <v>2</v>
      </c>
      <c r="L3120" s="8">
        <f t="shared" si="1427"/>
        <v>1.0005880199999999</v>
      </c>
      <c r="M3120" s="110">
        <f t="shared" si="1416"/>
        <v>1.0056002500000001</v>
      </c>
      <c r="N3120" s="110">
        <f t="shared" si="1417"/>
        <v>2.2301946481142858</v>
      </c>
      <c r="O3120" s="103">
        <f t="shared" si="1418"/>
        <v>2.2315060400000002</v>
      </c>
      <c r="P3120" s="103">
        <f t="shared" si="1419"/>
        <v>72.088802900000005</v>
      </c>
      <c r="Q3120" s="11">
        <f t="shared" si="1433"/>
        <v>0</v>
      </c>
      <c r="R3120" s="30">
        <f t="shared" si="1428"/>
        <v>0</v>
      </c>
      <c r="S3120" s="103">
        <f t="shared" si="1420"/>
        <v>0</v>
      </c>
      <c r="T3120" s="113">
        <f t="shared" si="1429"/>
        <v>8.5000000000000006E-2</v>
      </c>
      <c r="U3120" s="111">
        <f t="shared" si="1421"/>
        <v>2</v>
      </c>
      <c r="V3120" s="111">
        <v>252</v>
      </c>
      <c r="W3120" s="110">
        <f t="shared" si="1422"/>
        <v>1.00064767</v>
      </c>
      <c r="X3120" s="103">
        <f t="shared" si="1423"/>
        <v>4.6689750000000002E-2</v>
      </c>
      <c r="Y3120" s="103">
        <f t="shared" si="1424"/>
        <v>0</v>
      </c>
      <c r="Z3120" s="114" t="str">
        <f t="shared" si="1431"/>
        <v>A+J=</v>
      </c>
      <c r="AA3120" s="108">
        <f t="shared" si="1432"/>
        <v>47169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>
        <f t="shared" si="1425"/>
        <v>47143</v>
      </c>
      <c r="B3121" s="103">
        <f t="shared" si="1412"/>
        <v>72.180061839999993</v>
      </c>
      <c r="C3121" s="204">
        <f t="shared" si="1411"/>
        <v>32.305000125172761</v>
      </c>
      <c r="D3121" s="104">
        <f t="shared" si="1413"/>
        <v>7205.03</v>
      </c>
      <c r="E3121" s="105">
        <f t="shared" si="1434"/>
        <v>7245.38</v>
      </c>
      <c r="F3121" s="106">
        <f t="shared" si="1435"/>
        <v>47109</v>
      </c>
      <c r="G3121" s="107">
        <f t="shared" si="1414"/>
        <v>5.6002542668107669E-3</v>
      </c>
      <c r="H3121" s="108">
        <f t="shared" si="1430"/>
        <v>47169</v>
      </c>
      <c r="I3121" s="108">
        <f t="shared" si="1415"/>
        <v>47169</v>
      </c>
      <c r="J3121" s="109">
        <f t="shared" si="1426"/>
        <v>19</v>
      </c>
      <c r="K3121" s="109">
        <f t="shared" si="1436"/>
        <v>3</v>
      </c>
      <c r="L3121" s="8">
        <f t="shared" si="1427"/>
        <v>1.0008821699999999</v>
      </c>
      <c r="M3121" s="110">
        <f t="shared" si="1416"/>
        <v>1.0056002500000001</v>
      </c>
      <c r="N3121" s="110">
        <f t="shared" si="1417"/>
        <v>2.2301946481142858</v>
      </c>
      <c r="O3121" s="103">
        <f t="shared" si="1418"/>
        <v>2.2321620499999999</v>
      </c>
      <c r="P3121" s="103">
        <f t="shared" si="1419"/>
        <v>72.109995299999994</v>
      </c>
      <c r="Q3121" s="11">
        <f t="shared" si="1433"/>
        <v>0</v>
      </c>
      <c r="R3121" s="30">
        <f t="shared" si="1428"/>
        <v>0</v>
      </c>
      <c r="S3121" s="103">
        <f t="shared" si="1420"/>
        <v>0</v>
      </c>
      <c r="T3121" s="113">
        <f t="shared" si="1429"/>
        <v>8.5000000000000006E-2</v>
      </c>
      <c r="U3121" s="111">
        <f t="shared" si="1421"/>
        <v>3</v>
      </c>
      <c r="V3121" s="111">
        <v>252</v>
      </c>
      <c r="W3121" s="110">
        <f t="shared" si="1422"/>
        <v>1.000971662</v>
      </c>
      <c r="X3121" s="103">
        <f t="shared" si="1423"/>
        <v>7.0066539999999997E-2</v>
      </c>
      <c r="Y3121" s="103">
        <f t="shared" si="1424"/>
        <v>0</v>
      </c>
      <c r="Z3121" s="114" t="str">
        <f t="shared" si="1431"/>
        <v>A+J=</v>
      </c>
      <c r="AA3121" s="108">
        <f t="shared" si="1432"/>
        <v>47169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>
        <f t="shared" si="1425"/>
        <v>47144</v>
      </c>
      <c r="B3122" s="103">
        <f t="shared" si="1412"/>
        <v>72.22465815999999</v>
      </c>
      <c r="C3122" s="204">
        <f t="shared" si="1411"/>
        <v>32.305000125172761</v>
      </c>
      <c r="D3122" s="104">
        <f t="shared" si="1413"/>
        <v>7205.03</v>
      </c>
      <c r="E3122" s="105">
        <f t="shared" si="1434"/>
        <v>7245.38</v>
      </c>
      <c r="F3122" s="106">
        <f t="shared" si="1435"/>
        <v>47109</v>
      </c>
      <c r="G3122" s="107">
        <f t="shared" si="1414"/>
        <v>5.6002542668107669E-3</v>
      </c>
      <c r="H3122" s="108">
        <f t="shared" si="1430"/>
        <v>47169</v>
      </c>
      <c r="I3122" s="108">
        <f t="shared" si="1415"/>
        <v>47169</v>
      </c>
      <c r="J3122" s="109">
        <f t="shared" si="1426"/>
        <v>19</v>
      </c>
      <c r="K3122" s="109">
        <f t="shared" si="1436"/>
        <v>4</v>
      </c>
      <c r="L3122" s="8">
        <f t="shared" si="1427"/>
        <v>1.0011764000000001</v>
      </c>
      <c r="M3122" s="110">
        <f t="shared" si="1416"/>
        <v>1.0056002500000001</v>
      </c>
      <c r="N3122" s="110">
        <f t="shared" si="1417"/>
        <v>2.2301946481142858</v>
      </c>
      <c r="O3122" s="103">
        <f t="shared" si="1418"/>
        <v>2.2328182399999998</v>
      </c>
      <c r="P3122" s="103">
        <f t="shared" si="1419"/>
        <v>72.131193519999997</v>
      </c>
      <c r="Q3122" s="11">
        <f t="shared" si="1433"/>
        <v>0</v>
      </c>
      <c r="R3122" s="30">
        <f t="shared" si="1428"/>
        <v>0</v>
      </c>
      <c r="S3122" s="103">
        <f t="shared" si="1420"/>
        <v>0</v>
      </c>
      <c r="T3122" s="113">
        <f t="shared" si="1429"/>
        <v>8.5000000000000006E-2</v>
      </c>
      <c r="U3122" s="111">
        <f t="shared" si="1421"/>
        <v>4</v>
      </c>
      <c r="V3122" s="111">
        <v>252</v>
      </c>
      <c r="W3122" s="110">
        <f t="shared" si="1422"/>
        <v>1.001295759</v>
      </c>
      <c r="X3122" s="103">
        <f t="shared" si="1423"/>
        <v>9.3464640000000002E-2</v>
      </c>
      <c r="Y3122" s="103">
        <f t="shared" si="1424"/>
        <v>0</v>
      </c>
      <c r="Z3122" s="114" t="str">
        <f t="shared" si="1431"/>
        <v>A+J=</v>
      </c>
      <c r="AA3122" s="108">
        <f t="shared" si="1432"/>
        <v>47169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>
        <f t="shared" si="1425"/>
        <v>47145</v>
      </c>
      <c r="B3123" s="103">
        <f t="shared" si="1412"/>
        <v>72.269282269999991</v>
      </c>
      <c r="C3123" s="204">
        <f t="shared" si="1411"/>
        <v>32.305000125172761</v>
      </c>
      <c r="D3123" s="104">
        <f t="shared" si="1413"/>
        <v>7205.03</v>
      </c>
      <c r="E3123" s="105">
        <f t="shared" si="1434"/>
        <v>7245.38</v>
      </c>
      <c r="F3123" s="106">
        <f t="shared" si="1435"/>
        <v>47109</v>
      </c>
      <c r="G3123" s="107">
        <f t="shared" si="1414"/>
        <v>5.6002542668107669E-3</v>
      </c>
      <c r="H3123" s="108">
        <f t="shared" si="1430"/>
        <v>47169</v>
      </c>
      <c r="I3123" s="108">
        <f t="shared" si="1415"/>
        <v>47169</v>
      </c>
      <c r="J3123" s="109">
        <f t="shared" si="1426"/>
        <v>19</v>
      </c>
      <c r="K3123" s="109">
        <f t="shared" si="1436"/>
        <v>5</v>
      </c>
      <c r="L3123" s="8">
        <f t="shared" si="1427"/>
        <v>1.0014707199999999</v>
      </c>
      <c r="M3123" s="110">
        <f t="shared" si="1416"/>
        <v>1.0056002500000001</v>
      </c>
      <c r="N3123" s="110">
        <f t="shared" si="1417"/>
        <v>2.2301946481142858</v>
      </c>
      <c r="O3123" s="103">
        <f t="shared" si="1418"/>
        <v>2.2334746299999999</v>
      </c>
      <c r="P3123" s="103">
        <f t="shared" si="1419"/>
        <v>72.152398199999993</v>
      </c>
      <c r="Q3123" s="11">
        <f t="shared" si="1433"/>
        <v>0</v>
      </c>
      <c r="R3123" s="30">
        <f t="shared" si="1428"/>
        <v>0</v>
      </c>
      <c r="S3123" s="103">
        <f t="shared" si="1420"/>
        <v>0</v>
      </c>
      <c r="T3123" s="113">
        <f t="shared" si="1429"/>
        <v>8.5000000000000006E-2</v>
      </c>
      <c r="U3123" s="111">
        <f t="shared" si="1421"/>
        <v>5</v>
      </c>
      <c r="V3123" s="111">
        <v>252</v>
      </c>
      <c r="W3123" s="110">
        <f t="shared" si="1422"/>
        <v>1.0016199610000001</v>
      </c>
      <c r="X3123" s="103">
        <f t="shared" si="1423"/>
        <v>0.11688407000000001</v>
      </c>
      <c r="Y3123" s="103">
        <f t="shared" si="1424"/>
        <v>0</v>
      </c>
      <c r="Z3123" s="114" t="str">
        <f t="shared" si="1431"/>
        <v>A+J=</v>
      </c>
      <c r="AA3123" s="108">
        <f t="shared" si="1432"/>
        <v>47169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>
        <f t="shared" si="1425"/>
        <v>47146</v>
      </c>
      <c r="B3124" s="103">
        <f t="shared" si="1412"/>
        <v>72.269282269999991</v>
      </c>
      <c r="C3124" s="204">
        <f t="shared" si="1411"/>
        <v>32.305000125172761</v>
      </c>
      <c r="D3124" s="104">
        <f t="shared" si="1413"/>
        <v>7205.03</v>
      </c>
      <c r="E3124" s="105">
        <f t="shared" si="1434"/>
        <v>7245.38</v>
      </c>
      <c r="F3124" s="106">
        <f t="shared" si="1435"/>
        <v>47109</v>
      </c>
      <c r="G3124" s="107">
        <f t="shared" si="1414"/>
        <v>5.6002542668107669E-3</v>
      </c>
      <c r="H3124" s="108">
        <f t="shared" si="1430"/>
        <v>47169</v>
      </c>
      <c r="I3124" s="108">
        <f t="shared" si="1415"/>
        <v>47169</v>
      </c>
      <c r="J3124" s="109">
        <f t="shared" si="1426"/>
        <v>19</v>
      </c>
      <c r="K3124" s="109">
        <f t="shared" si="1436"/>
        <v>5</v>
      </c>
      <c r="L3124" s="8">
        <f t="shared" si="1427"/>
        <v>1.0014707199999999</v>
      </c>
      <c r="M3124" s="110">
        <f t="shared" si="1416"/>
        <v>1.0056002500000001</v>
      </c>
      <c r="N3124" s="110">
        <f t="shared" si="1417"/>
        <v>2.2301946481142858</v>
      </c>
      <c r="O3124" s="103">
        <f t="shared" si="1418"/>
        <v>2.2334746299999999</v>
      </c>
      <c r="P3124" s="103">
        <f t="shared" si="1419"/>
        <v>72.152398199999993</v>
      </c>
      <c r="Q3124" s="11">
        <f t="shared" si="1433"/>
        <v>0</v>
      </c>
      <c r="R3124" s="30">
        <f t="shared" si="1428"/>
        <v>0</v>
      </c>
      <c r="S3124" s="103">
        <f t="shared" si="1420"/>
        <v>0</v>
      </c>
      <c r="T3124" s="113">
        <f t="shared" si="1429"/>
        <v>8.5000000000000006E-2</v>
      </c>
      <c r="U3124" s="111">
        <f t="shared" si="1421"/>
        <v>5</v>
      </c>
      <c r="V3124" s="111">
        <v>252</v>
      </c>
      <c r="W3124" s="110">
        <f t="shared" si="1422"/>
        <v>1.0016199610000001</v>
      </c>
      <c r="X3124" s="103">
        <f t="shared" si="1423"/>
        <v>0.11688407000000001</v>
      </c>
      <c r="Y3124" s="103">
        <f t="shared" si="1424"/>
        <v>0</v>
      </c>
      <c r="Z3124" s="114" t="str">
        <f t="shared" si="1431"/>
        <v>A+J=</v>
      </c>
      <c r="AA3124" s="108">
        <f t="shared" si="1432"/>
        <v>47169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>
        <f t="shared" si="1425"/>
        <v>47147</v>
      </c>
      <c r="B3125" s="103">
        <f t="shared" si="1412"/>
        <v>72.269282269999991</v>
      </c>
      <c r="C3125" s="204">
        <f t="shared" si="1411"/>
        <v>32.305000125172761</v>
      </c>
      <c r="D3125" s="104">
        <f t="shared" si="1413"/>
        <v>7205.03</v>
      </c>
      <c r="E3125" s="105">
        <f t="shared" si="1434"/>
        <v>7245.38</v>
      </c>
      <c r="F3125" s="106">
        <f t="shared" si="1435"/>
        <v>47109</v>
      </c>
      <c r="G3125" s="107">
        <f t="shared" si="1414"/>
        <v>5.6002542668107669E-3</v>
      </c>
      <c r="H3125" s="108">
        <f t="shared" si="1430"/>
        <v>47169</v>
      </c>
      <c r="I3125" s="108">
        <f t="shared" si="1415"/>
        <v>47169</v>
      </c>
      <c r="J3125" s="109">
        <f t="shared" si="1426"/>
        <v>19</v>
      </c>
      <c r="K3125" s="109">
        <f t="shared" si="1436"/>
        <v>5</v>
      </c>
      <c r="L3125" s="8">
        <f t="shared" si="1427"/>
        <v>1.0014707199999999</v>
      </c>
      <c r="M3125" s="110">
        <f t="shared" si="1416"/>
        <v>1.0056002500000001</v>
      </c>
      <c r="N3125" s="110">
        <f t="shared" si="1417"/>
        <v>2.2301946481142858</v>
      </c>
      <c r="O3125" s="103">
        <f t="shared" si="1418"/>
        <v>2.2334746299999999</v>
      </c>
      <c r="P3125" s="103">
        <f t="shared" si="1419"/>
        <v>72.152398199999993</v>
      </c>
      <c r="Q3125" s="11">
        <f t="shared" si="1433"/>
        <v>0</v>
      </c>
      <c r="R3125" s="30">
        <f t="shared" si="1428"/>
        <v>0</v>
      </c>
      <c r="S3125" s="103">
        <f t="shared" si="1420"/>
        <v>0</v>
      </c>
      <c r="T3125" s="113">
        <f t="shared" si="1429"/>
        <v>8.5000000000000006E-2</v>
      </c>
      <c r="U3125" s="111">
        <f t="shared" si="1421"/>
        <v>5</v>
      </c>
      <c r="V3125" s="111">
        <v>252</v>
      </c>
      <c r="W3125" s="110">
        <f t="shared" si="1422"/>
        <v>1.0016199610000001</v>
      </c>
      <c r="X3125" s="103">
        <f t="shared" si="1423"/>
        <v>0.11688407000000001</v>
      </c>
      <c r="Y3125" s="103">
        <f t="shared" si="1424"/>
        <v>0</v>
      </c>
      <c r="Z3125" s="114" t="str">
        <f t="shared" si="1431"/>
        <v>A+J=</v>
      </c>
      <c r="AA3125" s="108">
        <f t="shared" si="1432"/>
        <v>47169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>
        <f t="shared" si="1425"/>
        <v>47148</v>
      </c>
      <c r="B3126" s="103">
        <f t="shared" si="1412"/>
        <v>72.313933519999992</v>
      </c>
      <c r="C3126" s="204">
        <f t="shared" si="1411"/>
        <v>32.305000125172761</v>
      </c>
      <c r="D3126" s="104">
        <f t="shared" si="1413"/>
        <v>7205.03</v>
      </c>
      <c r="E3126" s="105">
        <f t="shared" si="1434"/>
        <v>7245.38</v>
      </c>
      <c r="F3126" s="106">
        <f t="shared" si="1435"/>
        <v>47109</v>
      </c>
      <c r="G3126" s="107">
        <f t="shared" si="1414"/>
        <v>5.6002542668107669E-3</v>
      </c>
      <c r="H3126" s="108">
        <f t="shared" si="1430"/>
        <v>47169</v>
      </c>
      <c r="I3126" s="108">
        <f t="shared" si="1415"/>
        <v>47169</v>
      </c>
      <c r="J3126" s="109">
        <f t="shared" si="1426"/>
        <v>19</v>
      </c>
      <c r="K3126" s="109">
        <f t="shared" si="1436"/>
        <v>6</v>
      </c>
      <c r="L3126" s="8">
        <f t="shared" si="1427"/>
        <v>1.00176512</v>
      </c>
      <c r="M3126" s="110">
        <f t="shared" si="1416"/>
        <v>1.0056002500000001</v>
      </c>
      <c r="N3126" s="110">
        <f t="shared" si="1417"/>
        <v>2.2301946481142858</v>
      </c>
      <c r="O3126" s="103">
        <f t="shared" si="1418"/>
        <v>2.2341312000000002</v>
      </c>
      <c r="P3126" s="103">
        <f t="shared" si="1419"/>
        <v>72.173608689999995</v>
      </c>
      <c r="Q3126" s="11">
        <f t="shared" si="1433"/>
        <v>0</v>
      </c>
      <c r="R3126" s="30">
        <f t="shared" si="1428"/>
        <v>0</v>
      </c>
      <c r="S3126" s="103">
        <f t="shared" si="1420"/>
        <v>0</v>
      </c>
      <c r="T3126" s="113">
        <f t="shared" si="1429"/>
        <v>8.5000000000000006E-2</v>
      </c>
      <c r="U3126" s="111">
        <f t="shared" si="1421"/>
        <v>6</v>
      </c>
      <c r="V3126" s="111">
        <v>252</v>
      </c>
      <c r="W3126" s="110">
        <f t="shared" si="1422"/>
        <v>1.0019442679999999</v>
      </c>
      <c r="X3126" s="103">
        <f t="shared" si="1423"/>
        <v>0.14032483000000001</v>
      </c>
      <c r="Y3126" s="103">
        <f t="shared" si="1424"/>
        <v>0</v>
      </c>
      <c r="Z3126" s="114" t="str">
        <f t="shared" si="1431"/>
        <v>A+J=</v>
      </c>
      <c r="AA3126" s="108">
        <f t="shared" si="1432"/>
        <v>47169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>
        <f t="shared" si="1425"/>
        <v>47149</v>
      </c>
      <c r="B3127" s="103">
        <f t="shared" si="1412"/>
        <v>72.358612600000001</v>
      </c>
      <c r="C3127" s="204">
        <f t="shared" si="1411"/>
        <v>32.305000125172761</v>
      </c>
      <c r="D3127" s="104">
        <f t="shared" si="1413"/>
        <v>7205.03</v>
      </c>
      <c r="E3127" s="105">
        <f t="shared" si="1434"/>
        <v>7245.38</v>
      </c>
      <c r="F3127" s="106">
        <f t="shared" si="1435"/>
        <v>47109</v>
      </c>
      <c r="G3127" s="107">
        <f t="shared" si="1414"/>
        <v>5.6002542668107669E-3</v>
      </c>
      <c r="H3127" s="108">
        <f t="shared" si="1430"/>
        <v>47169</v>
      </c>
      <c r="I3127" s="108">
        <f t="shared" si="1415"/>
        <v>47169</v>
      </c>
      <c r="J3127" s="109">
        <f t="shared" si="1426"/>
        <v>19</v>
      </c>
      <c r="K3127" s="109">
        <f t="shared" si="1436"/>
        <v>7</v>
      </c>
      <c r="L3127" s="8">
        <f t="shared" si="1427"/>
        <v>1.0020596100000001</v>
      </c>
      <c r="M3127" s="110">
        <f t="shared" si="1416"/>
        <v>1.0056002500000001</v>
      </c>
      <c r="N3127" s="110">
        <f t="shared" si="1417"/>
        <v>2.2301946481142858</v>
      </c>
      <c r="O3127" s="103">
        <f t="shared" si="1418"/>
        <v>2.2347879700000002</v>
      </c>
      <c r="P3127" s="103">
        <f t="shared" si="1419"/>
        <v>72.194825649999999</v>
      </c>
      <c r="Q3127" s="11">
        <f t="shared" si="1433"/>
        <v>0</v>
      </c>
      <c r="R3127" s="30">
        <f t="shared" si="1428"/>
        <v>0</v>
      </c>
      <c r="S3127" s="103">
        <f t="shared" si="1420"/>
        <v>0</v>
      </c>
      <c r="T3127" s="113">
        <f t="shared" si="1429"/>
        <v>8.5000000000000006E-2</v>
      </c>
      <c r="U3127" s="111">
        <f t="shared" si="1421"/>
        <v>7</v>
      </c>
      <c r="V3127" s="111">
        <v>252</v>
      </c>
      <c r="W3127" s="110">
        <f t="shared" si="1422"/>
        <v>1.00226868</v>
      </c>
      <c r="X3127" s="103">
        <f t="shared" si="1423"/>
        <v>0.16378694999999999</v>
      </c>
      <c r="Y3127" s="103">
        <f t="shared" si="1424"/>
        <v>0</v>
      </c>
      <c r="Z3127" s="114" t="str">
        <f t="shared" si="1431"/>
        <v>A+J=</v>
      </c>
      <c r="AA3127" s="108">
        <f t="shared" si="1432"/>
        <v>47169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>
        <f t="shared" si="1425"/>
        <v>47150</v>
      </c>
      <c r="B3128" s="103">
        <f t="shared" si="1412"/>
        <v>72.403319820000007</v>
      </c>
      <c r="C3128" s="204">
        <f t="shared" si="1411"/>
        <v>32.305000125172761</v>
      </c>
      <c r="D3128" s="104">
        <f t="shared" si="1413"/>
        <v>7205.03</v>
      </c>
      <c r="E3128" s="105">
        <f t="shared" si="1434"/>
        <v>7245.38</v>
      </c>
      <c r="F3128" s="106">
        <f t="shared" si="1435"/>
        <v>47109</v>
      </c>
      <c r="G3128" s="107">
        <f t="shared" si="1414"/>
        <v>5.6002542668107669E-3</v>
      </c>
      <c r="H3128" s="108">
        <f t="shared" si="1430"/>
        <v>47169</v>
      </c>
      <c r="I3128" s="108">
        <f t="shared" si="1415"/>
        <v>47169</v>
      </c>
      <c r="J3128" s="109">
        <f t="shared" si="1426"/>
        <v>19</v>
      </c>
      <c r="K3128" s="109">
        <f t="shared" si="1436"/>
        <v>8</v>
      </c>
      <c r="L3128" s="8">
        <f t="shared" si="1427"/>
        <v>1.0023541899999999</v>
      </c>
      <c r="M3128" s="110">
        <f t="shared" si="1416"/>
        <v>1.0056002500000001</v>
      </c>
      <c r="N3128" s="110">
        <f t="shared" si="1417"/>
        <v>2.2301946481142858</v>
      </c>
      <c r="O3128" s="103">
        <f t="shared" si="1418"/>
        <v>2.2354449500000002</v>
      </c>
      <c r="P3128" s="103">
        <f t="shared" si="1419"/>
        <v>72.216049380000001</v>
      </c>
      <c r="Q3128" s="11">
        <f t="shared" si="1433"/>
        <v>0</v>
      </c>
      <c r="R3128" s="30">
        <f t="shared" si="1428"/>
        <v>0</v>
      </c>
      <c r="S3128" s="103">
        <f t="shared" si="1420"/>
        <v>0</v>
      </c>
      <c r="T3128" s="113">
        <f t="shared" si="1429"/>
        <v>8.5000000000000006E-2</v>
      </c>
      <c r="U3128" s="111">
        <f t="shared" si="1421"/>
        <v>8</v>
      </c>
      <c r="V3128" s="111">
        <v>252</v>
      </c>
      <c r="W3128" s="110">
        <f t="shared" si="1422"/>
        <v>1.0025931969999999</v>
      </c>
      <c r="X3128" s="103">
        <f t="shared" si="1423"/>
        <v>0.18727044000000001</v>
      </c>
      <c r="Y3128" s="103">
        <f t="shared" si="1424"/>
        <v>0</v>
      </c>
      <c r="Z3128" s="114" t="str">
        <f t="shared" si="1431"/>
        <v>A+J=</v>
      </c>
      <c r="AA3128" s="108">
        <f t="shared" si="1432"/>
        <v>47169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>
        <f t="shared" si="1425"/>
        <v>47151</v>
      </c>
      <c r="B3129" s="103">
        <f t="shared" si="1412"/>
        <v>72.448053590000001</v>
      </c>
      <c r="C3129" s="204">
        <f t="shared" si="1411"/>
        <v>32.305000125172761</v>
      </c>
      <c r="D3129" s="104">
        <f t="shared" si="1413"/>
        <v>7205.03</v>
      </c>
      <c r="E3129" s="105">
        <f t="shared" si="1434"/>
        <v>7245.38</v>
      </c>
      <c r="F3129" s="106">
        <f t="shared" si="1435"/>
        <v>47109</v>
      </c>
      <c r="G3129" s="107">
        <f t="shared" si="1414"/>
        <v>5.6002542668107669E-3</v>
      </c>
      <c r="H3129" s="108">
        <f t="shared" si="1430"/>
        <v>47169</v>
      </c>
      <c r="I3129" s="108">
        <f t="shared" si="1415"/>
        <v>47169</v>
      </c>
      <c r="J3129" s="109">
        <f t="shared" si="1426"/>
        <v>19</v>
      </c>
      <c r="K3129" s="109">
        <f t="shared" si="1436"/>
        <v>9</v>
      </c>
      <c r="L3129" s="8">
        <f t="shared" si="1427"/>
        <v>1.0026488499999999</v>
      </c>
      <c r="M3129" s="110">
        <f t="shared" si="1416"/>
        <v>1.0056002500000001</v>
      </c>
      <c r="N3129" s="110">
        <f t="shared" si="1417"/>
        <v>2.2301946481142858</v>
      </c>
      <c r="O3129" s="103">
        <f t="shared" si="1418"/>
        <v>2.2361020900000002</v>
      </c>
      <c r="P3129" s="103">
        <f t="shared" si="1419"/>
        <v>72.237278290000006</v>
      </c>
      <c r="Q3129" s="11">
        <f t="shared" si="1433"/>
        <v>0</v>
      </c>
      <c r="R3129" s="30">
        <f t="shared" si="1428"/>
        <v>0</v>
      </c>
      <c r="S3129" s="103">
        <f t="shared" si="1420"/>
        <v>0</v>
      </c>
      <c r="T3129" s="113">
        <f t="shared" si="1429"/>
        <v>8.5000000000000006E-2</v>
      </c>
      <c r="U3129" s="111">
        <f t="shared" si="1421"/>
        <v>9</v>
      </c>
      <c r="V3129" s="111">
        <v>252</v>
      </c>
      <c r="W3129" s="110">
        <f t="shared" si="1422"/>
        <v>1.0029178190000001</v>
      </c>
      <c r="X3129" s="103">
        <f t="shared" si="1423"/>
        <v>0.2107753</v>
      </c>
      <c r="Y3129" s="103">
        <f t="shared" si="1424"/>
        <v>0</v>
      </c>
      <c r="Z3129" s="114" t="str">
        <f t="shared" si="1431"/>
        <v>A+J=</v>
      </c>
      <c r="AA3129" s="108">
        <f t="shared" si="1432"/>
        <v>47169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>
        <f t="shared" si="1425"/>
        <v>47152</v>
      </c>
      <c r="B3130" s="103">
        <f t="shared" si="1412"/>
        <v>72.4928156</v>
      </c>
      <c r="C3130" s="204">
        <f t="shared" si="1411"/>
        <v>32.305000125172761</v>
      </c>
      <c r="D3130" s="104">
        <f t="shared" si="1413"/>
        <v>7205.03</v>
      </c>
      <c r="E3130" s="105">
        <f t="shared" si="1434"/>
        <v>7245.38</v>
      </c>
      <c r="F3130" s="106">
        <f t="shared" si="1435"/>
        <v>47109</v>
      </c>
      <c r="G3130" s="107">
        <f t="shared" si="1414"/>
        <v>5.6002542668107669E-3</v>
      </c>
      <c r="H3130" s="108">
        <f t="shared" si="1430"/>
        <v>47169</v>
      </c>
      <c r="I3130" s="108">
        <f t="shared" si="1415"/>
        <v>47169</v>
      </c>
      <c r="J3130" s="109">
        <f t="shared" si="1426"/>
        <v>19</v>
      </c>
      <c r="K3130" s="109">
        <f t="shared" si="1436"/>
        <v>10</v>
      </c>
      <c r="L3130" s="8">
        <f t="shared" si="1427"/>
        <v>1.0029436</v>
      </c>
      <c r="M3130" s="110">
        <f t="shared" si="1416"/>
        <v>1.0056002500000001</v>
      </c>
      <c r="N3130" s="110">
        <f t="shared" si="1417"/>
        <v>2.2301946481142858</v>
      </c>
      <c r="O3130" s="103">
        <f t="shared" si="1418"/>
        <v>2.2367594400000002</v>
      </c>
      <c r="P3130" s="103">
        <f t="shared" si="1419"/>
        <v>72.258513980000004</v>
      </c>
      <c r="Q3130" s="11">
        <f t="shared" si="1433"/>
        <v>0</v>
      </c>
      <c r="R3130" s="30">
        <f t="shared" si="1428"/>
        <v>0</v>
      </c>
      <c r="S3130" s="103">
        <f t="shared" si="1420"/>
        <v>0</v>
      </c>
      <c r="T3130" s="113">
        <f t="shared" si="1429"/>
        <v>8.5000000000000006E-2</v>
      </c>
      <c r="U3130" s="111">
        <f t="shared" si="1421"/>
        <v>10</v>
      </c>
      <c r="V3130" s="111">
        <v>252</v>
      </c>
      <c r="W3130" s="110">
        <f t="shared" si="1422"/>
        <v>1.0032425469999999</v>
      </c>
      <c r="X3130" s="103">
        <f t="shared" si="1423"/>
        <v>0.23430161999999999</v>
      </c>
      <c r="Y3130" s="103">
        <f t="shared" si="1424"/>
        <v>0</v>
      </c>
      <c r="Z3130" s="114" t="str">
        <f t="shared" si="1431"/>
        <v>A+J=</v>
      </c>
      <c r="AA3130" s="108">
        <f t="shared" si="1432"/>
        <v>47169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>
        <f t="shared" si="1425"/>
        <v>47153</v>
      </c>
      <c r="B3131" s="103">
        <f t="shared" si="1412"/>
        <v>72.4928156</v>
      </c>
      <c r="C3131" s="204">
        <f t="shared" si="1411"/>
        <v>32.305000125172761</v>
      </c>
      <c r="D3131" s="104">
        <f t="shared" si="1413"/>
        <v>7205.03</v>
      </c>
      <c r="E3131" s="105">
        <f t="shared" si="1434"/>
        <v>7245.38</v>
      </c>
      <c r="F3131" s="106">
        <f t="shared" si="1435"/>
        <v>47109</v>
      </c>
      <c r="G3131" s="107">
        <f t="shared" si="1414"/>
        <v>5.6002542668107669E-3</v>
      </c>
      <c r="H3131" s="108">
        <f t="shared" si="1430"/>
        <v>47169</v>
      </c>
      <c r="I3131" s="108">
        <f t="shared" si="1415"/>
        <v>47169</v>
      </c>
      <c r="J3131" s="109">
        <f t="shared" si="1426"/>
        <v>19</v>
      </c>
      <c r="K3131" s="109">
        <f t="shared" si="1436"/>
        <v>10</v>
      </c>
      <c r="L3131" s="8">
        <f t="shared" si="1427"/>
        <v>1.0029436</v>
      </c>
      <c r="M3131" s="110">
        <f t="shared" si="1416"/>
        <v>1.0056002500000001</v>
      </c>
      <c r="N3131" s="110">
        <f t="shared" si="1417"/>
        <v>2.2301946481142858</v>
      </c>
      <c r="O3131" s="103">
        <f t="shared" si="1418"/>
        <v>2.2367594400000002</v>
      </c>
      <c r="P3131" s="103">
        <f t="shared" si="1419"/>
        <v>72.258513980000004</v>
      </c>
      <c r="Q3131" s="11">
        <f t="shared" si="1433"/>
        <v>0</v>
      </c>
      <c r="R3131" s="30">
        <f t="shared" si="1428"/>
        <v>0</v>
      </c>
      <c r="S3131" s="103">
        <f t="shared" si="1420"/>
        <v>0</v>
      </c>
      <c r="T3131" s="113">
        <f t="shared" si="1429"/>
        <v>8.5000000000000006E-2</v>
      </c>
      <c r="U3131" s="111">
        <f t="shared" si="1421"/>
        <v>10</v>
      </c>
      <c r="V3131" s="111">
        <v>252</v>
      </c>
      <c r="W3131" s="110">
        <f t="shared" si="1422"/>
        <v>1.0032425469999999</v>
      </c>
      <c r="X3131" s="103">
        <f t="shared" si="1423"/>
        <v>0.23430161999999999</v>
      </c>
      <c r="Y3131" s="103">
        <f t="shared" si="1424"/>
        <v>0</v>
      </c>
      <c r="Z3131" s="114" t="str">
        <f t="shared" si="1431"/>
        <v>A+J=</v>
      </c>
      <c r="AA3131" s="108">
        <f t="shared" si="1432"/>
        <v>47169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>
        <f t="shared" si="1425"/>
        <v>47154</v>
      </c>
      <c r="B3132" s="103">
        <f t="shared" si="1412"/>
        <v>72.4928156</v>
      </c>
      <c r="C3132" s="204">
        <f t="shared" si="1411"/>
        <v>32.305000125172761</v>
      </c>
      <c r="D3132" s="104">
        <f t="shared" si="1413"/>
        <v>7205.03</v>
      </c>
      <c r="E3132" s="105">
        <f t="shared" si="1434"/>
        <v>7245.38</v>
      </c>
      <c r="F3132" s="106">
        <f t="shared" si="1435"/>
        <v>47109</v>
      </c>
      <c r="G3132" s="107">
        <f t="shared" si="1414"/>
        <v>5.6002542668107669E-3</v>
      </c>
      <c r="H3132" s="108">
        <f t="shared" si="1430"/>
        <v>47169</v>
      </c>
      <c r="I3132" s="108">
        <f t="shared" si="1415"/>
        <v>47169</v>
      </c>
      <c r="J3132" s="109">
        <f t="shared" si="1426"/>
        <v>19</v>
      </c>
      <c r="K3132" s="109">
        <f t="shared" si="1436"/>
        <v>10</v>
      </c>
      <c r="L3132" s="8">
        <f t="shared" si="1427"/>
        <v>1.0029436</v>
      </c>
      <c r="M3132" s="110">
        <f t="shared" si="1416"/>
        <v>1.0056002500000001</v>
      </c>
      <c r="N3132" s="110">
        <f t="shared" si="1417"/>
        <v>2.2301946481142858</v>
      </c>
      <c r="O3132" s="103">
        <f t="shared" si="1418"/>
        <v>2.2367594400000002</v>
      </c>
      <c r="P3132" s="103">
        <f t="shared" si="1419"/>
        <v>72.258513980000004</v>
      </c>
      <c r="Q3132" s="11">
        <f t="shared" si="1433"/>
        <v>0</v>
      </c>
      <c r="R3132" s="30">
        <f t="shared" si="1428"/>
        <v>0</v>
      </c>
      <c r="S3132" s="103">
        <f t="shared" si="1420"/>
        <v>0</v>
      </c>
      <c r="T3132" s="113">
        <f t="shared" si="1429"/>
        <v>8.5000000000000006E-2</v>
      </c>
      <c r="U3132" s="111">
        <f t="shared" si="1421"/>
        <v>10</v>
      </c>
      <c r="V3132" s="111">
        <v>252</v>
      </c>
      <c r="W3132" s="110">
        <f t="shared" si="1422"/>
        <v>1.0032425469999999</v>
      </c>
      <c r="X3132" s="103">
        <f t="shared" si="1423"/>
        <v>0.23430161999999999</v>
      </c>
      <c r="Y3132" s="103">
        <f t="shared" si="1424"/>
        <v>0</v>
      </c>
      <c r="Z3132" s="114" t="str">
        <f t="shared" si="1431"/>
        <v>A+J=</v>
      </c>
      <c r="AA3132" s="108">
        <f t="shared" si="1432"/>
        <v>47169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>
        <f t="shared" si="1425"/>
        <v>47155</v>
      </c>
      <c r="B3133" s="103">
        <f t="shared" si="1412"/>
        <v>72.537604770000002</v>
      </c>
      <c r="C3133" s="204">
        <f t="shared" si="1411"/>
        <v>32.305000125172761</v>
      </c>
      <c r="D3133" s="104">
        <f t="shared" si="1413"/>
        <v>7205.03</v>
      </c>
      <c r="E3133" s="105">
        <f t="shared" si="1434"/>
        <v>7245.38</v>
      </c>
      <c r="F3133" s="106">
        <f t="shared" si="1435"/>
        <v>47109</v>
      </c>
      <c r="G3133" s="107">
        <f t="shared" si="1414"/>
        <v>5.6002542668107669E-3</v>
      </c>
      <c r="H3133" s="108">
        <f t="shared" si="1430"/>
        <v>47169</v>
      </c>
      <c r="I3133" s="108">
        <f t="shared" si="1415"/>
        <v>47169</v>
      </c>
      <c r="J3133" s="109">
        <f t="shared" si="1426"/>
        <v>19</v>
      </c>
      <c r="K3133" s="109">
        <f t="shared" si="1436"/>
        <v>11</v>
      </c>
      <c r="L3133" s="8">
        <f t="shared" si="1427"/>
        <v>1.0032384299999999</v>
      </c>
      <c r="M3133" s="110">
        <f t="shared" si="1416"/>
        <v>1.0056002500000001</v>
      </c>
      <c r="N3133" s="110">
        <f t="shared" si="1417"/>
        <v>2.2301946481142858</v>
      </c>
      <c r="O3133" s="103">
        <f t="shared" si="1418"/>
        <v>2.2374169699999999</v>
      </c>
      <c r="P3133" s="103">
        <f t="shared" si="1419"/>
        <v>72.279755489999999</v>
      </c>
      <c r="Q3133" s="11">
        <f t="shared" si="1433"/>
        <v>0</v>
      </c>
      <c r="R3133" s="30">
        <f t="shared" si="1428"/>
        <v>0</v>
      </c>
      <c r="S3133" s="103">
        <f t="shared" si="1420"/>
        <v>0</v>
      </c>
      <c r="T3133" s="113">
        <f t="shared" si="1429"/>
        <v>8.5000000000000006E-2</v>
      </c>
      <c r="U3133" s="111">
        <f t="shared" si="1421"/>
        <v>11</v>
      </c>
      <c r="V3133" s="111">
        <v>252</v>
      </c>
      <c r="W3133" s="110">
        <f t="shared" si="1422"/>
        <v>1.0035673789999999</v>
      </c>
      <c r="X3133" s="103">
        <f t="shared" si="1423"/>
        <v>0.25784928000000001</v>
      </c>
      <c r="Y3133" s="103">
        <f t="shared" si="1424"/>
        <v>0</v>
      </c>
      <c r="Z3133" s="114" t="str">
        <f t="shared" si="1431"/>
        <v>A+J=</v>
      </c>
      <c r="AA3133" s="108">
        <f t="shared" si="1432"/>
        <v>47169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>
        <f t="shared" si="1425"/>
        <v>47156</v>
      </c>
      <c r="B3134" s="103">
        <f t="shared" si="1412"/>
        <v>72.582422519999994</v>
      </c>
      <c r="C3134" s="204">
        <f t="shared" si="1411"/>
        <v>32.305000125172761</v>
      </c>
      <c r="D3134" s="104">
        <f t="shared" si="1413"/>
        <v>7205.03</v>
      </c>
      <c r="E3134" s="105">
        <f t="shared" si="1434"/>
        <v>7245.38</v>
      </c>
      <c r="F3134" s="106">
        <f t="shared" si="1435"/>
        <v>47109</v>
      </c>
      <c r="G3134" s="107">
        <f t="shared" si="1414"/>
        <v>5.6002542668107669E-3</v>
      </c>
      <c r="H3134" s="108">
        <f t="shared" si="1430"/>
        <v>47169</v>
      </c>
      <c r="I3134" s="108">
        <f t="shared" si="1415"/>
        <v>47169</v>
      </c>
      <c r="J3134" s="109">
        <f t="shared" si="1426"/>
        <v>19</v>
      </c>
      <c r="K3134" s="109">
        <f t="shared" si="1436"/>
        <v>12</v>
      </c>
      <c r="L3134" s="8">
        <f t="shared" si="1427"/>
        <v>1.00353336</v>
      </c>
      <c r="M3134" s="110">
        <f t="shared" si="1416"/>
        <v>1.0056002500000001</v>
      </c>
      <c r="N3134" s="110">
        <f t="shared" si="1417"/>
        <v>2.2301946481142858</v>
      </c>
      <c r="O3134" s="103">
        <f t="shared" si="1418"/>
        <v>2.2380747200000002</v>
      </c>
      <c r="P3134" s="103">
        <f t="shared" si="1419"/>
        <v>72.3010041</v>
      </c>
      <c r="Q3134" s="11">
        <f t="shared" si="1433"/>
        <v>0</v>
      </c>
      <c r="R3134" s="30">
        <f t="shared" si="1428"/>
        <v>0</v>
      </c>
      <c r="S3134" s="103">
        <f t="shared" si="1420"/>
        <v>0</v>
      </c>
      <c r="T3134" s="113">
        <f t="shared" si="1429"/>
        <v>8.5000000000000006E-2</v>
      </c>
      <c r="U3134" s="111">
        <f t="shared" si="1421"/>
        <v>12</v>
      </c>
      <c r="V3134" s="111">
        <v>252</v>
      </c>
      <c r="W3134" s="110">
        <f t="shared" si="1422"/>
        <v>1.003892317</v>
      </c>
      <c r="X3134" s="103">
        <f t="shared" si="1423"/>
        <v>0.28141842</v>
      </c>
      <c r="Y3134" s="103">
        <f t="shared" si="1424"/>
        <v>0</v>
      </c>
      <c r="Z3134" s="114" t="str">
        <f t="shared" si="1431"/>
        <v>A+J=</v>
      </c>
      <c r="AA3134" s="108">
        <f t="shared" si="1432"/>
        <v>47169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>
        <f t="shared" si="1425"/>
        <v>47157</v>
      </c>
      <c r="B3135" s="103">
        <f t="shared" si="1412"/>
        <v>72.627267450000005</v>
      </c>
      <c r="C3135" s="204">
        <f t="shared" si="1411"/>
        <v>32.305000125172761</v>
      </c>
      <c r="D3135" s="104">
        <f t="shared" si="1413"/>
        <v>7205.03</v>
      </c>
      <c r="E3135" s="105">
        <f t="shared" si="1434"/>
        <v>7245.38</v>
      </c>
      <c r="F3135" s="106">
        <f t="shared" si="1435"/>
        <v>47109</v>
      </c>
      <c r="G3135" s="107">
        <f t="shared" si="1414"/>
        <v>5.6002542668107669E-3</v>
      </c>
      <c r="H3135" s="108">
        <f t="shared" si="1430"/>
        <v>47169</v>
      </c>
      <c r="I3135" s="108">
        <f t="shared" si="1415"/>
        <v>47169</v>
      </c>
      <c r="J3135" s="109">
        <f t="shared" si="1426"/>
        <v>19</v>
      </c>
      <c r="K3135" s="109">
        <f t="shared" si="1436"/>
        <v>13</v>
      </c>
      <c r="L3135" s="8">
        <f t="shared" si="1427"/>
        <v>1.0038283699999999</v>
      </c>
      <c r="M3135" s="110">
        <f t="shared" si="1416"/>
        <v>1.0056002500000001</v>
      </c>
      <c r="N3135" s="110">
        <f t="shared" si="1417"/>
        <v>2.2301946481142858</v>
      </c>
      <c r="O3135" s="103">
        <f t="shared" si="1418"/>
        <v>2.2387326500000002</v>
      </c>
      <c r="P3135" s="103">
        <f t="shared" si="1419"/>
        <v>72.322258529999999</v>
      </c>
      <c r="Q3135" s="11">
        <f t="shared" si="1433"/>
        <v>0</v>
      </c>
      <c r="R3135" s="30">
        <f t="shared" si="1428"/>
        <v>0</v>
      </c>
      <c r="S3135" s="103">
        <f t="shared" si="1420"/>
        <v>0</v>
      </c>
      <c r="T3135" s="113">
        <f t="shared" si="1429"/>
        <v>8.5000000000000006E-2</v>
      </c>
      <c r="U3135" s="111">
        <f t="shared" si="1421"/>
        <v>13</v>
      </c>
      <c r="V3135" s="111">
        <v>252</v>
      </c>
      <c r="W3135" s="110">
        <f t="shared" si="1422"/>
        <v>1.0042173590000001</v>
      </c>
      <c r="X3135" s="103">
        <f t="shared" si="1423"/>
        <v>0.30500892000000002</v>
      </c>
      <c r="Y3135" s="103">
        <f t="shared" si="1424"/>
        <v>0</v>
      </c>
      <c r="Z3135" s="114" t="str">
        <f t="shared" si="1431"/>
        <v>A+J=</v>
      </c>
      <c r="AA3135" s="108">
        <f t="shared" si="1432"/>
        <v>47169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>
        <f t="shared" si="1425"/>
        <v>47158</v>
      </c>
      <c r="B3136" s="103">
        <f t="shared" si="1412"/>
        <v>72.672139790000003</v>
      </c>
      <c r="C3136" s="204">
        <f t="shared" si="1411"/>
        <v>32.305000125172761</v>
      </c>
      <c r="D3136" s="104">
        <f t="shared" si="1413"/>
        <v>7205.03</v>
      </c>
      <c r="E3136" s="105">
        <f t="shared" si="1434"/>
        <v>7245.38</v>
      </c>
      <c r="F3136" s="106">
        <f t="shared" si="1435"/>
        <v>47109</v>
      </c>
      <c r="G3136" s="107">
        <f t="shared" si="1414"/>
        <v>5.6002542668107669E-3</v>
      </c>
      <c r="H3136" s="108">
        <f t="shared" si="1430"/>
        <v>47169</v>
      </c>
      <c r="I3136" s="108">
        <f t="shared" si="1415"/>
        <v>47169</v>
      </c>
      <c r="J3136" s="109">
        <f t="shared" si="1426"/>
        <v>19</v>
      </c>
      <c r="K3136" s="109">
        <f t="shared" si="1436"/>
        <v>14</v>
      </c>
      <c r="L3136" s="8">
        <f t="shared" si="1427"/>
        <v>1.00412346</v>
      </c>
      <c r="M3136" s="110">
        <f t="shared" si="1416"/>
        <v>1.0056002500000001</v>
      </c>
      <c r="N3136" s="110">
        <f t="shared" si="1417"/>
        <v>2.2301946481142858</v>
      </c>
      <c r="O3136" s="103">
        <f t="shared" si="1418"/>
        <v>2.23939076</v>
      </c>
      <c r="P3136" s="103">
        <f t="shared" si="1419"/>
        <v>72.343518779999997</v>
      </c>
      <c r="Q3136" s="11">
        <f t="shared" si="1433"/>
        <v>0</v>
      </c>
      <c r="R3136" s="30">
        <f t="shared" si="1428"/>
        <v>0</v>
      </c>
      <c r="S3136" s="103">
        <f t="shared" si="1420"/>
        <v>0</v>
      </c>
      <c r="T3136" s="113">
        <f t="shared" si="1429"/>
        <v>8.5000000000000006E-2</v>
      </c>
      <c r="U3136" s="111">
        <f t="shared" si="1421"/>
        <v>14</v>
      </c>
      <c r="V3136" s="111">
        <v>252</v>
      </c>
      <c r="W3136" s="110">
        <f t="shared" si="1422"/>
        <v>1.0045425079999999</v>
      </c>
      <c r="X3136" s="103">
        <f t="shared" si="1423"/>
        <v>0.32862100999999999</v>
      </c>
      <c r="Y3136" s="103">
        <f t="shared" si="1424"/>
        <v>0</v>
      </c>
      <c r="Z3136" s="114" t="str">
        <f t="shared" si="1431"/>
        <v>A+J=</v>
      </c>
      <c r="AA3136" s="108">
        <f t="shared" si="1432"/>
        <v>47169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>
        <f t="shared" si="1425"/>
        <v>47159</v>
      </c>
      <c r="B3137" s="103">
        <f t="shared" si="1412"/>
        <v>72.717040609999998</v>
      </c>
      <c r="C3137" s="204">
        <f t="shared" si="1411"/>
        <v>32.305000125172761</v>
      </c>
      <c r="D3137" s="104">
        <f t="shared" si="1413"/>
        <v>7205.03</v>
      </c>
      <c r="E3137" s="105">
        <f t="shared" si="1434"/>
        <v>7245.38</v>
      </c>
      <c r="F3137" s="106">
        <f t="shared" si="1435"/>
        <v>47109</v>
      </c>
      <c r="G3137" s="107">
        <f t="shared" si="1414"/>
        <v>5.6002542668107669E-3</v>
      </c>
      <c r="H3137" s="108">
        <f t="shared" si="1430"/>
        <v>47169</v>
      </c>
      <c r="I3137" s="108">
        <f t="shared" si="1415"/>
        <v>47169</v>
      </c>
      <c r="J3137" s="109">
        <f t="shared" si="1426"/>
        <v>19</v>
      </c>
      <c r="K3137" s="109">
        <f t="shared" si="1436"/>
        <v>15</v>
      </c>
      <c r="L3137" s="8">
        <f t="shared" si="1427"/>
        <v>1.0044186500000001</v>
      </c>
      <c r="M3137" s="110">
        <f t="shared" si="1416"/>
        <v>1.0056002500000001</v>
      </c>
      <c r="N3137" s="110">
        <f t="shared" si="1417"/>
        <v>2.2301946481142858</v>
      </c>
      <c r="O3137" s="103">
        <f t="shared" si="1418"/>
        <v>2.2400490899999999</v>
      </c>
      <c r="P3137" s="103">
        <f t="shared" si="1419"/>
        <v>72.364786129999999</v>
      </c>
      <c r="Q3137" s="11">
        <f t="shared" si="1433"/>
        <v>0</v>
      </c>
      <c r="R3137" s="30">
        <f t="shared" si="1428"/>
        <v>0</v>
      </c>
      <c r="S3137" s="103">
        <f t="shared" si="1420"/>
        <v>0</v>
      </c>
      <c r="T3137" s="113">
        <f t="shared" si="1429"/>
        <v>8.5000000000000006E-2</v>
      </c>
      <c r="U3137" s="111">
        <f t="shared" si="1421"/>
        <v>15</v>
      </c>
      <c r="V3137" s="111">
        <v>252</v>
      </c>
      <c r="W3137" s="110">
        <f t="shared" si="1422"/>
        <v>1.0048677610000001</v>
      </c>
      <c r="X3137" s="103">
        <f t="shared" si="1423"/>
        <v>0.35225447999999998</v>
      </c>
      <c r="Y3137" s="103">
        <f t="shared" si="1424"/>
        <v>0</v>
      </c>
      <c r="Z3137" s="114" t="str">
        <f t="shared" si="1431"/>
        <v>A+J=</v>
      </c>
      <c r="AA3137" s="108">
        <f t="shared" si="1432"/>
        <v>47169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>
        <f t="shared" si="1425"/>
        <v>47160</v>
      </c>
      <c r="B3138" s="103">
        <f t="shared" si="1412"/>
        <v>72.717040609999998</v>
      </c>
      <c r="C3138" s="204">
        <f t="shared" si="1411"/>
        <v>32.305000125172761</v>
      </c>
      <c r="D3138" s="104">
        <f t="shared" si="1413"/>
        <v>7205.03</v>
      </c>
      <c r="E3138" s="105">
        <f t="shared" si="1434"/>
        <v>7245.38</v>
      </c>
      <c r="F3138" s="106">
        <f t="shared" si="1435"/>
        <v>47109</v>
      </c>
      <c r="G3138" s="107">
        <f t="shared" si="1414"/>
        <v>5.6002542668107669E-3</v>
      </c>
      <c r="H3138" s="108">
        <f t="shared" si="1430"/>
        <v>47169</v>
      </c>
      <c r="I3138" s="108">
        <f t="shared" si="1415"/>
        <v>47169</v>
      </c>
      <c r="J3138" s="109">
        <f t="shared" si="1426"/>
        <v>19</v>
      </c>
      <c r="K3138" s="109">
        <f t="shared" si="1436"/>
        <v>15</v>
      </c>
      <c r="L3138" s="8">
        <f t="shared" si="1427"/>
        <v>1.0044186500000001</v>
      </c>
      <c r="M3138" s="110">
        <f t="shared" si="1416"/>
        <v>1.0056002500000001</v>
      </c>
      <c r="N3138" s="110">
        <f t="shared" si="1417"/>
        <v>2.2301946481142858</v>
      </c>
      <c r="O3138" s="103">
        <f t="shared" si="1418"/>
        <v>2.2400490899999999</v>
      </c>
      <c r="P3138" s="103">
        <f t="shared" si="1419"/>
        <v>72.364786129999999</v>
      </c>
      <c r="Q3138" s="11">
        <f t="shared" si="1433"/>
        <v>0</v>
      </c>
      <c r="R3138" s="30">
        <f t="shared" si="1428"/>
        <v>0</v>
      </c>
      <c r="S3138" s="103">
        <f t="shared" si="1420"/>
        <v>0</v>
      </c>
      <c r="T3138" s="113">
        <f t="shared" si="1429"/>
        <v>8.5000000000000006E-2</v>
      </c>
      <c r="U3138" s="111">
        <f t="shared" si="1421"/>
        <v>15</v>
      </c>
      <c r="V3138" s="111">
        <v>252</v>
      </c>
      <c r="W3138" s="110">
        <f t="shared" si="1422"/>
        <v>1.0048677610000001</v>
      </c>
      <c r="X3138" s="103">
        <f t="shared" si="1423"/>
        <v>0.35225447999999998</v>
      </c>
      <c r="Y3138" s="103">
        <f t="shared" si="1424"/>
        <v>0</v>
      </c>
      <c r="Z3138" s="114" t="str">
        <f t="shared" si="1431"/>
        <v>A+J=</v>
      </c>
      <c r="AA3138" s="108">
        <f t="shared" si="1432"/>
        <v>47169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>
        <f t="shared" si="1425"/>
        <v>47161</v>
      </c>
      <c r="B3139" s="103">
        <f t="shared" si="1412"/>
        <v>72.717040609999998</v>
      </c>
      <c r="C3139" s="204">
        <f t="shared" si="1411"/>
        <v>32.305000125172761</v>
      </c>
      <c r="D3139" s="104">
        <f t="shared" si="1413"/>
        <v>7205.03</v>
      </c>
      <c r="E3139" s="105">
        <f t="shared" si="1434"/>
        <v>7245.38</v>
      </c>
      <c r="F3139" s="106">
        <f t="shared" si="1435"/>
        <v>47109</v>
      </c>
      <c r="G3139" s="107">
        <f t="shared" si="1414"/>
        <v>5.6002542668107669E-3</v>
      </c>
      <c r="H3139" s="108">
        <f t="shared" si="1430"/>
        <v>47169</v>
      </c>
      <c r="I3139" s="108">
        <f t="shared" si="1415"/>
        <v>47169</v>
      </c>
      <c r="J3139" s="109">
        <f t="shared" si="1426"/>
        <v>19</v>
      </c>
      <c r="K3139" s="109">
        <f t="shared" si="1436"/>
        <v>15</v>
      </c>
      <c r="L3139" s="8">
        <f t="shared" si="1427"/>
        <v>1.0044186500000001</v>
      </c>
      <c r="M3139" s="110">
        <f t="shared" si="1416"/>
        <v>1.0056002500000001</v>
      </c>
      <c r="N3139" s="110">
        <f t="shared" si="1417"/>
        <v>2.2301946481142858</v>
      </c>
      <c r="O3139" s="103">
        <f t="shared" si="1418"/>
        <v>2.2400490899999999</v>
      </c>
      <c r="P3139" s="103">
        <f t="shared" si="1419"/>
        <v>72.364786129999999</v>
      </c>
      <c r="Q3139" s="11">
        <f t="shared" si="1433"/>
        <v>0</v>
      </c>
      <c r="R3139" s="30">
        <f t="shared" si="1428"/>
        <v>0</v>
      </c>
      <c r="S3139" s="103">
        <f t="shared" si="1420"/>
        <v>0</v>
      </c>
      <c r="T3139" s="113">
        <f t="shared" si="1429"/>
        <v>8.5000000000000006E-2</v>
      </c>
      <c r="U3139" s="111">
        <f t="shared" si="1421"/>
        <v>15</v>
      </c>
      <c r="V3139" s="111">
        <v>252</v>
      </c>
      <c r="W3139" s="110">
        <f t="shared" si="1422"/>
        <v>1.0048677610000001</v>
      </c>
      <c r="X3139" s="103">
        <f t="shared" si="1423"/>
        <v>0.35225447999999998</v>
      </c>
      <c r="Y3139" s="103">
        <f t="shared" si="1424"/>
        <v>0</v>
      </c>
      <c r="Z3139" s="114" t="str">
        <f t="shared" si="1431"/>
        <v>A+J=</v>
      </c>
      <c r="AA3139" s="108">
        <f t="shared" si="1432"/>
        <v>47169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>
        <f t="shared" si="1425"/>
        <v>47162</v>
      </c>
      <c r="B3140" s="103">
        <f t="shared" si="1412"/>
        <v>72.717040609999998</v>
      </c>
      <c r="C3140" s="204">
        <f t="shared" si="1411"/>
        <v>32.305000125172761</v>
      </c>
      <c r="D3140" s="104">
        <f t="shared" si="1413"/>
        <v>7205.03</v>
      </c>
      <c r="E3140" s="105">
        <f t="shared" si="1434"/>
        <v>7245.38</v>
      </c>
      <c r="F3140" s="106">
        <f t="shared" si="1435"/>
        <v>47109</v>
      </c>
      <c r="G3140" s="107">
        <f t="shared" si="1414"/>
        <v>5.6002542668107669E-3</v>
      </c>
      <c r="H3140" s="108">
        <f t="shared" si="1430"/>
        <v>47169</v>
      </c>
      <c r="I3140" s="108">
        <f t="shared" si="1415"/>
        <v>47169</v>
      </c>
      <c r="J3140" s="109">
        <f t="shared" si="1426"/>
        <v>19</v>
      </c>
      <c r="K3140" s="109">
        <f t="shared" si="1436"/>
        <v>15</v>
      </c>
      <c r="L3140" s="8">
        <f t="shared" si="1427"/>
        <v>1.0044186500000001</v>
      </c>
      <c r="M3140" s="110">
        <f t="shared" si="1416"/>
        <v>1.0056002500000001</v>
      </c>
      <c r="N3140" s="110">
        <f t="shared" si="1417"/>
        <v>2.2301946481142858</v>
      </c>
      <c r="O3140" s="103">
        <f t="shared" si="1418"/>
        <v>2.2400490899999999</v>
      </c>
      <c r="P3140" s="103">
        <f t="shared" si="1419"/>
        <v>72.364786129999999</v>
      </c>
      <c r="Q3140" s="11">
        <f t="shared" si="1433"/>
        <v>0</v>
      </c>
      <c r="R3140" s="30">
        <f t="shared" si="1428"/>
        <v>0</v>
      </c>
      <c r="S3140" s="103">
        <f t="shared" si="1420"/>
        <v>0</v>
      </c>
      <c r="T3140" s="113">
        <f t="shared" si="1429"/>
        <v>8.5000000000000006E-2</v>
      </c>
      <c r="U3140" s="111">
        <f t="shared" si="1421"/>
        <v>15</v>
      </c>
      <c r="V3140" s="111">
        <v>252</v>
      </c>
      <c r="W3140" s="110">
        <f t="shared" si="1422"/>
        <v>1.0048677610000001</v>
      </c>
      <c r="X3140" s="103">
        <f t="shared" si="1423"/>
        <v>0.35225447999999998</v>
      </c>
      <c r="Y3140" s="103">
        <f t="shared" si="1424"/>
        <v>0</v>
      </c>
      <c r="Z3140" s="114" t="str">
        <f t="shared" si="1431"/>
        <v>A+J=</v>
      </c>
      <c r="AA3140" s="108">
        <f t="shared" si="1432"/>
        <v>47169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>
        <f t="shared" si="1425"/>
        <v>47163</v>
      </c>
      <c r="B3141" s="103">
        <f t="shared" si="1412"/>
        <v>72.717040609999998</v>
      </c>
      <c r="C3141" s="204">
        <f t="shared" si="1411"/>
        <v>32.305000125172761</v>
      </c>
      <c r="D3141" s="104">
        <f t="shared" si="1413"/>
        <v>7205.03</v>
      </c>
      <c r="E3141" s="105">
        <f t="shared" si="1434"/>
        <v>7245.38</v>
      </c>
      <c r="F3141" s="106">
        <f t="shared" si="1435"/>
        <v>47109</v>
      </c>
      <c r="G3141" s="107">
        <f t="shared" si="1414"/>
        <v>5.6002542668107669E-3</v>
      </c>
      <c r="H3141" s="108">
        <f t="shared" si="1430"/>
        <v>47169</v>
      </c>
      <c r="I3141" s="108">
        <f t="shared" si="1415"/>
        <v>47169</v>
      </c>
      <c r="J3141" s="109">
        <f t="shared" si="1426"/>
        <v>19</v>
      </c>
      <c r="K3141" s="109">
        <f t="shared" si="1436"/>
        <v>15</v>
      </c>
      <c r="L3141" s="8">
        <f t="shared" si="1427"/>
        <v>1.0044186500000001</v>
      </c>
      <c r="M3141" s="110">
        <f t="shared" si="1416"/>
        <v>1.0056002500000001</v>
      </c>
      <c r="N3141" s="110">
        <f t="shared" si="1417"/>
        <v>2.2301946481142858</v>
      </c>
      <c r="O3141" s="103">
        <f t="shared" si="1418"/>
        <v>2.2400490899999999</v>
      </c>
      <c r="P3141" s="103">
        <f t="shared" si="1419"/>
        <v>72.364786129999999</v>
      </c>
      <c r="Q3141" s="11">
        <f t="shared" si="1433"/>
        <v>0</v>
      </c>
      <c r="R3141" s="30">
        <f t="shared" si="1428"/>
        <v>0</v>
      </c>
      <c r="S3141" s="103">
        <f t="shared" si="1420"/>
        <v>0</v>
      </c>
      <c r="T3141" s="113">
        <f t="shared" si="1429"/>
        <v>8.5000000000000006E-2</v>
      </c>
      <c r="U3141" s="111">
        <f t="shared" si="1421"/>
        <v>15</v>
      </c>
      <c r="V3141" s="111">
        <v>252</v>
      </c>
      <c r="W3141" s="110">
        <f t="shared" si="1422"/>
        <v>1.0048677610000001</v>
      </c>
      <c r="X3141" s="103">
        <f t="shared" si="1423"/>
        <v>0.35225447999999998</v>
      </c>
      <c r="Y3141" s="103">
        <f t="shared" si="1424"/>
        <v>0</v>
      </c>
      <c r="Z3141" s="114" t="str">
        <f t="shared" si="1431"/>
        <v>A+J=</v>
      </c>
      <c r="AA3141" s="108">
        <f t="shared" si="1432"/>
        <v>47169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>
        <f t="shared" si="1425"/>
        <v>47164</v>
      </c>
      <c r="B3142" s="103">
        <f t="shared" si="1412"/>
        <v>72.761968700000011</v>
      </c>
      <c r="C3142" s="204">
        <f t="shared" ref="C3142:C3205" si="1437">(C3141-(S3141/O3141))</f>
        <v>32.305000125172761</v>
      </c>
      <c r="D3142" s="104">
        <f t="shared" si="1413"/>
        <v>7205.03</v>
      </c>
      <c r="E3142" s="105">
        <f t="shared" si="1434"/>
        <v>7245.38</v>
      </c>
      <c r="F3142" s="106">
        <f t="shared" si="1435"/>
        <v>47109</v>
      </c>
      <c r="G3142" s="107">
        <f t="shared" si="1414"/>
        <v>5.6002542668107669E-3</v>
      </c>
      <c r="H3142" s="108">
        <f t="shared" si="1430"/>
        <v>47169</v>
      </c>
      <c r="I3142" s="108">
        <f t="shared" si="1415"/>
        <v>47169</v>
      </c>
      <c r="J3142" s="109">
        <f t="shared" si="1426"/>
        <v>19</v>
      </c>
      <c r="K3142" s="109">
        <f t="shared" si="1436"/>
        <v>16</v>
      </c>
      <c r="L3142" s="8">
        <f t="shared" si="1427"/>
        <v>1.0047139199999999</v>
      </c>
      <c r="M3142" s="110">
        <f t="shared" si="1416"/>
        <v>1.0056002500000001</v>
      </c>
      <c r="N3142" s="110">
        <f t="shared" si="1417"/>
        <v>2.2301946481142858</v>
      </c>
      <c r="O3142" s="103">
        <f t="shared" si="1418"/>
        <v>2.2407075999999999</v>
      </c>
      <c r="P3142" s="103">
        <f t="shared" si="1419"/>
        <v>72.386059290000006</v>
      </c>
      <c r="Q3142" s="11">
        <f t="shared" si="1433"/>
        <v>0</v>
      </c>
      <c r="R3142" s="30">
        <f t="shared" si="1428"/>
        <v>0</v>
      </c>
      <c r="S3142" s="103">
        <f t="shared" si="1420"/>
        <v>0</v>
      </c>
      <c r="T3142" s="113">
        <f t="shared" si="1429"/>
        <v>8.5000000000000006E-2</v>
      </c>
      <c r="U3142" s="111">
        <f t="shared" si="1421"/>
        <v>16</v>
      </c>
      <c r="V3142" s="111">
        <v>252</v>
      </c>
      <c r="W3142" s="110">
        <f t="shared" si="1422"/>
        <v>1.0051931190000001</v>
      </c>
      <c r="X3142" s="103">
        <f t="shared" si="1423"/>
        <v>0.37590941</v>
      </c>
      <c r="Y3142" s="103">
        <f t="shared" si="1424"/>
        <v>0</v>
      </c>
      <c r="Z3142" s="114" t="str">
        <f t="shared" si="1431"/>
        <v>A+J=</v>
      </c>
      <c r="AA3142" s="108">
        <f t="shared" si="1432"/>
        <v>47169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>
        <f t="shared" si="1425"/>
        <v>47165</v>
      </c>
      <c r="B3143" s="103">
        <f t="shared" ref="B3143:B3206" si="1438">(P3143+X3143)</f>
        <v>72.806924170000002</v>
      </c>
      <c r="C3143" s="204">
        <f t="shared" si="1437"/>
        <v>32.305000125172761</v>
      </c>
      <c r="D3143" s="104">
        <f t="shared" ref="D3143:D3206" si="1439">IF(E3143=E3142,D3142,E3142)</f>
        <v>7205.03</v>
      </c>
      <c r="E3143" s="105">
        <f t="shared" si="1434"/>
        <v>7245.38</v>
      </c>
      <c r="F3143" s="106">
        <f t="shared" si="1435"/>
        <v>47109</v>
      </c>
      <c r="G3143" s="107">
        <f t="shared" ref="G3143:G3206" si="1440">(E3143/D3143)-1</f>
        <v>5.6002542668107669E-3</v>
      </c>
      <c r="H3143" s="108">
        <f t="shared" si="1430"/>
        <v>47169</v>
      </c>
      <c r="I3143" s="108">
        <f t="shared" ref="I3143:I3206" si="1441">IF(A3143&gt;I3142,H3143,I3142)</f>
        <v>47169</v>
      </c>
      <c r="J3143" s="109">
        <f t="shared" si="1426"/>
        <v>19</v>
      </c>
      <c r="K3143" s="109">
        <f t="shared" si="1436"/>
        <v>17</v>
      </c>
      <c r="L3143" s="8">
        <f t="shared" si="1427"/>
        <v>1.00500927</v>
      </c>
      <c r="M3143" s="110">
        <f t="shared" ref="M3143:M3206" si="1442">IF(I3143&gt;I3142,L3142,M3142)</f>
        <v>1.0056002500000001</v>
      </c>
      <c r="N3143" s="110">
        <f t="shared" ref="N3143:N3206" si="1443">IF(I3143&gt;I3142,N3142*M3143,N3142)</f>
        <v>2.2301946481142858</v>
      </c>
      <c r="O3143" s="103">
        <f t="shared" ref="O3143:O3206" si="1444">TRUNC(TRUNC((L3143*N3143),15),8)</f>
        <v>2.2413662900000002</v>
      </c>
      <c r="P3143" s="103">
        <f t="shared" ref="P3143:P3206" si="1445">TRUNC(C3143*O3143,8)</f>
        <v>72.407338269999997</v>
      </c>
      <c r="Q3143" s="11">
        <f t="shared" si="1433"/>
        <v>0</v>
      </c>
      <c r="R3143" s="30">
        <f t="shared" si="1428"/>
        <v>0</v>
      </c>
      <c r="S3143" s="103">
        <f t="shared" ref="S3143:S3206" si="1446">IF(R3143&gt;0,TRUNC(R3143*P3143,8),0)</f>
        <v>0</v>
      </c>
      <c r="T3143" s="113">
        <f t="shared" si="1429"/>
        <v>8.5000000000000006E-2</v>
      </c>
      <c r="U3143" s="111">
        <f t="shared" ref="U3143:U3206" si="1447">IF(Q3142&gt;0,1,IF(K3143=K3142,U3142,U3142+1))</f>
        <v>17</v>
      </c>
      <c r="V3143" s="111">
        <v>252</v>
      </c>
      <c r="W3143" s="110">
        <f t="shared" ref="W3143:W3206" si="1448">ROUND((1+T3143)^TRUNC((U3143/V3143),9),9)</f>
        <v>1.005518583</v>
      </c>
      <c r="X3143" s="103">
        <f t="shared" ref="X3143:X3206" si="1449">TRUNC((P3143*(W3143-1)),8)</f>
        <v>0.39958589999999999</v>
      </c>
      <c r="Y3143" s="103">
        <f t="shared" ref="Y3143:Y3206" si="1450">IF(Q3143&gt;0,S3143+X3143,0)</f>
        <v>0</v>
      </c>
      <c r="Z3143" s="114" t="str">
        <f t="shared" si="1431"/>
        <v>A+J=</v>
      </c>
      <c r="AA3143" s="108">
        <f t="shared" si="1432"/>
        <v>47169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>
        <f t="shared" si="1425"/>
        <v>47166</v>
      </c>
      <c r="B3144" s="103">
        <f t="shared" si="1438"/>
        <v>72.851908320000007</v>
      </c>
      <c r="C3144" s="204">
        <f t="shared" si="1437"/>
        <v>32.305000125172761</v>
      </c>
      <c r="D3144" s="104">
        <f t="shared" si="1439"/>
        <v>7205.03</v>
      </c>
      <c r="E3144" s="105">
        <f t="shared" si="1434"/>
        <v>7245.38</v>
      </c>
      <c r="F3144" s="106">
        <f t="shared" si="1435"/>
        <v>47109</v>
      </c>
      <c r="G3144" s="107">
        <f t="shared" si="1440"/>
        <v>5.6002542668107669E-3</v>
      </c>
      <c r="H3144" s="108">
        <f t="shared" si="1430"/>
        <v>47169</v>
      </c>
      <c r="I3144" s="108">
        <f t="shared" si="1441"/>
        <v>47169</v>
      </c>
      <c r="J3144" s="109">
        <f t="shared" si="1426"/>
        <v>19</v>
      </c>
      <c r="K3144" s="109">
        <f t="shared" si="1436"/>
        <v>18</v>
      </c>
      <c r="L3144" s="8">
        <f t="shared" si="1427"/>
        <v>1.00530472</v>
      </c>
      <c r="M3144" s="110">
        <f t="shared" si="1442"/>
        <v>1.0056002500000001</v>
      </c>
      <c r="N3144" s="110">
        <f t="shared" si="1443"/>
        <v>2.2301946481142858</v>
      </c>
      <c r="O3144" s="103">
        <f t="shared" si="1444"/>
        <v>2.2420252000000001</v>
      </c>
      <c r="P3144" s="103">
        <f t="shared" si="1445"/>
        <v>72.428624360000001</v>
      </c>
      <c r="Q3144" s="11">
        <f t="shared" si="1433"/>
        <v>0</v>
      </c>
      <c r="R3144" s="30">
        <f t="shared" si="1428"/>
        <v>0</v>
      </c>
      <c r="S3144" s="103">
        <f t="shared" si="1446"/>
        <v>0</v>
      </c>
      <c r="T3144" s="113">
        <f t="shared" si="1429"/>
        <v>8.5000000000000006E-2</v>
      </c>
      <c r="U3144" s="111">
        <f t="shared" si="1447"/>
        <v>18</v>
      </c>
      <c r="V3144" s="111">
        <v>252</v>
      </c>
      <c r="W3144" s="110">
        <f t="shared" si="1448"/>
        <v>1.005844153</v>
      </c>
      <c r="X3144" s="103">
        <f t="shared" si="1449"/>
        <v>0.42328396000000001</v>
      </c>
      <c r="Y3144" s="103">
        <f t="shared" si="1450"/>
        <v>0</v>
      </c>
      <c r="Z3144" s="114" t="str">
        <f t="shared" si="1431"/>
        <v>A+J=</v>
      </c>
      <c r="AA3144" s="108">
        <f t="shared" si="1432"/>
        <v>47169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>
        <f t="shared" si="1425"/>
        <v>47167</v>
      </c>
      <c r="B3145" s="103">
        <f t="shared" si="1438"/>
        <v>72.851908320000007</v>
      </c>
      <c r="C3145" s="204">
        <f t="shared" si="1437"/>
        <v>32.305000125172761</v>
      </c>
      <c r="D3145" s="104">
        <f t="shared" si="1439"/>
        <v>7205.03</v>
      </c>
      <c r="E3145" s="105">
        <f t="shared" si="1434"/>
        <v>7245.38</v>
      </c>
      <c r="F3145" s="106">
        <f t="shared" si="1435"/>
        <v>47109</v>
      </c>
      <c r="G3145" s="107">
        <f t="shared" si="1440"/>
        <v>5.6002542668107669E-3</v>
      </c>
      <c r="H3145" s="108">
        <f t="shared" si="1430"/>
        <v>47169</v>
      </c>
      <c r="I3145" s="108">
        <f t="shared" si="1441"/>
        <v>47169</v>
      </c>
      <c r="J3145" s="109">
        <f t="shared" si="1426"/>
        <v>19</v>
      </c>
      <c r="K3145" s="109">
        <f t="shared" si="1436"/>
        <v>18</v>
      </c>
      <c r="L3145" s="8">
        <f t="shared" si="1427"/>
        <v>1.00530472</v>
      </c>
      <c r="M3145" s="110">
        <f t="shared" si="1442"/>
        <v>1.0056002500000001</v>
      </c>
      <c r="N3145" s="110">
        <f t="shared" si="1443"/>
        <v>2.2301946481142858</v>
      </c>
      <c r="O3145" s="103">
        <f t="shared" si="1444"/>
        <v>2.2420252000000001</v>
      </c>
      <c r="P3145" s="103">
        <f t="shared" si="1445"/>
        <v>72.428624360000001</v>
      </c>
      <c r="Q3145" s="11">
        <f t="shared" si="1433"/>
        <v>0</v>
      </c>
      <c r="R3145" s="30">
        <f t="shared" si="1428"/>
        <v>0</v>
      </c>
      <c r="S3145" s="103">
        <f t="shared" si="1446"/>
        <v>0</v>
      </c>
      <c r="T3145" s="113">
        <f t="shared" si="1429"/>
        <v>8.5000000000000006E-2</v>
      </c>
      <c r="U3145" s="111">
        <f t="shared" si="1447"/>
        <v>18</v>
      </c>
      <c r="V3145" s="111">
        <v>252</v>
      </c>
      <c r="W3145" s="110">
        <f t="shared" si="1448"/>
        <v>1.005844153</v>
      </c>
      <c r="X3145" s="103">
        <f t="shared" si="1449"/>
        <v>0.42328396000000001</v>
      </c>
      <c r="Y3145" s="103">
        <f t="shared" si="1450"/>
        <v>0</v>
      </c>
      <c r="Z3145" s="114" t="str">
        <f t="shared" si="1431"/>
        <v>A+J=</v>
      </c>
      <c r="AA3145" s="108">
        <f t="shared" si="1432"/>
        <v>47169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>
        <f t="shared" si="1425"/>
        <v>47168</v>
      </c>
      <c r="B3146" s="103">
        <f t="shared" si="1438"/>
        <v>72.851908320000007</v>
      </c>
      <c r="C3146" s="204">
        <f t="shared" si="1437"/>
        <v>32.305000125172761</v>
      </c>
      <c r="D3146" s="104">
        <f t="shared" si="1439"/>
        <v>7205.03</v>
      </c>
      <c r="E3146" s="105">
        <f t="shared" si="1434"/>
        <v>7245.38</v>
      </c>
      <c r="F3146" s="106">
        <f t="shared" si="1435"/>
        <v>47109</v>
      </c>
      <c r="G3146" s="107">
        <f t="shared" si="1440"/>
        <v>5.6002542668107669E-3</v>
      </c>
      <c r="H3146" s="108">
        <f t="shared" si="1430"/>
        <v>47169</v>
      </c>
      <c r="I3146" s="108">
        <f t="shared" si="1441"/>
        <v>47169</v>
      </c>
      <c r="J3146" s="109">
        <f t="shared" si="1426"/>
        <v>19</v>
      </c>
      <c r="K3146" s="109">
        <f t="shared" si="1436"/>
        <v>18</v>
      </c>
      <c r="L3146" s="8">
        <f t="shared" si="1427"/>
        <v>1.00530472</v>
      </c>
      <c r="M3146" s="110">
        <f t="shared" si="1442"/>
        <v>1.0056002500000001</v>
      </c>
      <c r="N3146" s="110">
        <f t="shared" si="1443"/>
        <v>2.2301946481142858</v>
      </c>
      <c r="O3146" s="103">
        <f t="shared" si="1444"/>
        <v>2.2420252000000001</v>
      </c>
      <c r="P3146" s="103">
        <f t="shared" si="1445"/>
        <v>72.428624360000001</v>
      </c>
      <c r="Q3146" s="11">
        <f t="shared" si="1433"/>
        <v>0</v>
      </c>
      <c r="R3146" s="30">
        <f t="shared" si="1428"/>
        <v>0</v>
      </c>
      <c r="S3146" s="103">
        <f t="shared" si="1446"/>
        <v>0</v>
      </c>
      <c r="T3146" s="113">
        <f t="shared" si="1429"/>
        <v>8.5000000000000006E-2</v>
      </c>
      <c r="U3146" s="111">
        <f t="shared" si="1447"/>
        <v>18</v>
      </c>
      <c r="V3146" s="111">
        <v>252</v>
      </c>
      <c r="W3146" s="110">
        <f t="shared" si="1448"/>
        <v>1.005844153</v>
      </c>
      <c r="X3146" s="103">
        <f t="shared" si="1449"/>
        <v>0.42328396000000001</v>
      </c>
      <c r="Y3146" s="103">
        <f t="shared" si="1450"/>
        <v>0</v>
      </c>
      <c r="Z3146" s="114" t="str">
        <f t="shared" si="1431"/>
        <v>A+J=</v>
      </c>
      <c r="AA3146" s="108">
        <f t="shared" si="1432"/>
        <v>47169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>
        <f t="shared" ref="A3147:A3210" si="1451">(A3146+1)</f>
        <v>47169</v>
      </c>
      <c r="B3147" s="103">
        <f t="shared" si="1438"/>
        <v>72.896919699999998</v>
      </c>
      <c r="C3147" s="204">
        <f t="shared" si="1437"/>
        <v>32.305000125172761</v>
      </c>
      <c r="D3147" s="104">
        <f t="shared" si="1439"/>
        <v>7205.03</v>
      </c>
      <c r="E3147" s="105">
        <f t="shared" si="1434"/>
        <v>7245.38</v>
      </c>
      <c r="F3147" s="106">
        <f t="shared" si="1435"/>
        <v>47109</v>
      </c>
      <c r="G3147" s="107">
        <f t="shared" si="1440"/>
        <v>5.6002542668107669E-3</v>
      </c>
      <c r="H3147" s="108">
        <f t="shared" si="1430"/>
        <v>47197</v>
      </c>
      <c r="I3147" s="108">
        <f t="shared" si="1441"/>
        <v>47169</v>
      </c>
      <c r="J3147" s="109">
        <f t="shared" ref="J3147:J3210" si="1452">IF(I3147=I3146,J3146,NETWORKDAYS(I3146,I3147,$AD$171:$AD$502)-1)</f>
        <v>19</v>
      </c>
      <c r="K3147" s="109">
        <f t="shared" si="1436"/>
        <v>19</v>
      </c>
      <c r="L3147" s="8">
        <f t="shared" ref="L3147:L3210" si="1453">IF(E3147&lt;D3147,1,TRUNC((E3147/D3147)^TRUNC((K3147/J3147),9),8))</f>
        <v>1.0056002500000001</v>
      </c>
      <c r="M3147" s="110">
        <f t="shared" si="1442"/>
        <v>1.0056002500000001</v>
      </c>
      <c r="N3147" s="110">
        <f t="shared" si="1443"/>
        <v>2.2301946481142858</v>
      </c>
      <c r="O3147" s="103">
        <f t="shared" si="1444"/>
        <v>2.2426842900000001</v>
      </c>
      <c r="P3147" s="103">
        <f t="shared" si="1445"/>
        <v>72.449916259999995</v>
      </c>
      <c r="Q3147" s="11">
        <f t="shared" si="1433"/>
        <v>103</v>
      </c>
      <c r="R3147" s="30">
        <f t="shared" ref="R3147:R3210" si="1454">IF(Q3147&gt;0,VLOOKUP($A3147,$AD$10:$AI$165,6),0)</f>
        <v>0.156752</v>
      </c>
      <c r="S3147" s="103">
        <f t="shared" si="1446"/>
        <v>11.356669269999999</v>
      </c>
      <c r="T3147" s="113">
        <f t="shared" ref="T3147:T3210" si="1455">(T3146)</f>
        <v>8.5000000000000006E-2</v>
      </c>
      <c r="U3147" s="111">
        <f t="shared" si="1447"/>
        <v>19</v>
      </c>
      <c r="V3147" s="111">
        <v>252</v>
      </c>
      <c r="W3147" s="110">
        <f t="shared" si="1448"/>
        <v>1.0061698269999999</v>
      </c>
      <c r="X3147" s="103">
        <f t="shared" si="1449"/>
        <v>0.44700343999999997</v>
      </c>
      <c r="Y3147" s="103">
        <f t="shared" si="1450"/>
        <v>11.803672709999999</v>
      </c>
      <c r="Z3147" s="114" t="str">
        <f t="shared" si="1431"/>
        <v>A+J=</v>
      </c>
      <c r="AA3147" s="108">
        <f t="shared" si="1432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>
        <f t="shared" si="1451"/>
        <v>47170</v>
      </c>
      <c r="B3148" s="103">
        <f t="shared" si="1438"/>
        <v>61.130095070000003</v>
      </c>
      <c r="C3148" s="204">
        <f t="shared" si="1437"/>
        <v>27.241126747792478</v>
      </c>
      <c r="D3148" s="104">
        <f t="shared" si="1439"/>
        <v>7205.03</v>
      </c>
      <c r="E3148" s="105">
        <f t="shared" si="1434"/>
        <v>7245.38</v>
      </c>
      <c r="F3148" s="106">
        <f t="shared" si="1435"/>
        <v>47138</v>
      </c>
      <c r="G3148" s="107">
        <f t="shared" si="1440"/>
        <v>5.6002542668107669E-3</v>
      </c>
      <c r="H3148" s="108">
        <f t="shared" ref="H3148:H3211" si="1456">IF(DAY(A3148)=H$9,VLOOKUP(A3148,AH$118:AN$450,4),H3147)</f>
        <v>47197</v>
      </c>
      <c r="I3148" s="108">
        <f t="shared" si="1441"/>
        <v>47197</v>
      </c>
      <c r="J3148" s="109">
        <f t="shared" si="1452"/>
        <v>20</v>
      </c>
      <c r="K3148" s="109">
        <f t="shared" si="1436"/>
        <v>1</v>
      </c>
      <c r="L3148" s="8">
        <f t="shared" si="1453"/>
        <v>1.0002792700000001</v>
      </c>
      <c r="M3148" s="110">
        <f t="shared" si="1442"/>
        <v>1.0056002500000001</v>
      </c>
      <c r="N3148" s="110">
        <f t="shared" si="1443"/>
        <v>2.242684295692388</v>
      </c>
      <c r="O3148" s="103">
        <f t="shared" si="1444"/>
        <v>2.24331061</v>
      </c>
      <c r="P3148" s="103">
        <f t="shared" si="1445"/>
        <v>61.110308660000001</v>
      </c>
      <c r="Q3148" s="11">
        <f t="shared" si="1433"/>
        <v>0</v>
      </c>
      <c r="R3148" s="30">
        <f t="shared" si="1454"/>
        <v>0</v>
      </c>
      <c r="S3148" s="103">
        <f t="shared" si="1446"/>
        <v>0</v>
      </c>
      <c r="T3148" s="113">
        <f t="shared" si="1455"/>
        <v>8.5000000000000006E-2</v>
      </c>
      <c r="U3148" s="111">
        <f t="shared" si="1447"/>
        <v>1</v>
      </c>
      <c r="V3148" s="111">
        <v>252</v>
      </c>
      <c r="W3148" s="110">
        <f t="shared" si="1448"/>
        <v>1.0003237819999999</v>
      </c>
      <c r="X3148" s="103">
        <f t="shared" si="1449"/>
        <v>1.9786410000000001E-2</v>
      </c>
      <c r="Y3148" s="103">
        <f t="shared" si="1450"/>
        <v>0</v>
      </c>
      <c r="Z3148" s="114" t="str">
        <f t="shared" ref="Z3148:Z3211" si="1457">IF($Q3147&gt;0,VLOOKUP($A3147,$AD$10:$AM$165,9),Z3147)</f>
        <v>A+J=</v>
      </c>
      <c r="AA3148" s="108">
        <f t="shared" ref="AA3148:AA3211" si="1458">IF($Q3147&gt;0,VLOOKUP($A3147,$AD$10:$AM$165,10),AA3147)</f>
        <v>47197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>
        <f t="shared" si="1451"/>
        <v>47171</v>
      </c>
      <c r="B3149" s="103">
        <f t="shared" si="1438"/>
        <v>61.16696477</v>
      </c>
      <c r="C3149" s="204">
        <f t="shared" si="1437"/>
        <v>27.241126747792478</v>
      </c>
      <c r="D3149" s="104">
        <f t="shared" si="1439"/>
        <v>7205.03</v>
      </c>
      <c r="E3149" s="105">
        <f t="shared" si="1434"/>
        <v>7245.38</v>
      </c>
      <c r="F3149" s="106">
        <f t="shared" si="1435"/>
        <v>47138</v>
      </c>
      <c r="G3149" s="107">
        <f t="shared" si="1440"/>
        <v>5.6002542668107669E-3</v>
      </c>
      <c r="H3149" s="108">
        <f t="shared" si="1456"/>
        <v>47197</v>
      </c>
      <c r="I3149" s="108">
        <f t="shared" si="1441"/>
        <v>47197</v>
      </c>
      <c r="J3149" s="109">
        <f t="shared" si="1452"/>
        <v>20</v>
      </c>
      <c r="K3149" s="109">
        <f t="shared" si="1436"/>
        <v>2</v>
      </c>
      <c r="L3149" s="8">
        <f t="shared" si="1453"/>
        <v>1.0005586099999999</v>
      </c>
      <c r="M3149" s="110">
        <f t="shared" si="1442"/>
        <v>1.0056002500000001</v>
      </c>
      <c r="N3149" s="110">
        <f t="shared" si="1443"/>
        <v>2.242684295692388</v>
      </c>
      <c r="O3149" s="103">
        <f t="shared" si="1444"/>
        <v>2.2439370799999998</v>
      </c>
      <c r="P3149" s="103">
        <f t="shared" si="1445"/>
        <v>61.127374410000002</v>
      </c>
      <c r="Q3149" s="11">
        <f t="shared" ref="Q3149:Q3212" si="1459">IF(VLOOKUP(A3149,AD$10:AK$165,8)=VLOOKUP(A3148,AD$10:AK$165,8),0,VLOOKUP(A3149,AD$10:AK$165,8))</f>
        <v>0</v>
      </c>
      <c r="R3149" s="30">
        <f t="shared" si="1454"/>
        <v>0</v>
      </c>
      <c r="S3149" s="103">
        <f t="shared" si="1446"/>
        <v>0</v>
      </c>
      <c r="T3149" s="113">
        <f t="shared" si="1455"/>
        <v>8.5000000000000006E-2</v>
      </c>
      <c r="U3149" s="111">
        <f t="shared" si="1447"/>
        <v>2</v>
      </c>
      <c r="V3149" s="111">
        <v>252</v>
      </c>
      <c r="W3149" s="110">
        <f t="shared" si="1448"/>
        <v>1.00064767</v>
      </c>
      <c r="X3149" s="103">
        <f t="shared" si="1449"/>
        <v>3.9590359999999998E-2</v>
      </c>
      <c r="Y3149" s="103">
        <f t="shared" si="1450"/>
        <v>0</v>
      </c>
      <c r="Z3149" s="114" t="str">
        <f t="shared" si="1457"/>
        <v>A+J=</v>
      </c>
      <c r="AA3149" s="108">
        <f t="shared" si="1458"/>
        <v>47197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>
        <f t="shared" si="1451"/>
        <v>47172</v>
      </c>
      <c r="B3150" s="103">
        <f t="shared" si="1438"/>
        <v>61.203857329999998</v>
      </c>
      <c r="C3150" s="204">
        <f t="shared" si="1437"/>
        <v>27.241126747792478</v>
      </c>
      <c r="D3150" s="104">
        <f t="shared" si="1439"/>
        <v>7205.03</v>
      </c>
      <c r="E3150" s="105">
        <f t="shared" si="1434"/>
        <v>7245.38</v>
      </c>
      <c r="F3150" s="106">
        <f t="shared" si="1435"/>
        <v>47138</v>
      </c>
      <c r="G3150" s="107">
        <f t="shared" si="1440"/>
        <v>5.6002542668107669E-3</v>
      </c>
      <c r="H3150" s="108">
        <f t="shared" si="1456"/>
        <v>47197</v>
      </c>
      <c r="I3150" s="108">
        <f t="shared" si="1441"/>
        <v>47197</v>
      </c>
      <c r="J3150" s="109">
        <f t="shared" si="1452"/>
        <v>20</v>
      </c>
      <c r="K3150" s="109">
        <f t="shared" si="1436"/>
        <v>3</v>
      </c>
      <c r="L3150" s="8">
        <f t="shared" si="1453"/>
        <v>1.0008380400000001</v>
      </c>
      <c r="M3150" s="110">
        <f t="shared" si="1442"/>
        <v>1.0056002500000001</v>
      </c>
      <c r="N3150" s="110">
        <f t="shared" si="1443"/>
        <v>2.242684295692388</v>
      </c>
      <c r="O3150" s="103">
        <f t="shared" si="1444"/>
        <v>2.2445637500000002</v>
      </c>
      <c r="P3150" s="103">
        <f t="shared" si="1445"/>
        <v>61.144445599999997</v>
      </c>
      <c r="Q3150" s="11">
        <f t="shared" si="1459"/>
        <v>0</v>
      </c>
      <c r="R3150" s="30">
        <f t="shared" si="1454"/>
        <v>0</v>
      </c>
      <c r="S3150" s="103">
        <f t="shared" si="1446"/>
        <v>0</v>
      </c>
      <c r="T3150" s="113">
        <f t="shared" si="1455"/>
        <v>8.5000000000000006E-2</v>
      </c>
      <c r="U3150" s="111">
        <f t="shared" si="1447"/>
        <v>3</v>
      </c>
      <c r="V3150" s="111">
        <v>252</v>
      </c>
      <c r="W3150" s="110">
        <f t="shared" si="1448"/>
        <v>1.000971662</v>
      </c>
      <c r="X3150" s="103">
        <f t="shared" si="1449"/>
        <v>5.9411730000000003E-2</v>
      </c>
      <c r="Y3150" s="103">
        <f t="shared" si="1450"/>
        <v>0</v>
      </c>
      <c r="Z3150" s="114" t="str">
        <f t="shared" si="1457"/>
        <v>A+J=</v>
      </c>
      <c r="AA3150" s="108">
        <f t="shared" si="1458"/>
        <v>47197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>
        <f t="shared" si="1451"/>
        <v>47173</v>
      </c>
      <c r="B3151" s="103">
        <f t="shared" si="1438"/>
        <v>61.240772290000002</v>
      </c>
      <c r="C3151" s="204">
        <f t="shared" si="1437"/>
        <v>27.241126747792478</v>
      </c>
      <c r="D3151" s="104">
        <f t="shared" si="1439"/>
        <v>7205.03</v>
      </c>
      <c r="E3151" s="105">
        <f t="shared" si="1434"/>
        <v>7245.38</v>
      </c>
      <c r="F3151" s="106">
        <f t="shared" si="1435"/>
        <v>47138</v>
      </c>
      <c r="G3151" s="107">
        <f t="shared" si="1440"/>
        <v>5.6002542668107669E-3</v>
      </c>
      <c r="H3151" s="108">
        <f t="shared" si="1456"/>
        <v>47197</v>
      </c>
      <c r="I3151" s="108">
        <f t="shared" si="1441"/>
        <v>47197</v>
      </c>
      <c r="J3151" s="109">
        <f t="shared" si="1452"/>
        <v>20</v>
      </c>
      <c r="K3151" s="109">
        <f t="shared" si="1436"/>
        <v>4</v>
      </c>
      <c r="L3151" s="8">
        <f t="shared" si="1453"/>
        <v>1.00111755</v>
      </c>
      <c r="M3151" s="110">
        <f t="shared" si="1442"/>
        <v>1.0056002500000001</v>
      </c>
      <c r="N3151" s="110">
        <f t="shared" si="1443"/>
        <v>2.242684295692388</v>
      </c>
      <c r="O3151" s="103">
        <f t="shared" si="1444"/>
        <v>2.2451905999999999</v>
      </c>
      <c r="P3151" s="103">
        <f t="shared" si="1445"/>
        <v>61.161521700000002</v>
      </c>
      <c r="Q3151" s="11">
        <f t="shared" si="1459"/>
        <v>0</v>
      </c>
      <c r="R3151" s="30">
        <f t="shared" si="1454"/>
        <v>0</v>
      </c>
      <c r="S3151" s="103">
        <f t="shared" si="1446"/>
        <v>0</v>
      </c>
      <c r="T3151" s="113">
        <f t="shared" si="1455"/>
        <v>8.5000000000000006E-2</v>
      </c>
      <c r="U3151" s="111">
        <f t="shared" si="1447"/>
        <v>4</v>
      </c>
      <c r="V3151" s="111">
        <v>252</v>
      </c>
      <c r="W3151" s="110">
        <f t="shared" si="1448"/>
        <v>1.001295759</v>
      </c>
      <c r="X3151" s="103">
        <f t="shared" si="1449"/>
        <v>7.9250589999999996E-2</v>
      </c>
      <c r="Y3151" s="103">
        <f t="shared" si="1450"/>
        <v>0</v>
      </c>
      <c r="Z3151" s="114" t="str">
        <f t="shared" si="1457"/>
        <v>A+J=</v>
      </c>
      <c r="AA3151" s="108">
        <f t="shared" si="1458"/>
        <v>47197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>
        <f t="shared" si="1451"/>
        <v>47174</v>
      </c>
      <c r="B3152" s="103">
        <f t="shared" si="1438"/>
        <v>61.240772290000002</v>
      </c>
      <c r="C3152" s="204">
        <f t="shared" si="1437"/>
        <v>27.241126747792478</v>
      </c>
      <c r="D3152" s="104">
        <f t="shared" si="1439"/>
        <v>7205.03</v>
      </c>
      <c r="E3152" s="105">
        <f t="shared" si="1434"/>
        <v>7245.38</v>
      </c>
      <c r="F3152" s="106">
        <f t="shared" si="1435"/>
        <v>47138</v>
      </c>
      <c r="G3152" s="107">
        <f t="shared" si="1440"/>
        <v>5.6002542668107669E-3</v>
      </c>
      <c r="H3152" s="108">
        <f t="shared" si="1456"/>
        <v>47197</v>
      </c>
      <c r="I3152" s="108">
        <f t="shared" si="1441"/>
        <v>47197</v>
      </c>
      <c r="J3152" s="109">
        <f t="shared" si="1452"/>
        <v>20</v>
      </c>
      <c r="K3152" s="109">
        <f t="shared" si="1436"/>
        <v>4</v>
      </c>
      <c r="L3152" s="8">
        <f t="shared" si="1453"/>
        <v>1.00111755</v>
      </c>
      <c r="M3152" s="110">
        <f t="shared" si="1442"/>
        <v>1.0056002500000001</v>
      </c>
      <c r="N3152" s="110">
        <f t="shared" si="1443"/>
        <v>2.242684295692388</v>
      </c>
      <c r="O3152" s="103">
        <f t="shared" si="1444"/>
        <v>2.2451905999999999</v>
      </c>
      <c r="P3152" s="103">
        <f t="shared" si="1445"/>
        <v>61.161521700000002</v>
      </c>
      <c r="Q3152" s="11">
        <f t="shared" si="1459"/>
        <v>0</v>
      </c>
      <c r="R3152" s="30">
        <f t="shared" si="1454"/>
        <v>0</v>
      </c>
      <c r="S3152" s="103">
        <f t="shared" si="1446"/>
        <v>0</v>
      </c>
      <c r="T3152" s="113">
        <f t="shared" si="1455"/>
        <v>8.5000000000000006E-2</v>
      </c>
      <c r="U3152" s="111">
        <f t="shared" si="1447"/>
        <v>4</v>
      </c>
      <c r="V3152" s="111">
        <v>252</v>
      </c>
      <c r="W3152" s="110">
        <f t="shared" si="1448"/>
        <v>1.001295759</v>
      </c>
      <c r="X3152" s="103">
        <f t="shared" si="1449"/>
        <v>7.9250589999999996E-2</v>
      </c>
      <c r="Y3152" s="103">
        <f t="shared" si="1450"/>
        <v>0</v>
      </c>
      <c r="Z3152" s="114" t="str">
        <f t="shared" si="1457"/>
        <v>A+J=</v>
      </c>
      <c r="AA3152" s="108">
        <f t="shared" si="1458"/>
        <v>47197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>
        <f t="shared" si="1451"/>
        <v>47175</v>
      </c>
      <c r="B3153" s="103">
        <f t="shared" si="1438"/>
        <v>61.240772290000002</v>
      </c>
      <c r="C3153" s="204">
        <f t="shared" si="1437"/>
        <v>27.241126747792478</v>
      </c>
      <c r="D3153" s="104">
        <f t="shared" si="1439"/>
        <v>7205.03</v>
      </c>
      <c r="E3153" s="105">
        <f t="shared" si="1434"/>
        <v>7245.38</v>
      </c>
      <c r="F3153" s="106">
        <f t="shared" si="1435"/>
        <v>47138</v>
      </c>
      <c r="G3153" s="107">
        <f t="shared" si="1440"/>
        <v>5.6002542668107669E-3</v>
      </c>
      <c r="H3153" s="108">
        <f t="shared" si="1456"/>
        <v>47197</v>
      </c>
      <c r="I3153" s="108">
        <f t="shared" si="1441"/>
        <v>47197</v>
      </c>
      <c r="J3153" s="109">
        <f t="shared" si="1452"/>
        <v>20</v>
      </c>
      <c r="K3153" s="109">
        <f t="shared" si="1436"/>
        <v>4</v>
      </c>
      <c r="L3153" s="8">
        <f t="shared" si="1453"/>
        <v>1.00111755</v>
      </c>
      <c r="M3153" s="110">
        <f t="shared" si="1442"/>
        <v>1.0056002500000001</v>
      </c>
      <c r="N3153" s="110">
        <f t="shared" si="1443"/>
        <v>2.242684295692388</v>
      </c>
      <c r="O3153" s="103">
        <f t="shared" si="1444"/>
        <v>2.2451905999999999</v>
      </c>
      <c r="P3153" s="103">
        <f t="shared" si="1445"/>
        <v>61.161521700000002</v>
      </c>
      <c r="Q3153" s="11">
        <f t="shared" si="1459"/>
        <v>0</v>
      </c>
      <c r="R3153" s="30">
        <f t="shared" si="1454"/>
        <v>0</v>
      </c>
      <c r="S3153" s="103">
        <f t="shared" si="1446"/>
        <v>0</v>
      </c>
      <c r="T3153" s="113">
        <f t="shared" si="1455"/>
        <v>8.5000000000000006E-2</v>
      </c>
      <c r="U3153" s="111">
        <f t="shared" si="1447"/>
        <v>4</v>
      </c>
      <c r="V3153" s="111">
        <v>252</v>
      </c>
      <c r="W3153" s="110">
        <f t="shared" si="1448"/>
        <v>1.001295759</v>
      </c>
      <c r="X3153" s="103">
        <f t="shared" si="1449"/>
        <v>7.9250589999999996E-2</v>
      </c>
      <c r="Y3153" s="103">
        <f t="shared" si="1450"/>
        <v>0</v>
      </c>
      <c r="Z3153" s="114" t="str">
        <f t="shared" si="1457"/>
        <v>A+J=</v>
      </c>
      <c r="AA3153" s="108">
        <f t="shared" si="1458"/>
        <v>47197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>
        <f t="shared" si="1451"/>
        <v>47176</v>
      </c>
      <c r="B3154" s="103">
        <f t="shared" si="1438"/>
        <v>61.277709099999996</v>
      </c>
      <c r="C3154" s="204">
        <f t="shared" si="1437"/>
        <v>27.241126747792478</v>
      </c>
      <c r="D3154" s="104">
        <f t="shared" si="1439"/>
        <v>7205.03</v>
      </c>
      <c r="E3154" s="105">
        <f t="shared" si="1434"/>
        <v>7245.38</v>
      </c>
      <c r="F3154" s="106">
        <f t="shared" si="1435"/>
        <v>47138</v>
      </c>
      <c r="G3154" s="107">
        <f t="shared" si="1440"/>
        <v>5.6002542668107669E-3</v>
      </c>
      <c r="H3154" s="108">
        <f t="shared" si="1456"/>
        <v>47197</v>
      </c>
      <c r="I3154" s="108">
        <f t="shared" si="1441"/>
        <v>47197</v>
      </c>
      <c r="J3154" s="109">
        <f t="shared" si="1452"/>
        <v>20</v>
      </c>
      <c r="K3154" s="109">
        <f t="shared" si="1436"/>
        <v>5</v>
      </c>
      <c r="L3154" s="8">
        <f t="shared" si="1453"/>
        <v>1.00139713</v>
      </c>
      <c r="M3154" s="110">
        <f t="shared" si="1442"/>
        <v>1.0056002500000001</v>
      </c>
      <c r="N3154" s="110">
        <f t="shared" si="1443"/>
        <v>2.242684295692388</v>
      </c>
      <c r="O3154" s="103">
        <f t="shared" si="1444"/>
        <v>2.24581761</v>
      </c>
      <c r="P3154" s="103">
        <f t="shared" si="1445"/>
        <v>61.178602159999997</v>
      </c>
      <c r="Q3154" s="11">
        <f t="shared" si="1459"/>
        <v>0</v>
      </c>
      <c r="R3154" s="30">
        <f t="shared" si="1454"/>
        <v>0</v>
      </c>
      <c r="S3154" s="103">
        <f t="shared" si="1446"/>
        <v>0</v>
      </c>
      <c r="T3154" s="113">
        <f t="shared" si="1455"/>
        <v>8.5000000000000006E-2</v>
      </c>
      <c r="U3154" s="111">
        <f t="shared" si="1447"/>
        <v>5</v>
      </c>
      <c r="V3154" s="111">
        <v>252</v>
      </c>
      <c r="W3154" s="110">
        <f t="shared" si="1448"/>
        <v>1.0016199610000001</v>
      </c>
      <c r="X3154" s="103">
        <f t="shared" si="1449"/>
        <v>9.9106940000000004E-2</v>
      </c>
      <c r="Y3154" s="103">
        <f t="shared" si="1450"/>
        <v>0</v>
      </c>
      <c r="Z3154" s="114" t="str">
        <f t="shared" si="1457"/>
        <v>A+J=</v>
      </c>
      <c r="AA3154" s="108">
        <f t="shared" si="1458"/>
        <v>47197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>
        <f t="shared" si="1451"/>
        <v>47177</v>
      </c>
      <c r="B3155" s="103">
        <f t="shared" si="1438"/>
        <v>61.314668329999996</v>
      </c>
      <c r="C3155" s="204">
        <f t="shared" si="1437"/>
        <v>27.241126747792478</v>
      </c>
      <c r="D3155" s="104">
        <f t="shared" si="1439"/>
        <v>7205.03</v>
      </c>
      <c r="E3155" s="105">
        <f t="shared" si="1434"/>
        <v>7245.38</v>
      </c>
      <c r="F3155" s="106">
        <f t="shared" si="1435"/>
        <v>47138</v>
      </c>
      <c r="G3155" s="107">
        <f t="shared" si="1440"/>
        <v>5.6002542668107669E-3</v>
      </c>
      <c r="H3155" s="108">
        <f t="shared" si="1456"/>
        <v>47197</v>
      </c>
      <c r="I3155" s="108">
        <f t="shared" si="1441"/>
        <v>47197</v>
      </c>
      <c r="J3155" s="109">
        <f t="shared" si="1452"/>
        <v>20</v>
      </c>
      <c r="K3155" s="109">
        <f t="shared" si="1436"/>
        <v>6</v>
      </c>
      <c r="L3155" s="8">
        <f t="shared" si="1453"/>
        <v>1.0016767900000001</v>
      </c>
      <c r="M3155" s="110">
        <f t="shared" si="1442"/>
        <v>1.0056002500000001</v>
      </c>
      <c r="N3155" s="110">
        <f t="shared" si="1443"/>
        <v>2.242684295692388</v>
      </c>
      <c r="O3155" s="103">
        <f t="shared" si="1444"/>
        <v>2.2464447999999999</v>
      </c>
      <c r="P3155" s="103">
        <f t="shared" si="1445"/>
        <v>61.19568752</v>
      </c>
      <c r="Q3155" s="11">
        <f t="shared" si="1459"/>
        <v>0</v>
      </c>
      <c r="R3155" s="30">
        <f t="shared" si="1454"/>
        <v>0</v>
      </c>
      <c r="S3155" s="103">
        <f t="shared" si="1446"/>
        <v>0</v>
      </c>
      <c r="T3155" s="113">
        <f t="shared" si="1455"/>
        <v>8.5000000000000006E-2</v>
      </c>
      <c r="U3155" s="111">
        <f t="shared" si="1447"/>
        <v>6</v>
      </c>
      <c r="V3155" s="111">
        <v>252</v>
      </c>
      <c r="W3155" s="110">
        <f t="shared" si="1448"/>
        <v>1.0019442679999999</v>
      </c>
      <c r="X3155" s="103">
        <f t="shared" si="1449"/>
        <v>0.11898081000000001</v>
      </c>
      <c r="Y3155" s="103">
        <f t="shared" si="1450"/>
        <v>0</v>
      </c>
      <c r="Z3155" s="114" t="str">
        <f t="shared" si="1457"/>
        <v>A+J=</v>
      </c>
      <c r="AA3155" s="108">
        <f t="shared" si="1458"/>
        <v>47197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>
        <f t="shared" si="1451"/>
        <v>47178</v>
      </c>
      <c r="B3156" s="103">
        <f t="shared" si="1438"/>
        <v>61.351649989999999</v>
      </c>
      <c r="C3156" s="204">
        <f t="shared" si="1437"/>
        <v>27.241126747792478</v>
      </c>
      <c r="D3156" s="104">
        <f t="shared" si="1439"/>
        <v>7205.03</v>
      </c>
      <c r="E3156" s="105">
        <f t="shared" si="1434"/>
        <v>7245.38</v>
      </c>
      <c r="F3156" s="106">
        <f t="shared" si="1435"/>
        <v>47138</v>
      </c>
      <c r="G3156" s="107">
        <f t="shared" si="1440"/>
        <v>5.6002542668107669E-3</v>
      </c>
      <c r="H3156" s="108">
        <f t="shared" si="1456"/>
        <v>47197</v>
      </c>
      <c r="I3156" s="108">
        <f t="shared" si="1441"/>
        <v>47197</v>
      </c>
      <c r="J3156" s="109">
        <f t="shared" si="1452"/>
        <v>20</v>
      </c>
      <c r="K3156" s="109">
        <f t="shared" si="1436"/>
        <v>7</v>
      </c>
      <c r="L3156" s="8">
        <f t="shared" si="1453"/>
        <v>1.00195653</v>
      </c>
      <c r="M3156" s="110">
        <f t="shared" si="1442"/>
        <v>1.0056002500000001</v>
      </c>
      <c r="N3156" s="110">
        <f t="shared" si="1443"/>
        <v>2.242684295692388</v>
      </c>
      <c r="O3156" s="103">
        <f t="shared" si="1444"/>
        <v>2.24707217</v>
      </c>
      <c r="P3156" s="103">
        <f t="shared" si="1445"/>
        <v>61.212777789999997</v>
      </c>
      <c r="Q3156" s="11">
        <f t="shared" si="1459"/>
        <v>0</v>
      </c>
      <c r="R3156" s="30">
        <f t="shared" si="1454"/>
        <v>0</v>
      </c>
      <c r="S3156" s="103">
        <f t="shared" si="1446"/>
        <v>0</v>
      </c>
      <c r="T3156" s="113">
        <f t="shared" si="1455"/>
        <v>8.5000000000000006E-2</v>
      </c>
      <c r="U3156" s="111">
        <f t="shared" si="1447"/>
        <v>7</v>
      </c>
      <c r="V3156" s="111">
        <v>252</v>
      </c>
      <c r="W3156" s="110">
        <f t="shared" si="1448"/>
        <v>1.00226868</v>
      </c>
      <c r="X3156" s="103">
        <f t="shared" si="1449"/>
        <v>0.1388722</v>
      </c>
      <c r="Y3156" s="103">
        <f t="shared" si="1450"/>
        <v>0</v>
      </c>
      <c r="Z3156" s="114" t="str">
        <f t="shared" si="1457"/>
        <v>A+J=</v>
      </c>
      <c r="AA3156" s="108">
        <f t="shared" si="1458"/>
        <v>47197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>
        <f t="shared" si="1451"/>
        <v>47179</v>
      </c>
      <c r="B3157" s="103">
        <f t="shared" si="1438"/>
        <v>61.388653529999999</v>
      </c>
      <c r="C3157" s="204">
        <f t="shared" si="1437"/>
        <v>27.241126747792478</v>
      </c>
      <c r="D3157" s="104">
        <f t="shared" si="1439"/>
        <v>7205.03</v>
      </c>
      <c r="E3157" s="105">
        <f t="shared" si="1434"/>
        <v>7245.38</v>
      </c>
      <c r="F3157" s="106">
        <f t="shared" si="1435"/>
        <v>47138</v>
      </c>
      <c r="G3157" s="107">
        <f t="shared" si="1440"/>
        <v>5.6002542668107669E-3</v>
      </c>
      <c r="H3157" s="108">
        <f t="shared" si="1456"/>
        <v>47197</v>
      </c>
      <c r="I3157" s="108">
        <f t="shared" si="1441"/>
        <v>47197</v>
      </c>
      <c r="J3157" s="109">
        <f t="shared" si="1452"/>
        <v>20</v>
      </c>
      <c r="K3157" s="109">
        <f t="shared" si="1436"/>
        <v>8</v>
      </c>
      <c r="L3157" s="8">
        <f t="shared" si="1453"/>
        <v>1.0022363400000001</v>
      </c>
      <c r="M3157" s="110">
        <f t="shared" si="1442"/>
        <v>1.0056002500000001</v>
      </c>
      <c r="N3157" s="110">
        <f t="shared" si="1443"/>
        <v>2.242684295692388</v>
      </c>
      <c r="O3157" s="103">
        <f t="shared" si="1444"/>
        <v>2.2476997000000001</v>
      </c>
      <c r="P3157" s="103">
        <f t="shared" si="1445"/>
        <v>61.229872409999999</v>
      </c>
      <c r="Q3157" s="11">
        <f t="shared" si="1459"/>
        <v>0</v>
      </c>
      <c r="R3157" s="30">
        <f t="shared" si="1454"/>
        <v>0</v>
      </c>
      <c r="S3157" s="103">
        <f t="shared" si="1446"/>
        <v>0</v>
      </c>
      <c r="T3157" s="113">
        <f t="shared" si="1455"/>
        <v>8.5000000000000006E-2</v>
      </c>
      <c r="U3157" s="111">
        <f t="shared" si="1447"/>
        <v>8</v>
      </c>
      <c r="V3157" s="111">
        <v>252</v>
      </c>
      <c r="W3157" s="110">
        <f t="shared" si="1448"/>
        <v>1.0025931969999999</v>
      </c>
      <c r="X3157" s="103">
        <f t="shared" si="1449"/>
        <v>0.15878112</v>
      </c>
      <c r="Y3157" s="103">
        <f t="shared" si="1450"/>
        <v>0</v>
      </c>
      <c r="Z3157" s="114" t="str">
        <f t="shared" si="1457"/>
        <v>A+J=</v>
      </c>
      <c r="AA3157" s="108">
        <f t="shared" si="1458"/>
        <v>47197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>
        <f t="shared" si="1451"/>
        <v>47180</v>
      </c>
      <c r="B3158" s="103">
        <f t="shared" si="1438"/>
        <v>61.425679780000003</v>
      </c>
      <c r="C3158" s="204">
        <f t="shared" si="1437"/>
        <v>27.241126747792478</v>
      </c>
      <c r="D3158" s="104">
        <f t="shared" si="1439"/>
        <v>7205.03</v>
      </c>
      <c r="E3158" s="105">
        <f t="shared" si="1434"/>
        <v>7245.38</v>
      </c>
      <c r="F3158" s="106">
        <f t="shared" si="1435"/>
        <v>47138</v>
      </c>
      <c r="G3158" s="107">
        <f t="shared" si="1440"/>
        <v>5.6002542668107669E-3</v>
      </c>
      <c r="H3158" s="108">
        <f t="shared" si="1456"/>
        <v>47197</v>
      </c>
      <c r="I3158" s="108">
        <f t="shared" si="1441"/>
        <v>47197</v>
      </c>
      <c r="J3158" s="109">
        <f t="shared" si="1452"/>
        <v>20</v>
      </c>
      <c r="K3158" s="109">
        <f t="shared" si="1436"/>
        <v>9</v>
      </c>
      <c r="L3158" s="8">
        <f t="shared" si="1453"/>
        <v>1.0025162400000001</v>
      </c>
      <c r="M3158" s="110">
        <f t="shared" si="1442"/>
        <v>1.0056002500000001</v>
      </c>
      <c r="N3158" s="110">
        <f t="shared" si="1443"/>
        <v>2.242684295692388</v>
      </c>
      <c r="O3158" s="103">
        <f t="shared" si="1444"/>
        <v>2.2483274199999999</v>
      </c>
      <c r="P3158" s="103">
        <f t="shared" si="1445"/>
        <v>61.246972210000003</v>
      </c>
      <c r="Q3158" s="11">
        <f t="shared" si="1459"/>
        <v>0</v>
      </c>
      <c r="R3158" s="30">
        <f t="shared" si="1454"/>
        <v>0</v>
      </c>
      <c r="S3158" s="103">
        <f t="shared" si="1446"/>
        <v>0</v>
      </c>
      <c r="T3158" s="113">
        <f t="shared" si="1455"/>
        <v>8.5000000000000006E-2</v>
      </c>
      <c r="U3158" s="111">
        <f t="shared" si="1447"/>
        <v>9</v>
      </c>
      <c r="V3158" s="111">
        <v>252</v>
      </c>
      <c r="W3158" s="110">
        <f t="shared" si="1448"/>
        <v>1.0029178190000001</v>
      </c>
      <c r="X3158" s="103">
        <f t="shared" si="1449"/>
        <v>0.17870757000000001</v>
      </c>
      <c r="Y3158" s="103">
        <f t="shared" si="1450"/>
        <v>0</v>
      </c>
      <c r="Z3158" s="114" t="str">
        <f t="shared" si="1457"/>
        <v>A+J=</v>
      </c>
      <c r="AA3158" s="108">
        <f t="shared" si="1458"/>
        <v>47197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>
        <f t="shared" si="1451"/>
        <v>47181</v>
      </c>
      <c r="B3159" s="103">
        <f t="shared" si="1438"/>
        <v>61.425679780000003</v>
      </c>
      <c r="C3159" s="204">
        <f t="shared" si="1437"/>
        <v>27.241126747792478</v>
      </c>
      <c r="D3159" s="104">
        <f t="shared" si="1439"/>
        <v>7205.03</v>
      </c>
      <c r="E3159" s="105">
        <f t="shared" si="1434"/>
        <v>7245.38</v>
      </c>
      <c r="F3159" s="106">
        <f t="shared" si="1435"/>
        <v>47138</v>
      </c>
      <c r="G3159" s="107">
        <f t="shared" si="1440"/>
        <v>5.6002542668107669E-3</v>
      </c>
      <c r="H3159" s="108">
        <f t="shared" si="1456"/>
        <v>47197</v>
      </c>
      <c r="I3159" s="108">
        <f t="shared" si="1441"/>
        <v>47197</v>
      </c>
      <c r="J3159" s="109">
        <f t="shared" si="1452"/>
        <v>20</v>
      </c>
      <c r="K3159" s="109">
        <f t="shared" si="1436"/>
        <v>9</v>
      </c>
      <c r="L3159" s="8">
        <f t="shared" si="1453"/>
        <v>1.0025162400000001</v>
      </c>
      <c r="M3159" s="110">
        <f t="shared" si="1442"/>
        <v>1.0056002500000001</v>
      </c>
      <c r="N3159" s="110">
        <f t="shared" si="1443"/>
        <v>2.242684295692388</v>
      </c>
      <c r="O3159" s="103">
        <f t="shared" si="1444"/>
        <v>2.2483274199999999</v>
      </c>
      <c r="P3159" s="103">
        <f t="shared" si="1445"/>
        <v>61.246972210000003</v>
      </c>
      <c r="Q3159" s="11">
        <f t="shared" si="1459"/>
        <v>0</v>
      </c>
      <c r="R3159" s="30">
        <f t="shared" si="1454"/>
        <v>0</v>
      </c>
      <c r="S3159" s="103">
        <f t="shared" si="1446"/>
        <v>0</v>
      </c>
      <c r="T3159" s="113">
        <f t="shared" si="1455"/>
        <v>8.5000000000000006E-2</v>
      </c>
      <c r="U3159" s="111">
        <f t="shared" si="1447"/>
        <v>9</v>
      </c>
      <c r="V3159" s="111">
        <v>252</v>
      </c>
      <c r="W3159" s="110">
        <f t="shared" si="1448"/>
        <v>1.0029178190000001</v>
      </c>
      <c r="X3159" s="103">
        <f t="shared" si="1449"/>
        <v>0.17870757000000001</v>
      </c>
      <c r="Y3159" s="103">
        <f t="shared" si="1450"/>
        <v>0</v>
      </c>
      <c r="Z3159" s="114" t="str">
        <f t="shared" si="1457"/>
        <v>A+J=</v>
      </c>
      <c r="AA3159" s="108">
        <f t="shared" si="1458"/>
        <v>47197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>
        <f t="shared" si="1451"/>
        <v>47182</v>
      </c>
      <c r="B3160" s="103">
        <f t="shared" si="1438"/>
        <v>61.425679780000003</v>
      </c>
      <c r="C3160" s="204">
        <f t="shared" si="1437"/>
        <v>27.241126747792478</v>
      </c>
      <c r="D3160" s="104">
        <f t="shared" si="1439"/>
        <v>7205.03</v>
      </c>
      <c r="E3160" s="105">
        <f t="shared" si="1434"/>
        <v>7245.38</v>
      </c>
      <c r="F3160" s="106">
        <f t="shared" si="1435"/>
        <v>47138</v>
      </c>
      <c r="G3160" s="107">
        <f t="shared" si="1440"/>
        <v>5.6002542668107669E-3</v>
      </c>
      <c r="H3160" s="108">
        <f t="shared" si="1456"/>
        <v>47197</v>
      </c>
      <c r="I3160" s="108">
        <f t="shared" si="1441"/>
        <v>47197</v>
      </c>
      <c r="J3160" s="109">
        <f t="shared" si="1452"/>
        <v>20</v>
      </c>
      <c r="K3160" s="109">
        <f t="shared" si="1436"/>
        <v>9</v>
      </c>
      <c r="L3160" s="8">
        <f t="shared" si="1453"/>
        <v>1.0025162400000001</v>
      </c>
      <c r="M3160" s="110">
        <f t="shared" si="1442"/>
        <v>1.0056002500000001</v>
      </c>
      <c r="N3160" s="110">
        <f t="shared" si="1443"/>
        <v>2.242684295692388</v>
      </c>
      <c r="O3160" s="103">
        <f t="shared" si="1444"/>
        <v>2.2483274199999999</v>
      </c>
      <c r="P3160" s="103">
        <f t="shared" si="1445"/>
        <v>61.246972210000003</v>
      </c>
      <c r="Q3160" s="11">
        <f t="shared" si="1459"/>
        <v>0</v>
      </c>
      <c r="R3160" s="30">
        <f t="shared" si="1454"/>
        <v>0</v>
      </c>
      <c r="S3160" s="103">
        <f t="shared" si="1446"/>
        <v>0</v>
      </c>
      <c r="T3160" s="113">
        <f t="shared" si="1455"/>
        <v>8.5000000000000006E-2</v>
      </c>
      <c r="U3160" s="111">
        <f t="shared" si="1447"/>
        <v>9</v>
      </c>
      <c r="V3160" s="111">
        <v>252</v>
      </c>
      <c r="W3160" s="110">
        <f t="shared" si="1448"/>
        <v>1.0029178190000001</v>
      </c>
      <c r="X3160" s="103">
        <f t="shared" si="1449"/>
        <v>0.17870757000000001</v>
      </c>
      <c r="Y3160" s="103">
        <f t="shared" si="1450"/>
        <v>0</v>
      </c>
      <c r="Z3160" s="114" t="str">
        <f t="shared" si="1457"/>
        <v>A+J=</v>
      </c>
      <c r="AA3160" s="108">
        <f t="shared" si="1458"/>
        <v>47197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>
        <f t="shared" si="1451"/>
        <v>47183</v>
      </c>
      <c r="B3161" s="103">
        <f t="shared" si="1438"/>
        <v>61.46272828</v>
      </c>
      <c r="C3161" s="204">
        <f t="shared" si="1437"/>
        <v>27.241126747792478</v>
      </c>
      <c r="D3161" s="104">
        <f t="shared" si="1439"/>
        <v>7205.03</v>
      </c>
      <c r="E3161" s="105">
        <f t="shared" si="1434"/>
        <v>7245.38</v>
      </c>
      <c r="F3161" s="106">
        <f t="shared" si="1435"/>
        <v>47138</v>
      </c>
      <c r="G3161" s="107">
        <f t="shared" si="1440"/>
        <v>5.6002542668107669E-3</v>
      </c>
      <c r="H3161" s="108">
        <f t="shared" si="1456"/>
        <v>47197</v>
      </c>
      <c r="I3161" s="108">
        <f t="shared" si="1441"/>
        <v>47197</v>
      </c>
      <c r="J3161" s="109">
        <f t="shared" si="1452"/>
        <v>20</v>
      </c>
      <c r="K3161" s="109">
        <f t="shared" si="1436"/>
        <v>10</v>
      </c>
      <c r="L3161" s="8">
        <f t="shared" si="1453"/>
        <v>1.0027962100000001</v>
      </c>
      <c r="M3161" s="110">
        <f t="shared" si="1442"/>
        <v>1.0056002500000001</v>
      </c>
      <c r="N3161" s="110">
        <f t="shared" si="1443"/>
        <v>2.242684295692388</v>
      </c>
      <c r="O3161" s="103">
        <f t="shared" si="1444"/>
        <v>2.2489553099999999</v>
      </c>
      <c r="P3161" s="103">
        <f t="shared" si="1445"/>
        <v>61.264076639999999</v>
      </c>
      <c r="Q3161" s="11">
        <f t="shared" si="1459"/>
        <v>0</v>
      </c>
      <c r="R3161" s="30">
        <f t="shared" si="1454"/>
        <v>0</v>
      </c>
      <c r="S3161" s="103">
        <f t="shared" si="1446"/>
        <v>0</v>
      </c>
      <c r="T3161" s="113">
        <f t="shared" si="1455"/>
        <v>8.5000000000000006E-2</v>
      </c>
      <c r="U3161" s="111">
        <f t="shared" si="1447"/>
        <v>10</v>
      </c>
      <c r="V3161" s="111">
        <v>252</v>
      </c>
      <c r="W3161" s="110">
        <f t="shared" si="1448"/>
        <v>1.0032425469999999</v>
      </c>
      <c r="X3161" s="103">
        <f t="shared" si="1449"/>
        <v>0.19865163999999999</v>
      </c>
      <c r="Y3161" s="103">
        <f t="shared" si="1450"/>
        <v>0</v>
      </c>
      <c r="Z3161" s="114" t="str">
        <f t="shared" si="1457"/>
        <v>A+J=</v>
      </c>
      <c r="AA3161" s="108">
        <f t="shared" si="1458"/>
        <v>47197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>
        <f t="shared" si="1451"/>
        <v>47184</v>
      </c>
      <c r="B3162" s="103">
        <f t="shared" si="1438"/>
        <v>61.499798920000003</v>
      </c>
      <c r="C3162" s="204">
        <f t="shared" si="1437"/>
        <v>27.241126747792478</v>
      </c>
      <c r="D3162" s="104">
        <f t="shared" si="1439"/>
        <v>7205.03</v>
      </c>
      <c r="E3162" s="105">
        <f t="shared" si="1434"/>
        <v>7245.38</v>
      </c>
      <c r="F3162" s="106">
        <f t="shared" si="1435"/>
        <v>47138</v>
      </c>
      <c r="G3162" s="107">
        <f t="shared" si="1440"/>
        <v>5.6002542668107669E-3</v>
      </c>
      <c r="H3162" s="108">
        <f t="shared" si="1456"/>
        <v>47197</v>
      </c>
      <c r="I3162" s="108">
        <f t="shared" si="1441"/>
        <v>47197</v>
      </c>
      <c r="J3162" s="109">
        <f t="shared" si="1452"/>
        <v>20</v>
      </c>
      <c r="K3162" s="109">
        <f t="shared" si="1436"/>
        <v>11</v>
      </c>
      <c r="L3162" s="8">
        <f t="shared" si="1453"/>
        <v>1.0030762600000001</v>
      </c>
      <c r="M3162" s="110">
        <f t="shared" si="1442"/>
        <v>1.0056002500000001</v>
      </c>
      <c r="N3162" s="110">
        <f t="shared" si="1443"/>
        <v>2.242684295692388</v>
      </c>
      <c r="O3162" s="103">
        <f t="shared" si="1444"/>
        <v>2.2495833699999999</v>
      </c>
      <c r="P3162" s="103">
        <f t="shared" si="1445"/>
        <v>61.281185710000003</v>
      </c>
      <c r="Q3162" s="11">
        <f t="shared" si="1459"/>
        <v>0</v>
      </c>
      <c r="R3162" s="30">
        <f t="shared" si="1454"/>
        <v>0</v>
      </c>
      <c r="S3162" s="103">
        <f t="shared" si="1446"/>
        <v>0</v>
      </c>
      <c r="T3162" s="113">
        <f t="shared" si="1455"/>
        <v>8.5000000000000006E-2</v>
      </c>
      <c r="U3162" s="111">
        <f t="shared" si="1447"/>
        <v>11</v>
      </c>
      <c r="V3162" s="111">
        <v>252</v>
      </c>
      <c r="W3162" s="110">
        <f t="shared" si="1448"/>
        <v>1.0035673789999999</v>
      </c>
      <c r="X3162" s="103">
        <f t="shared" si="1449"/>
        <v>0.21861321</v>
      </c>
      <c r="Y3162" s="103">
        <f t="shared" si="1450"/>
        <v>0</v>
      </c>
      <c r="Z3162" s="114" t="str">
        <f t="shared" si="1457"/>
        <v>A+J=</v>
      </c>
      <c r="AA3162" s="108">
        <f t="shared" si="1458"/>
        <v>47197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>
        <f t="shared" si="1451"/>
        <v>47185</v>
      </c>
      <c r="B3163" s="103">
        <f t="shared" si="1438"/>
        <v>61.536892080000001</v>
      </c>
      <c r="C3163" s="204">
        <f t="shared" si="1437"/>
        <v>27.241126747792478</v>
      </c>
      <c r="D3163" s="104">
        <f t="shared" si="1439"/>
        <v>7205.03</v>
      </c>
      <c r="E3163" s="105">
        <f t="shared" si="1434"/>
        <v>7245.38</v>
      </c>
      <c r="F3163" s="106">
        <f t="shared" si="1435"/>
        <v>47138</v>
      </c>
      <c r="G3163" s="107">
        <f t="shared" si="1440"/>
        <v>5.6002542668107669E-3</v>
      </c>
      <c r="H3163" s="108">
        <f t="shared" si="1456"/>
        <v>47197</v>
      </c>
      <c r="I3163" s="108">
        <f t="shared" si="1441"/>
        <v>47197</v>
      </c>
      <c r="J3163" s="109">
        <f t="shared" si="1452"/>
        <v>20</v>
      </c>
      <c r="K3163" s="109">
        <f t="shared" si="1436"/>
        <v>12</v>
      </c>
      <c r="L3163" s="8">
        <f t="shared" si="1453"/>
        <v>1.00335639</v>
      </c>
      <c r="M3163" s="110">
        <f t="shared" si="1442"/>
        <v>1.0056002500000001</v>
      </c>
      <c r="N3163" s="110">
        <f t="shared" si="1443"/>
        <v>2.242684295692388</v>
      </c>
      <c r="O3163" s="103">
        <f t="shared" si="1444"/>
        <v>2.25021161</v>
      </c>
      <c r="P3163" s="103">
        <f t="shared" si="1445"/>
        <v>61.298299669999999</v>
      </c>
      <c r="Q3163" s="11">
        <f t="shared" si="1459"/>
        <v>0</v>
      </c>
      <c r="R3163" s="30">
        <f t="shared" si="1454"/>
        <v>0</v>
      </c>
      <c r="S3163" s="103">
        <f t="shared" si="1446"/>
        <v>0</v>
      </c>
      <c r="T3163" s="113">
        <f t="shared" si="1455"/>
        <v>8.5000000000000006E-2</v>
      </c>
      <c r="U3163" s="111">
        <f t="shared" si="1447"/>
        <v>12</v>
      </c>
      <c r="V3163" s="111">
        <v>252</v>
      </c>
      <c r="W3163" s="110">
        <f t="shared" si="1448"/>
        <v>1.003892317</v>
      </c>
      <c r="X3163" s="103">
        <f t="shared" si="1449"/>
        <v>0.23859241</v>
      </c>
      <c r="Y3163" s="103">
        <f t="shared" si="1450"/>
        <v>0</v>
      </c>
      <c r="Z3163" s="114" t="str">
        <f t="shared" si="1457"/>
        <v>A+J=</v>
      </c>
      <c r="AA3163" s="108">
        <f t="shared" si="1458"/>
        <v>47197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>
        <f t="shared" si="1451"/>
        <v>47186</v>
      </c>
      <c r="B3164" s="103">
        <f t="shared" si="1438"/>
        <v>61.574007939999994</v>
      </c>
      <c r="C3164" s="204">
        <f t="shared" si="1437"/>
        <v>27.241126747792478</v>
      </c>
      <c r="D3164" s="104">
        <f t="shared" si="1439"/>
        <v>7205.03</v>
      </c>
      <c r="E3164" s="105">
        <f t="shared" si="1434"/>
        <v>7245.38</v>
      </c>
      <c r="F3164" s="106">
        <f t="shared" si="1435"/>
        <v>47138</v>
      </c>
      <c r="G3164" s="107">
        <f t="shared" si="1440"/>
        <v>5.6002542668107669E-3</v>
      </c>
      <c r="H3164" s="108">
        <f t="shared" si="1456"/>
        <v>47197</v>
      </c>
      <c r="I3164" s="108">
        <f t="shared" si="1441"/>
        <v>47197</v>
      </c>
      <c r="J3164" s="109">
        <f t="shared" si="1452"/>
        <v>20</v>
      </c>
      <c r="K3164" s="109">
        <f t="shared" si="1436"/>
        <v>13</v>
      </c>
      <c r="L3164" s="8">
        <f t="shared" si="1453"/>
        <v>1.0036366000000001</v>
      </c>
      <c r="M3164" s="110">
        <f t="shared" si="1442"/>
        <v>1.0056002500000001</v>
      </c>
      <c r="N3164" s="110">
        <f t="shared" si="1443"/>
        <v>2.242684295692388</v>
      </c>
      <c r="O3164" s="103">
        <f t="shared" si="1444"/>
        <v>2.2508400399999999</v>
      </c>
      <c r="P3164" s="103">
        <f t="shared" si="1445"/>
        <v>61.315418809999997</v>
      </c>
      <c r="Q3164" s="11">
        <f t="shared" si="1459"/>
        <v>0</v>
      </c>
      <c r="R3164" s="30">
        <f t="shared" si="1454"/>
        <v>0</v>
      </c>
      <c r="S3164" s="103">
        <f t="shared" si="1446"/>
        <v>0</v>
      </c>
      <c r="T3164" s="113">
        <f t="shared" si="1455"/>
        <v>8.5000000000000006E-2</v>
      </c>
      <c r="U3164" s="111">
        <f t="shared" si="1447"/>
        <v>13</v>
      </c>
      <c r="V3164" s="111">
        <v>252</v>
      </c>
      <c r="W3164" s="110">
        <f t="shared" si="1448"/>
        <v>1.0042173590000001</v>
      </c>
      <c r="X3164" s="103">
        <f t="shared" si="1449"/>
        <v>0.25858913</v>
      </c>
      <c r="Y3164" s="103">
        <f t="shared" si="1450"/>
        <v>0</v>
      </c>
      <c r="Z3164" s="114" t="str">
        <f t="shared" si="1457"/>
        <v>A+J=</v>
      </c>
      <c r="AA3164" s="108">
        <f t="shared" si="1458"/>
        <v>47197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>
        <f t="shared" si="1451"/>
        <v>47187</v>
      </c>
      <c r="B3165" s="103">
        <f t="shared" si="1438"/>
        <v>61.611146150000003</v>
      </c>
      <c r="C3165" s="204">
        <f t="shared" si="1437"/>
        <v>27.241126747792478</v>
      </c>
      <c r="D3165" s="104">
        <f t="shared" si="1439"/>
        <v>7205.03</v>
      </c>
      <c r="E3165" s="105">
        <f t="shared" si="1434"/>
        <v>7245.38</v>
      </c>
      <c r="F3165" s="106">
        <f t="shared" si="1435"/>
        <v>47138</v>
      </c>
      <c r="G3165" s="107">
        <f t="shared" si="1440"/>
        <v>5.6002542668107669E-3</v>
      </c>
      <c r="H3165" s="108">
        <f t="shared" si="1456"/>
        <v>47197</v>
      </c>
      <c r="I3165" s="108">
        <f t="shared" si="1441"/>
        <v>47197</v>
      </c>
      <c r="J3165" s="109">
        <f t="shared" si="1452"/>
        <v>20</v>
      </c>
      <c r="K3165" s="109">
        <f t="shared" si="1436"/>
        <v>14</v>
      </c>
      <c r="L3165" s="8">
        <f t="shared" si="1453"/>
        <v>1.00391689</v>
      </c>
      <c r="M3165" s="110">
        <f t="shared" si="1442"/>
        <v>1.0056002500000001</v>
      </c>
      <c r="N3165" s="110">
        <f t="shared" si="1443"/>
        <v>2.242684295692388</v>
      </c>
      <c r="O3165" s="103">
        <f t="shared" si="1444"/>
        <v>2.2514686400000001</v>
      </c>
      <c r="P3165" s="103">
        <f t="shared" si="1445"/>
        <v>61.332542590000003</v>
      </c>
      <c r="Q3165" s="11">
        <f t="shared" si="1459"/>
        <v>0</v>
      </c>
      <c r="R3165" s="30">
        <f t="shared" si="1454"/>
        <v>0</v>
      </c>
      <c r="S3165" s="103">
        <f t="shared" si="1446"/>
        <v>0</v>
      </c>
      <c r="T3165" s="113">
        <f t="shared" si="1455"/>
        <v>8.5000000000000006E-2</v>
      </c>
      <c r="U3165" s="111">
        <f t="shared" si="1447"/>
        <v>14</v>
      </c>
      <c r="V3165" s="111">
        <v>252</v>
      </c>
      <c r="W3165" s="110">
        <f t="shared" si="1448"/>
        <v>1.0045425079999999</v>
      </c>
      <c r="X3165" s="103">
        <f t="shared" si="1449"/>
        <v>0.27860355999999997</v>
      </c>
      <c r="Y3165" s="103">
        <f t="shared" si="1450"/>
        <v>0</v>
      </c>
      <c r="Z3165" s="114" t="str">
        <f t="shared" si="1457"/>
        <v>A+J=</v>
      </c>
      <c r="AA3165" s="108">
        <f t="shared" si="1458"/>
        <v>47197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>
        <f t="shared" si="1451"/>
        <v>47188</v>
      </c>
      <c r="B3166" s="103">
        <f t="shared" si="1438"/>
        <v>61.611146150000003</v>
      </c>
      <c r="C3166" s="204">
        <f t="shared" si="1437"/>
        <v>27.241126747792478</v>
      </c>
      <c r="D3166" s="104">
        <f t="shared" si="1439"/>
        <v>7205.03</v>
      </c>
      <c r="E3166" s="105">
        <f t="shared" si="1434"/>
        <v>7245.38</v>
      </c>
      <c r="F3166" s="106">
        <f t="shared" si="1435"/>
        <v>47138</v>
      </c>
      <c r="G3166" s="107">
        <f t="shared" si="1440"/>
        <v>5.6002542668107669E-3</v>
      </c>
      <c r="H3166" s="108">
        <f t="shared" si="1456"/>
        <v>47197</v>
      </c>
      <c r="I3166" s="108">
        <f t="shared" si="1441"/>
        <v>47197</v>
      </c>
      <c r="J3166" s="109">
        <f t="shared" si="1452"/>
        <v>20</v>
      </c>
      <c r="K3166" s="109">
        <f t="shared" si="1436"/>
        <v>14</v>
      </c>
      <c r="L3166" s="8">
        <f t="shared" si="1453"/>
        <v>1.00391689</v>
      </c>
      <c r="M3166" s="110">
        <f t="shared" si="1442"/>
        <v>1.0056002500000001</v>
      </c>
      <c r="N3166" s="110">
        <f t="shared" si="1443"/>
        <v>2.242684295692388</v>
      </c>
      <c r="O3166" s="103">
        <f t="shared" si="1444"/>
        <v>2.2514686400000001</v>
      </c>
      <c r="P3166" s="103">
        <f t="shared" si="1445"/>
        <v>61.332542590000003</v>
      </c>
      <c r="Q3166" s="11">
        <f t="shared" si="1459"/>
        <v>0</v>
      </c>
      <c r="R3166" s="30">
        <f t="shared" si="1454"/>
        <v>0</v>
      </c>
      <c r="S3166" s="103">
        <f t="shared" si="1446"/>
        <v>0</v>
      </c>
      <c r="T3166" s="113">
        <f t="shared" si="1455"/>
        <v>8.5000000000000006E-2</v>
      </c>
      <c r="U3166" s="111">
        <f t="shared" si="1447"/>
        <v>14</v>
      </c>
      <c r="V3166" s="111">
        <v>252</v>
      </c>
      <c r="W3166" s="110">
        <f t="shared" si="1448"/>
        <v>1.0045425079999999</v>
      </c>
      <c r="X3166" s="103">
        <f t="shared" si="1449"/>
        <v>0.27860355999999997</v>
      </c>
      <c r="Y3166" s="103">
        <f t="shared" si="1450"/>
        <v>0</v>
      </c>
      <c r="Z3166" s="114" t="str">
        <f t="shared" si="1457"/>
        <v>A+J=</v>
      </c>
      <c r="AA3166" s="108">
        <f t="shared" si="1458"/>
        <v>47197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>
        <f t="shared" si="1451"/>
        <v>47189</v>
      </c>
      <c r="B3167" s="103">
        <f t="shared" si="1438"/>
        <v>61.611146150000003</v>
      </c>
      <c r="C3167" s="204">
        <f t="shared" si="1437"/>
        <v>27.241126747792478</v>
      </c>
      <c r="D3167" s="104">
        <f t="shared" si="1439"/>
        <v>7205.03</v>
      </c>
      <c r="E3167" s="105">
        <f t="shared" si="1434"/>
        <v>7245.38</v>
      </c>
      <c r="F3167" s="106">
        <f t="shared" si="1435"/>
        <v>47138</v>
      </c>
      <c r="G3167" s="107">
        <f t="shared" si="1440"/>
        <v>5.6002542668107669E-3</v>
      </c>
      <c r="H3167" s="108">
        <f t="shared" si="1456"/>
        <v>47197</v>
      </c>
      <c r="I3167" s="108">
        <f t="shared" si="1441"/>
        <v>47197</v>
      </c>
      <c r="J3167" s="109">
        <f t="shared" si="1452"/>
        <v>20</v>
      </c>
      <c r="K3167" s="109">
        <f t="shared" si="1436"/>
        <v>14</v>
      </c>
      <c r="L3167" s="8">
        <f t="shared" si="1453"/>
        <v>1.00391689</v>
      </c>
      <c r="M3167" s="110">
        <f t="shared" si="1442"/>
        <v>1.0056002500000001</v>
      </c>
      <c r="N3167" s="110">
        <f t="shared" si="1443"/>
        <v>2.242684295692388</v>
      </c>
      <c r="O3167" s="103">
        <f t="shared" si="1444"/>
        <v>2.2514686400000001</v>
      </c>
      <c r="P3167" s="103">
        <f t="shared" si="1445"/>
        <v>61.332542590000003</v>
      </c>
      <c r="Q3167" s="11">
        <f t="shared" si="1459"/>
        <v>0</v>
      </c>
      <c r="R3167" s="30">
        <f t="shared" si="1454"/>
        <v>0</v>
      </c>
      <c r="S3167" s="103">
        <f t="shared" si="1446"/>
        <v>0</v>
      </c>
      <c r="T3167" s="113">
        <f t="shared" si="1455"/>
        <v>8.5000000000000006E-2</v>
      </c>
      <c r="U3167" s="111">
        <f t="shared" si="1447"/>
        <v>14</v>
      </c>
      <c r="V3167" s="111">
        <v>252</v>
      </c>
      <c r="W3167" s="110">
        <f t="shared" si="1448"/>
        <v>1.0045425079999999</v>
      </c>
      <c r="X3167" s="103">
        <f t="shared" si="1449"/>
        <v>0.27860355999999997</v>
      </c>
      <c r="Y3167" s="103">
        <f t="shared" si="1450"/>
        <v>0</v>
      </c>
      <c r="Z3167" s="114" t="str">
        <f t="shared" si="1457"/>
        <v>A+J=</v>
      </c>
      <c r="AA3167" s="108">
        <f t="shared" si="1458"/>
        <v>47197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>
        <f t="shared" si="1451"/>
        <v>47190</v>
      </c>
      <c r="B3168" s="103">
        <f t="shared" si="1438"/>
        <v>61.648306249999997</v>
      </c>
      <c r="C3168" s="204">
        <f t="shared" si="1437"/>
        <v>27.241126747792478</v>
      </c>
      <c r="D3168" s="104">
        <f t="shared" si="1439"/>
        <v>7205.03</v>
      </c>
      <c r="E3168" s="105">
        <f t="shared" si="1434"/>
        <v>7245.38</v>
      </c>
      <c r="F3168" s="106">
        <f t="shared" si="1435"/>
        <v>47138</v>
      </c>
      <c r="G3168" s="107">
        <f t="shared" si="1440"/>
        <v>5.6002542668107669E-3</v>
      </c>
      <c r="H3168" s="108">
        <f t="shared" si="1456"/>
        <v>47197</v>
      </c>
      <c r="I3168" s="108">
        <f t="shared" si="1441"/>
        <v>47197</v>
      </c>
      <c r="J3168" s="109">
        <f t="shared" si="1452"/>
        <v>20</v>
      </c>
      <c r="K3168" s="109">
        <f t="shared" si="1436"/>
        <v>15</v>
      </c>
      <c r="L3168" s="8">
        <f t="shared" si="1453"/>
        <v>1.00419725</v>
      </c>
      <c r="M3168" s="110">
        <f t="shared" si="1442"/>
        <v>1.0056002500000001</v>
      </c>
      <c r="N3168" s="110">
        <f t="shared" si="1443"/>
        <v>2.242684295692388</v>
      </c>
      <c r="O3168" s="103">
        <f t="shared" si="1444"/>
        <v>2.2520973999999998</v>
      </c>
      <c r="P3168" s="103">
        <f t="shared" si="1445"/>
        <v>61.349670719999999</v>
      </c>
      <c r="Q3168" s="11">
        <f t="shared" si="1459"/>
        <v>0</v>
      </c>
      <c r="R3168" s="30">
        <f t="shared" si="1454"/>
        <v>0</v>
      </c>
      <c r="S3168" s="103">
        <f t="shared" si="1446"/>
        <v>0</v>
      </c>
      <c r="T3168" s="113">
        <f t="shared" si="1455"/>
        <v>8.5000000000000006E-2</v>
      </c>
      <c r="U3168" s="111">
        <f t="shared" si="1447"/>
        <v>15</v>
      </c>
      <c r="V3168" s="111">
        <v>252</v>
      </c>
      <c r="W3168" s="110">
        <f t="shared" si="1448"/>
        <v>1.0048677610000001</v>
      </c>
      <c r="X3168" s="103">
        <f t="shared" si="1449"/>
        <v>0.29863552999999998</v>
      </c>
      <c r="Y3168" s="103">
        <f t="shared" si="1450"/>
        <v>0</v>
      </c>
      <c r="Z3168" s="114" t="str">
        <f t="shared" si="1457"/>
        <v>A+J=</v>
      </c>
      <c r="AA3168" s="108">
        <f t="shared" si="1458"/>
        <v>47197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>
        <f t="shared" si="1451"/>
        <v>47191</v>
      </c>
      <c r="B3169" s="103">
        <f t="shared" si="1438"/>
        <v>61.68548886</v>
      </c>
      <c r="C3169" s="204">
        <f t="shared" si="1437"/>
        <v>27.241126747792478</v>
      </c>
      <c r="D3169" s="104">
        <f t="shared" si="1439"/>
        <v>7205.03</v>
      </c>
      <c r="E3169" s="105">
        <f t="shared" si="1434"/>
        <v>7245.38</v>
      </c>
      <c r="F3169" s="106">
        <f t="shared" si="1435"/>
        <v>47138</v>
      </c>
      <c r="G3169" s="107">
        <f t="shared" si="1440"/>
        <v>5.6002542668107669E-3</v>
      </c>
      <c r="H3169" s="108">
        <f t="shared" si="1456"/>
        <v>47197</v>
      </c>
      <c r="I3169" s="108">
        <f t="shared" si="1441"/>
        <v>47197</v>
      </c>
      <c r="J3169" s="109">
        <f t="shared" si="1452"/>
        <v>20</v>
      </c>
      <c r="K3169" s="109">
        <f t="shared" si="1436"/>
        <v>16</v>
      </c>
      <c r="L3169" s="8">
        <f t="shared" si="1453"/>
        <v>1.0044776900000001</v>
      </c>
      <c r="M3169" s="110">
        <f t="shared" si="1442"/>
        <v>1.0056002500000001</v>
      </c>
      <c r="N3169" s="110">
        <f t="shared" si="1443"/>
        <v>2.242684295692388</v>
      </c>
      <c r="O3169" s="103">
        <f t="shared" si="1444"/>
        <v>2.2527263400000002</v>
      </c>
      <c r="P3169" s="103">
        <f t="shared" si="1445"/>
        <v>61.366803750000003</v>
      </c>
      <c r="Q3169" s="11">
        <f t="shared" si="1459"/>
        <v>0</v>
      </c>
      <c r="R3169" s="30">
        <f t="shared" si="1454"/>
        <v>0</v>
      </c>
      <c r="S3169" s="103">
        <f t="shared" si="1446"/>
        <v>0</v>
      </c>
      <c r="T3169" s="113">
        <f t="shared" si="1455"/>
        <v>8.5000000000000006E-2</v>
      </c>
      <c r="U3169" s="111">
        <f t="shared" si="1447"/>
        <v>16</v>
      </c>
      <c r="V3169" s="111">
        <v>252</v>
      </c>
      <c r="W3169" s="110">
        <f t="shared" si="1448"/>
        <v>1.0051931190000001</v>
      </c>
      <c r="X3169" s="103">
        <f t="shared" si="1449"/>
        <v>0.31868510999999999</v>
      </c>
      <c r="Y3169" s="103">
        <f t="shared" si="1450"/>
        <v>0</v>
      </c>
      <c r="Z3169" s="114" t="str">
        <f t="shared" si="1457"/>
        <v>A+J=</v>
      </c>
      <c r="AA3169" s="108">
        <f t="shared" si="1458"/>
        <v>47197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>
        <f t="shared" si="1451"/>
        <v>47192</v>
      </c>
      <c r="B3170" s="103">
        <f t="shared" si="1438"/>
        <v>61.722694610000005</v>
      </c>
      <c r="C3170" s="204">
        <f t="shared" si="1437"/>
        <v>27.241126747792478</v>
      </c>
      <c r="D3170" s="104">
        <f t="shared" si="1439"/>
        <v>7205.03</v>
      </c>
      <c r="E3170" s="105">
        <f t="shared" si="1434"/>
        <v>7245.38</v>
      </c>
      <c r="F3170" s="106">
        <f t="shared" si="1435"/>
        <v>47138</v>
      </c>
      <c r="G3170" s="107">
        <f t="shared" si="1440"/>
        <v>5.6002542668107669E-3</v>
      </c>
      <c r="H3170" s="108">
        <f t="shared" si="1456"/>
        <v>47197</v>
      </c>
      <c r="I3170" s="108">
        <f t="shared" si="1441"/>
        <v>47197</v>
      </c>
      <c r="J3170" s="109">
        <f t="shared" si="1452"/>
        <v>20</v>
      </c>
      <c r="K3170" s="109">
        <f t="shared" si="1436"/>
        <v>17</v>
      </c>
      <c r="L3170" s="8">
        <f t="shared" si="1453"/>
        <v>1.00475822</v>
      </c>
      <c r="M3170" s="110">
        <f t="shared" si="1442"/>
        <v>1.0056002500000001</v>
      </c>
      <c r="N3170" s="110">
        <f t="shared" si="1443"/>
        <v>2.242684295692388</v>
      </c>
      <c r="O3170" s="103">
        <f t="shared" si="1444"/>
        <v>2.2533554800000002</v>
      </c>
      <c r="P3170" s="103">
        <f t="shared" si="1445"/>
        <v>61.383942230000002</v>
      </c>
      <c r="Q3170" s="11">
        <f t="shared" si="1459"/>
        <v>0</v>
      </c>
      <c r="R3170" s="30">
        <f t="shared" si="1454"/>
        <v>0</v>
      </c>
      <c r="S3170" s="103">
        <f t="shared" si="1446"/>
        <v>0</v>
      </c>
      <c r="T3170" s="113">
        <f t="shared" si="1455"/>
        <v>8.5000000000000006E-2</v>
      </c>
      <c r="U3170" s="111">
        <f t="shared" si="1447"/>
        <v>17</v>
      </c>
      <c r="V3170" s="111">
        <v>252</v>
      </c>
      <c r="W3170" s="110">
        <f t="shared" si="1448"/>
        <v>1.005518583</v>
      </c>
      <c r="X3170" s="103">
        <f t="shared" si="1449"/>
        <v>0.33875238000000002</v>
      </c>
      <c r="Y3170" s="103">
        <f t="shared" si="1450"/>
        <v>0</v>
      </c>
      <c r="Z3170" s="114" t="str">
        <f t="shared" si="1457"/>
        <v>A+J=</v>
      </c>
      <c r="AA3170" s="108">
        <f t="shared" si="1458"/>
        <v>47197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>
        <f t="shared" si="1451"/>
        <v>47193</v>
      </c>
      <c r="B3171" s="103">
        <f t="shared" si="1438"/>
        <v>61.75992213</v>
      </c>
      <c r="C3171" s="204">
        <f t="shared" si="1437"/>
        <v>27.241126747792478</v>
      </c>
      <c r="D3171" s="104">
        <f t="shared" si="1439"/>
        <v>7205.03</v>
      </c>
      <c r="E3171" s="105">
        <f t="shared" si="1434"/>
        <v>7245.38</v>
      </c>
      <c r="F3171" s="106">
        <f t="shared" si="1435"/>
        <v>47138</v>
      </c>
      <c r="G3171" s="107">
        <f t="shared" si="1440"/>
        <v>5.6002542668107669E-3</v>
      </c>
      <c r="H3171" s="108">
        <f t="shared" si="1456"/>
        <v>47197</v>
      </c>
      <c r="I3171" s="108">
        <f t="shared" si="1441"/>
        <v>47197</v>
      </c>
      <c r="J3171" s="109">
        <f t="shared" si="1452"/>
        <v>20</v>
      </c>
      <c r="K3171" s="109">
        <f t="shared" si="1436"/>
        <v>18</v>
      </c>
      <c r="L3171" s="8">
        <f t="shared" si="1453"/>
        <v>1.00503882</v>
      </c>
      <c r="M3171" s="110">
        <f t="shared" si="1442"/>
        <v>1.0056002500000001</v>
      </c>
      <c r="N3171" s="110">
        <f t="shared" si="1443"/>
        <v>2.242684295692388</v>
      </c>
      <c r="O3171" s="103">
        <f t="shared" si="1444"/>
        <v>2.2539847700000002</v>
      </c>
      <c r="P3171" s="103">
        <f t="shared" si="1445"/>
        <v>61.4010848</v>
      </c>
      <c r="Q3171" s="11">
        <f t="shared" si="1459"/>
        <v>0</v>
      </c>
      <c r="R3171" s="30">
        <f t="shared" si="1454"/>
        <v>0</v>
      </c>
      <c r="S3171" s="103">
        <f t="shared" si="1446"/>
        <v>0</v>
      </c>
      <c r="T3171" s="113">
        <f t="shared" si="1455"/>
        <v>8.5000000000000006E-2</v>
      </c>
      <c r="U3171" s="111">
        <f t="shared" si="1447"/>
        <v>18</v>
      </c>
      <c r="V3171" s="111">
        <v>252</v>
      </c>
      <c r="W3171" s="110">
        <f t="shared" si="1448"/>
        <v>1.005844153</v>
      </c>
      <c r="X3171" s="103">
        <f t="shared" si="1449"/>
        <v>0.35883733000000001</v>
      </c>
      <c r="Y3171" s="103">
        <f t="shared" si="1450"/>
        <v>0</v>
      </c>
      <c r="Z3171" s="114" t="str">
        <f t="shared" si="1457"/>
        <v>A+J=</v>
      </c>
      <c r="AA3171" s="108">
        <f t="shared" si="1458"/>
        <v>47197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>
        <f t="shared" si="1451"/>
        <v>47194</v>
      </c>
      <c r="B3172" s="103">
        <f t="shared" si="1438"/>
        <v>61.797171860000006</v>
      </c>
      <c r="C3172" s="204">
        <f t="shared" si="1437"/>
        <v>27.241126747792478</v>
      </c>
      <c r="D3172" s="104">
        <f t="shared" si="1439"/>
        <v>7205.03</v>
      </c>
      <c r="E3172" s="105">
        <f t="shared" si="1434"/>
        <v>7245.38</v>
      </c>
      <c r="F3172" s="106">
        <f t="shared" si="1435"/>
        <v>47138</v>
      </c>
      <c r="G3172" s="107">
        <f t="shared" si="1440"/>
        <v>5.6002542668107669E-3</v>
      </c>
      <c r="H3172" s="108">
        <f t="shared" si="1456"/>
        <v>47197</v>
      </c>
      <c r="I3172" s="108">
        <f t="shared" si="1441"/>
        <v>47197</v>
      </c>
      <c r="J3172" s="109">
        <f t="shared" si="1452"/>
        <v>20</v>
      </c>
      <c r="K3172" s="109">
        <f t="shared" si="1436"/>
        <v>19</v>
      </c>
      <c r="L3172" s="8">
        <f t="shared" si="1453"/>
        <v>1.00531949</v>
      </c>
      <c r="M3172" s="110">
        <f t="shared" si="1442"/>
        <v>1.0056002500000001</v>
      </c>
      <c r="N3172" s="110">
        <f t="shared" si="1443"/>
        <v>2.242684295692388</v>
      </c>
      <c r="O3172" s="103">
        <f t="shared" si="1444"/>
        <v>2.2546142300000001</v>
      </c>
      <c r="P3172" s="103">
        <f t="shared" si="1445"/>
        <v>61.418232000000003</v>
      </c>
      <c r="Q3172" s="11">
        <f t="shared" si="1459"/>
        <v>0</v>
      </c>
      <c r="R3172" s="30">
        <f t="shared" si="1454"/>
        <v>0</v>
      </c>
      <c r="S3172" s="103">
        <f t="shared" si="1446"/>
        <v>0</v>
      </c>
      <c r="T3172" s="113">
        <f t="shared" si="1455"/>
        <v>8.5000000000000006E-2</v>
      </c>
      <c r="U3172" s="111">
        <f t="shared" si="1447"/>
        <v>19</v>
      </c>
      <c r="V3172" s="111">
        <v>252</v>
      </c>
      <c r="W3172" s="110">
        <f t="shared" si="1448"/>
        <v>1.0061698269999999</v>
      </c>
      <c r="X3172" s="103">
        <f t="shared" si="1449"/>
        <v>0.37893986000000002</v>
      </c>
      <c r="Y3172" s="103">
        <f t="shared" si="1450"/>
        <v>0</v>
      </c>
      <c r="Z3172" s="114" t="str">
        <f t="shared" si="1457"/>
        <v>A+J=</v>
      </c>
      <c r="AA3172" s="108">
        <f t="shared" si="1458"/>
        <v>47197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>
        <f t="shared" si="1451"/>
        <v>47195</v>
      </c>
      <c r="B3173" s="103">
        <f t="shared" si="1438"/>
        <v>61.797171860000006</v>
      </c>
      <c r="C3173" s="204">
        <f t="shared" si="1437"/>
        <v>27.241126747792478</v>
      </c>
      <c r="D3173" s="104">
        <f t="shared" si="1439"/>
        <v>7205.03</v>
      </c>
      <c r="E3173" s="105">
        <f t="shared" si="1434"/>
        <v>7245.38</v>
      </c>
      <c r="F3173" s="106">
        <f t="shared" si="1435"/>
        <v>47138</v>
      </c>
      <c r="G3173" s="107">
        <f t="shared" si="1440"/>
        <v>5.6002542668107669E-3</v>
      </c>
      <c r="H3173" s="108">
        <f t="shared" si="1456"/>
        <v>47197</v>
      </c>
      <c r="I3173" s="108">
        <f t="shared" si="1441"/>
        <v>47197</v>
      </c>
      <c r="J3173" s="109">
        <f t="shared" si="1452"/>
        <v>20</v>
      </c>
      <c r="K3173" s="109">
        <f t="shared" si="1436"/>
        <v>19</v>
      </c>
      <c r="L3173" s="8">
        <f t="shared" si="1453"/>
        <v>1.00531949</v>
      </c>
      <c r="M3173" s="110">
        <f t="shared" si="1442"/>
        <v>1.0056002500000001</v>
      </c>
      <c r="N3173" s="110">
        <f t="shared" si="1443"/>
        <v>2.242684295692388</v>
      </c>
      <c r="O3173" s="103">
        <f t="shared" si="1444"/>
        <v>2.2546142300000001</v>
      </c>
      <c r="P3173" s="103">
        <f t="shared" si="1445"/>
        <v>61.418232000000003</v>
      </c>
      <c r="Q3173" s="11">
        <f t="shared" si="1459"/>
        <v>0</v>
      </c>
      <c r="R3173" s="30">
        <f t="shared" si="1454"/>
        <v>0</v>
      </c>
      <c r="S3173" s="103">
        <f t="shared" si="1446"/>
        <v>0</v>
      </c>
      <c r="T3173" s="113">
        <f t="shared" si="1455"/>
        <v>8.5000000000000006E-2</v>
      </c>
      <c r="U3173" s="111">
        <f t="shared" si="1447"/>
        <v>19</v>
      </c>
      <c r="V3173" s="111">
        <v>252</v>
      </c>
      <c r="W3173" s="110">
        <f t="shared" si="1448"/>
        <v>1.0061698269999999</v>
      </c>
      <c r="X3173" s="103">
        <f t="shared" si="1449"/>
        <v>0.37893986000000002</v>
      </c>
      <c r="Y3173" s="103">
        <f t="shared" si="1450"/>
        <v>0</v>
      </c>
      <c r="Z3173" s="114" t="str">
        <f t="shared" si="1457"/>
        <v>A+J=</v>
      </c>
      <c r="AA3173" s="108">
        <f t="shared" si="1458"/>
        <v>47197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>
        <f t="shared" si="1451"/>
        <v>47196</v>
      </c>
      <c r="B3174" s="103">
        <f t="shared" si="1438"/>
        <v>61.797171860000006</v>
      </c>
      <c r="C3174" s="204">
        <f t="shared" si="1437"/>
        <v>27.241126747792478</v>
      </c>
      <c r="D3174" s="104">
        <f t="shared" si="1439"/>
        <v>7205.03</v>
      </c>
      <c r="E3174" s="105">
        <f t="shared" si="1434"/>
        <v>7245.38</v>
      </c>
      <c r="F3174" s="106">
        <f t="shared" si="1435"/>
        <v>47138</v>
      </c>
      <c r="G3174" s="107">
        <f t="shared" si="1440"/>
        <v>5.6002542668107669E-3</v>
      </c>
      <c r="H3174" s="108">
        <f t="shared" si="1456"/>
        <v>47197</v>
      </c>
      <c r="I3174" s="108">
        <f t="shared" si="1441"/>
        <v>47197</v>
      </c>
      <c r="J3174" s="109">
        <f t="shared" si="1452"/>
        <v>20</v>
      </c>
      <c r="K3174" s="109">
        <f t="shared" si="1436"/>
        <v>19</v>
      </c>
      <c r="L3174" s="8">
        <f t="shared" si="1453"/>
        <v>1.00531949</v>
      </c>
      <c r="M3174" s="110">
        <f t="shared" si="1442"/>
        <v>1.0056002500000001</v>
      </c>
      <c r="N3174" s="110">
        <f t="shared" si="1443"/>
        <v>2.242684295692388</v>
      </c>
      <c r="O3174" s="103">
        <f t="shared" si="1444"/>
        <v>2.2546142300000001</v>
      </c>
      <c r="P3174" s="103">
        <f t="shared" si="1445"/>
        <v>61.418232000000003</v>
      </c>
      <c r="Q3174" s="11">
        <f t="shared" si="1459"/>
        <v>0</v>
      </c>
      <c r="R3174" s="30">
        <f t="shared" si="1454"/>
        <v>0</v>
      </c>
      <c r="S3174" s="103">
        <f t="shared" si="1446"/>
        <v>0</v>
      </c>
      <c r="T3174" s="113">
        <f t="shared" si="1455"/>
        <v>8.5000000000000006E-2</v>
      </c>
      <c r="U3174" s="111">
        <f t="shared" si="1447"/>
        <v>19</v>
      </c>
      <c r="V3174" s="111">
        <v>252</v>
      </c>
      <c r="W3174" s="110">
        <f t="shared" si="1448"/>
        <v>1.0061698269999999</v>
      </c>
      <c r="X3174" s="103">
        <f t="shared" si="1449"/>
        <v>0.37893986000000002</v>
      </c>
      <c r="Y3174" s="103">
        <f t="shared" si="1450"/>
        <v>0</v>
      </c>
      <c r="Z3174" s="114" t="str">
        <f t="shared" si="1457"/>
        <v>A+J=</v>
      </c>
      <c r="AA3174" s="108">
        <f t="shared" si="1458"/>
        <v>47197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>
        <f t="shared" si="1451"/>
        <v>47197</v>
      </c>
      <c r="B3175" s="103">
        <f t="shared" si="1438"/>
        <v>61.834444550000001</v>
      </c>
      <c r="C3175" s="204">
        <f t="shared" si="1437"/>
        <v>27.241126747792478</v>
      </c>
      <c r="D3175" s="104">
        <f t="shared" si="1439"/>
        <v>7205.03</v>
      </c>
      <c r="E3175" s="105">
        <f t="shared" si="1434"/>
        <v>7245.38</v>
      </c>
      <c r="F3175" s="106">
        <f t="shared" si="1435"/>
        <v>47138</v>
      </c>
      <c r="G3175" s="107">
        <f t="shared" si="1440"/>
        <v>5.6002542668107669E-3</v>
      </c>
      <c r="H3175" s="108">
        <f t="shared" si="1456"/>
        <v>47228</v>
      </c>
      <c r="I3175" s="108">
        <f t="shared" si="1441"/>
        <v>47197</v>
      </c>
      <c r="J3175" s="109">
        <f t="shared" si="1452"/>
        <v>20</v>
      </c>
      <c r="K3175" s="109">
        <f t="shared" si="1436"/>
        <v>20</v>
      </c>
      <c r="L3175" s="8">
        <f t="shared" si="1453"/>
        <v>1.0056002500000001</v>
      </c>
      <c r="M3175" s="110">
        <f t="shared" si="1442"/>
        <v>1.0056002500000001</v>
      </c>
      <c r="N3175" s="110">
        <f t="shared" si="1443"/>
        <v>2.242684295692388</v>
      </c>
      <c r="O3175" s="103">
        <f t="shared" si="1444"/>
        <v>2.2552438800000001</v>
      </c>
      <c r="P3175" s="103">
        <f t="shared" si="1445"/>
        <v>61.435384380000002</v>
      </c>
      <c r="Q3175" s="11">
        <f t="shared" si="1459"/>
        <v>104</v>
      </c>
      <c r="R3175" s="30">
        <f t="shared" si="1454"/>
        <v>0.18317700000000001</v>
      </c>
      <c r="S3175" s="103">
        <f t="shared" si="1446"/>
        <v>11.253549400000001</v>
      </c>
      <c r="T3175" s="113">
        <f t="shared" si="1455"/>
        <v>8.5000000000000006E-2</v>
      </c>
      <c r="U3175" s="111">
        <f t="shared" si="1447"/>
        <v>20</v>
      </c>
      <c r="V3175" s="111">
        <v>252</v>
      </c>
      <c r="W3175" s="110">
        <f t="shared" si="1448"/>
        <v>1.006495608</v>
      </c>
      <c r="X3175" s="103">
        <f t="shared" si="1449"/>
        <v>0.39906016999999999</v>
      </c>
      <c r="Y3175" s="103">
        <f t="shared" si="1450"/>
        <v>11.652609570000001</v>
      </c>
      <c r="Z3175" s="114" t="str">
        <f t="shared" si="1457"/>
        <v>A+J=</v>
      </c>
      <c r="AA3175" s="108">
        <f t="shared" si="1458"/>
        <v>47197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>
        <f t="shared" si="1451"/>
        <v>47198</v>
      </c>
      <c r="B3176" s="103">
        <f t="shared" si="1438"/>
        <v>50.210826760000003</v>
      </c>
      <c r="C3176" s="204">
        <f t="shared" si="1437"/>
        <v>22.251178875724648</v>
      </c>
      <c r="D3176" s="104">
        <f t="shared" si="1439"/>
        <v>7205.03</v>
      </c>
      <c r="E3176" s="105">
        <f t="shared" ref="E3176:E3239" si="1460">IF($K3176=1,VLOOKUP($A3175,$AO$10:$AS$165,4),E3175)</f>
        <v>7245.38</v>
      </c>
      <c r="F3176" s="106">
        <f t="shared" ref="F3176:F3239" si="1461">IF($K3176=1,VLOOKUP($A3175,$AO$10:$AS$165,5),F3175)</f>
        <v>47169</v>
      </c>
      <c r="G3176" s="107">
        <f t="shared" si="1440"/>
        <v>5.6002542668107669E-3</v>
      </c>
      <c r="H3176" s="108">
        <f t="shared" si="1456"/>
        <v>47228</v>
      </c>
      <c r="I3176" s="108">
        <f t="shared" si="1441"/>
        <v>47228</v>
      </c>
      <c r="J3176" s="109">
        <f t="shared" si="1452"/>
        <v>22</v>
      </c>
      <c r="K3176" s="109">
        <f t="shared" si="1436"/>
        <v>1</v>
      </c>
      <c r="L3176" s="8">
        <f t="shared" si="1453"/>
        <v>1.0002538700000001</v>
      </c>
      <c r="M3176" s="110">
        <f t="shared" si="1442"/>
        <v>1.0056002500000001</v>
      </c>
      <c r="N3176" s="110">
        <f t="shared" si="1443"/>
        <v>2.2552438884193395</v>
      </c>
      <c r="O3176" s="103">
        <f t="shared" si="1444"/>
        <v>2.2558164199999999</v>
      </c>
      <c r="P3176" s="103">
        <f t="shared" si="1445"/>
        <v>50.194574670000002</v>
      </c>
      <c r="Q3176" s="11">
        <f t="shared" si="1459"/>
        <v>0</v>
      </c>
      <c r="R3176" s="30">
        <f t="shared" si="1454"/>
        <v>0</v>
      </c>
      <c r="S3176" s="103">
        <f t="shared" si="1446"/>
        <v>0</v>
      </c>
      <c r="T3176" s="113">
        <f t="shared" si="1455"/>
        <v>8.5000000000000006E-2</v>
      </c>
      <c r="U3176" s="111">
        <f t="shared" si="1447"/>
        <v>1</v>
      </c>
      <c r="V3176" s="111">
        <v>252</v>
      </c>
      <c r="W3176" s="110">
        <f t="shared" si="1448"/>
        <v>1.0003237819999999</v>
      </c>
      <c r="X3176" s="103">
        <f t="shared" si="1449"/>
        <v>1.625209E-2</v>
      </c>
      <c r="Y3176" s="103">
        <f t="shared" si="1450"/>
        <v>0</v>
      </c>
      <c r="Z3176" s="114" t="str">
        <f t="shared" si="1457"/>
        <v>A+J=</v>
      </c>
      <c r="AA3176" s="108">
        <f t="shared" si="1458"/>
        <v>47228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>
        <f t="shared" si="1451"/>
        <v>47199</v>
      </c>
      <c r="B3177" s="103">
        <f t="shared" si="1438"/>
        <v>50.23983613</v>
      </c>
      <c r="C3177" s="204">
        <f t="shared" si="1437"/>
        <v>22.251178875724648</v>
      </c>
      <c r="D3177" s="104">
        <f t="shared" si="1439"/>
        <v>7205.03</v>
      </c>
      <c r="E3177" s="105">
        <f t="shared" si="1460"/>
        <v>7245.38</v>
      </c>
      <c r="F3177" s="106">
        <f t="shared" si="1461"/>
        <v>47169</v>
      </c>
      <c r="G3177" s="107">
        <f t="shared" si="1440"/>
        <v>5.6002542668107669E-3</v>
      </c>
      <c r="H3177" s="108">
        <f t="shared" si="1456"/>
        <v>47228</v>
      </c>
      <c r="I3177" s="108">
        <f t="shared" si="1441"/>
        <v>47228</v>
      </c>
      <c r="J3177" s="109">
        <f t="shared" si="1452"/>
        <v>22</v>
      </c>
      <c r="K3177" s="109">
        <f t="shared" si="1436"/>
        <v>2</v>
      </c>
      <c r="L3177" s="8">
        <f t="shared" si="1453"/>
        <v>1.0005078199999999</v>
      </c>
      <c r="M3177" s="110">
        <f t="shared" si="1442"/>
        <v>1.0056002500000001</v>
      </c>
      <c r="N3177" s="110">
        <f t="shared" si="1443"/>
        <v>2.2552438884193395</v>
      </c>
      <c r="O3177" s="103">
        <f t="shared" si="1444"/>
        <v>2.25638914</v>
      </c>
      <c r="P3177" s="103">
        <f t="shared" si="1445"/>
        <v>50.207318360000002</v>
      </c>
      <c r="Q3177" s="11">
        <f t="shared" si="1459"/>
        <v>0</v>
      </c>
      <c r="R3177" s="30">
        <f t="shared" si="1454"/>
        <v>0</v>
      </c>
      <c r="S3177" s="103">
        <f t="shared" si="1446"/>
        <v>0</v>
      </c>
      <c r="T3177" s="113">
        <f t="shared" si="1455"/>
        <v>8.5000000000000006E-2</v>
      </c>
      <c r="U3177" s="111">
        <f t="shared" si="1447"/>
        <v>2</v>
      </c>
      <c r="V3177" s="111">
        <v>252</v>
      </c>
      <c r="W3177" s="110">
        <f t="shared" si="1448"/>
        <v>1.00064767</v>
      </c>
      <c r="X3177" s="103">
        <f t="shared" si="1449"/>
        <v>3.2517770000000001E-2</v>
      </c>
      <c r="Y3177" s="103">
        <f t="shared" si="1450"/>
        <v>0</v>
      </c>
      <c r="Z3177" s="114" t="str">
        <f t="shared" si="1457"/>
        <v>A+J=</v>
      </c>
      <c r="AA3177" s="108">
        <f t="shared" si="1458"/>
        <v>47228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>
        <f t="shared" si="1451"/>
        <v>47200</v>
      </c>
      <c r="B3178" s="103">
        <f t="shared" si="1438"/>
        <v>50.268862089999999</v>
      </c>
      <c r="C3178" s="204">
        <f t="shared" si="1437"/>
        <v>22.251178875724648</v>
      </c>
      <c r="D3178" s="104">
        <f t="shared" si="1439"/>
        <v>7205.03</v>
      </c>
      <c r="E3178" s="105">
        <f t="shared" si="1460"/>
        <v>7245.38</v>
      </c>
      <c r="F3178" s="106">
        <f t="shared" si="1461"/>
        <v>47169</v>
      </c>
      <c r="G3178" s="107">
        <f t="shared" si="1440"/>
        <v>5.6002542668107669E-3</v>
      </c>
      <c r="H3178" s="108">
        <f t="shared" si="1456"/>
        <v>47228</v>
      </c>
      <c r="I3178" s="108">
        <f t="shared" si="1441"/>
        <v>47228</v>
      </c>
      <c r="J3178" s="109">
        <f t="shared" si="1452"/>
        <v>22</v>
      </c>
      <c r="K3178" s="109">
        <f t="shared" si="1436"/>
        <v>3</v>
      </c>
      <c r="L3178" s="8">
        <f t="shared" si="1453"/>
        <v>1.0007618300000001</v>
      </c>
      <c r="M3178" s="110">
        <f t="shared" si="1442"/>
        <v>1.0056002500000001</v>
      </c>
      <c r="N3178" s="110">
        <f t="shared" si="1443"/>
        <v>2.2552438884193395</v>
      </c>
      <c r="O3178" s="103">
        <f t="shared" si="1444"/>
        <v>2.2569620000000001</v>
      </c>
      <c r="P3178" s="103">
        <f t="shared" si="1445"/>
        <v>50.220065169999998</v>
      </c>
      <c r="Q3178" s="11">
        <f t="shared" si="1459"/>
        <v>0</v>
      </c>
      <c r="R3178" s="30">
        <f t="shared" si="1454"/>
        <v>0</v>
      </c>
      <c r="S3178" s="103">
        <f t="shared" si="1446"/>
        <v>0</v>
      </c>
      <c r="T3178" s="113">
        <f t="shared" si="1455"/>
        <v>8.5000000000000006E-2</v>
      </c>
      <c r="U3178" s="111">
        <f t="shared" si="1447"/>
        <v>3</v>
      </c>
      <c r="V3178" s="111">
        <v>252</v>
      </c>
      <c r="W3178" s="110">
        <f t="shared" si="1448"/>
        <v>1.000971662</v>
      </c>
      <c r="X3178" s="103">
        <f t="shared" si="1449"/>
        <v>4.8796920000000001E-2</v>
      </c>
      <c r="Y3178" s="103">
        <f t="shared" si="1450"/>
        <v>0</v>
      </c>
      <c r="Z3178" s="114" t="str">
        <f t="shared" si="1457"/>
        <v>A+J=</v>
      </c>
      <c r="AA3178" s="108">
        <f t="shared" si="1458"/>
        <v>47228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>
        <f t="shared" si="1451"/>
        <v>47201</v>
      </c>
      <c r="B3179" s="103">
        <f t="shared" si="1438"/>
        <v>50.297904500000001</v>
      </c>
      <c r="C3179" s="204">
        <f t="shared" si="1437"/>
        <v>22.251178875724648</v>
      </c>
      <c r="D3179" s="104">
        <f t="shared" si="1439"/>
        <v>7205.03</v>
      </c>
      <c r="E3179" s="105">
        <f t="shared" si="1460"/>
        <v>7245.38</v>
      </c>
      <c r="F3179" s="106">
        <f t="shared" si="1461"/>
        <v>47169</v>
      </c>
      <c r="G3179" s="107">
        <f t="shared" si="1440"/>
        <v>5.6002542668107669E-3</v>
      </c>
      <c r="H3179" s="108">
        <f t="shared" si="1456"/>
        <v>47228</v>
      </c>
      <c r="I3179" s="108">
        <f t="shared" si="1441"/>
        <v>47228</v>
      </c>
      <c r="J3179" s="109">
        <f t="shared" si="1452"/>
        <v>22</v>
      </c>
      <c r="K3179" s="109">
        <f t="shared" si="1436"/>
        <v>4</v>
      </c>
      <c r="L3179" s="8">
        <f t="shared" si="1453"/>
        <v>1.0010159000000001</v>
      </c>
      <c r="M3179" s="110">
        <f t="shared" si="1442"/>
        <v>1.0056002500000001</v>
      </c>
      <c r="N3179" s="110">
        <f t="shared" si="1443"/>
        <v>2.2552438884193395</v>
      </c>
      <c r="O3179" s="103">
        <f t="shared" si="1444"/>
        <v>2.2575349899999999</v>
      </c>
      <c r="P3179" s="103">
        <f t="shared" si="1445"/>
        <v>50.232814879999999</v>
      </c>
      <c r="Q3179" s="11">
        <f t="shared" si="1459"/>
        <v>0</v>
      </c>
      <c r="R3179" s="30">
        <f t="shared" si="1454"/>
        <v>0</v>
      </c>
      <c r="S3179" s="103">
        <f t="shared" si="1446"/>
        <v>0</v>
      </c>
      <c r="T3179" s="113">
        <f t="shared" si="1455"/>
        <v>8.5000000000000006E-2</v>
      </c>
      <c r="U3179" s="111">
        <f t="shared" si="1447"/>
        <v>4</v>
      </c>
      <c r="V3179" s="111">
        <v>252</v>
      </c>
      <c r="W3179" s="110">
        <f t="shared" si="1448"/>
        <v>1.001295759</v>
      </c>
      <c r="X3179" s="103">
        <f t="shared" si="1449"/>
        <v>6.5089620000000001E-2</v>
      </c>
      <c r="Y3179" s="103">
        <f t="shared" si="1450"/>
        <v>0</v>
      </c>
      <c r="Z3179" s="114" t="str">
        <f t="shared" si="1457"/>
        <v>A+J=</v>
      </c>
      <c r="AA3179" s="108">
        <f t="shared" si="1458"/>
        <v>47228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>
        <f t="shared" si="1451"/>
        <v>47202</v>
      </c>
      <c r="B3180" s="103">
        <f t="shared" si="1438"/>
        <v>50.297904500000001</v>
      </c>
      <c r="C3180" s="204">
        <f t="shared" si="1437"/>
        <v>22.251178875724648</v>
      </c>
      <c r="D3180" s="104">
        <f t="shared" si="1439"/>
        <v>7205.03</v>
      </c>
      <c r="E3180" s="105">
        <f t="shared" si="1460"/>
        <v>7245.38</v>
      </c>
      <c r="F3180" s="106">
        <f t="shared" si="1461"/>
        <v>47169</v>
      </c>
      <c r="G3180" s="107">
        <f t="shared" si="1440"/>
        <v>5.6002542668107669E-3</v>
      </c>
      <c r="H3180" s="108">
        <f t="shared" si="1456"/>
        <v>47228</v>
      </c>
      <c r="I3180" s="108">
        <f t="shared" si="1441"/>
        <v>47228</v>
      </c>
      <c r="J3180" s="109">
        <f t="shared" si="1452"/>
        <v>22</v>
      </c>
      <c r="K3180" s="109">
        <f t="shared" ref="K3180:K3243" si="1462">(J3180-(NETWORKDAYS(A3180,I3180,AD$171:AD$502)-1))</f>
        <v>4</v>
      </c>
      <c r="L3180" s="8">
        <f t="shared" si="1453"/>
        <v>1.0010159000000001</v>
      </c>
      <c r="M3180" s="110">
        <f t="shared" si="1442"/>
        <v>1.0056002500000001</v>
      </c>
      <c r="N3180" s="110">
        <f t="shared" si="1443"/>
        <v>2.2552438884193395</v>
      </c>
      <c r="O3180" s="103">
        <f t="shared" si="1444"/>
        <v>2.2575349899999999</v>
      </c>
      <c r="P3180" s="103">
        <f t="shared" si="1445"/>
        <v>50.232814879999999</v>
      </c>
      <c r="Q3180" s="11">
        <f t="shared" si="1459"/>
        <v>0</v>
      </c>
      <c r="R3180" s="30">
        <f t="shared" si="1454"/>
        <v>0</v>
      </c>
      <c r="S3180" s="103">
        <f t="shared" si="1446"/>
        <v>0</v>
      </c>
      <c r="T3180" s="113">
        <f t="shared" si="1455"/>
        <v>8.5000000000000006E-2</v>
      </c>
      <c r="U3180" s="111">
        <f t="shared" si="1447"/>
        <v>4</v>
      </c>
      <c r="V3180" s="111">
        <v>252</v>
      </c>
      <c r="W3180" s="110">
        <f t="shared" si="1448"/>
        <v>1.001295759</v>
      </c>
      <c r="X3180" s="103">
        <f t="shared" si="1449"/>
        <v>6.5089620000000001E-2</v>
      </c>
      <c r="Y3180" s="103">
        <f t="shared" si="1450"/>
        <v>0</v>
      </c>
      <c r="Z3180" s="114" t="str">
        <f t="shared" si="1457"/>
        <v>A+J=</v>
      </c>
      <c r="AA3180" s="108">
        <f t="shared" si="1458"/>
        <v>47228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>
        <f t="shared" si="1451"/>
        <v>47203</v>
      </c>
      <c r="B3181" s="103">
        <f t="shared" si="1438"/>
        <v>50.297904500000001</v>
      </c>
      <c r="C3181" s="204">
        <f t="shared" si="1437"/>
        <v>22.251178875724648</v>
      </c>
      <c r="D3181" s="104">
        <f t="shared" si="1439"/>
        <v>7205.03</v>
      </c>
      <c r="E3181" s="105">
        <f t="shared" si="1460"/>
        <v>7245.38</v>
      </c>
      <c r="F3181" s="106">
        <f t="shared" si="1461"/>
        <v>47169</v>
      </c>
      <c r="G3181" s="107">
        <f t="shared" si="1440"/>
        <v>5.6002542668107669E-3</v>
      </c>
      <c r="H3181" s="108">
        <f t="shared" si="1456"/>
        <v>47228</v>
      </c>
      <c r="I3181" s="108">
        <f t="shared" si="1441"/>
        <v>47228</v>
      </c>
      <c r="J3181" s="109">
        <f t="shared" si="1452"/>
        <v>22</v>
      </c>
      <c r="K3181" s="109">
        <f t="shared" si="1462"/>
        <v>4</v>
      </c>
      <c r="L3181" s="8">
        <f t="shared" si="1453"/>
        <v>1.0010159000000001</v>
      </c>
      <c r="M3181" s="110">
        <f t="shared" si="1442"/>
        <v>1.0056002500000001</v>
      </c>
      <c r="N3181" s="110">
        <f t="shared" si="1443"/>
        <v>2.2552438884193395</v>
      </c>
      <c r="O3181" s="103">
        <f t="shared" si="1444"/>
        <v>2.2575349899999999</v>
      </c>
      <c r="P3181" s="103">
        <f t="shared" si="1445"/>
        <v>50.232814879999999</v>
      </c>
      <c r="Q3181" s="11">
        <f t="shared" si="1459"/>
        <v>0</v>
      </c>
      <c r="R3181" s="30">
        <f t="shared" si="1454"/>
        <v>0</v>
      </c>
      <c r="S3181" s="103">
        <f t="shared" si="1446"/>
        <v>0</v>
      </c>
      <c r="T3181" s="113">
        <f t="shared" si="1455"/>
        <v>8.5000000000000006E-2</v>
      </c>
      <c r="U3181" s="111">
        <f t="shared" si="1447"/>
        <v>4</v>
      </c>
      <c r="V3181" s="111">
        <v>252</v>
      </c>
      <c r="W3181" s="110">
        <f t="shared" si="1448"/>
        <v>1.001295759</v>
      </c>
      <c r="X3181" s="103">
        <f t="shared" si="1449"/>
        <v>6.5089620000000001E-2</v>
      </c>
      <c r="Y3181" s="103">
        <f t="shared" si="1450"/>
        <v>0</v>
      </c>
      <c r="Z3181" s="114" t="str">
        <f t="shared" si="1457"/>
        <v>A+J=</v>
      </c>
      <c r="AA3181" s="108">
        <f t="shared" si="1458"/>
        <v>47228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>
        <f t="shared" si="1451"/>
        <v>47204</v>
      </c>
      <c r="B3182" s="103">
        <f t="shared" si="1438"/>
        <v>50.32696378</v>
      </c>
      <c r="C3182" s="204">
        <f t="shared" si="1437"/>
        <v>22.251178875724648</v>
      </c>
      <c r="D3182" s="104">
        <f t="shared" si="1439"/>
        <v>7205.03</v>
      </c>
      <c r="E3182" s="105">
        <f t="shared" si="1460"/>
        <v>7245.38</v>
      </c>
      <c r="F3182" s="106">
        <f t="shared" si="1461"/>
        <v>47169</v>
      </c>
      <c r="G3182" s="107">
        <f t="shared" si="1440"/>
        <v>5.6002542668107669E-3</v>
      </c>
      <c r="H3182" s="108">
        <f t="shared" si="1456"/>
        <v>47228</v>
      </c>
      <c r="I3182" s="108">
        <f t="shared" si="1441"/>
        <v>47228</v>
      </c>
      <c r="J3182" s="109">
        <f t="shared" si="1452"/>
        <v>22</v>
      </c>
      <c r="K3182" s="109">
        <f t="shared" si="1462"/>
        <v>5</v>
      </c>
      <c r="L3182" s="8">
        <f t="shared" si="1453"/>
        <v>1.0012700400000001</v>
      </c>
      <c r="M3182" s="110">
        <f t="shared" si="1442"/>
        <v>1.0056002500000001</v>
      </c>
      <c r="N3182" s="110">
        <f t="shared" si="1443"/>
        <v>2.2552438884193395</v>
      </c>
      <c r="O3182" s="103">
        <f t="shared" si="1444"/>
        <v>2.2581081300000001</v>
      </c>
      <c r="P3182" s="103">
        <f t="shared" si="1445"/>
        <v>50.245567919999999</v>
      </c>
      <c r="Q3182" s="11">
        <f t="shared" si="1459"/>
        <v>0</v>
      </c>
      <c r="R3182" s="30">
        <f t="shared" si="1454"/>
        <v>0</v>
      </c>
      <c r="S3182" s="103">
        <f t="shared" si="1446"/>
        <v>0</v>
      </c>
      <c r="T3182" s="113">
        <f t="shared" si="1455"/>
        <v>8.5000000000000006E-2</v>
      </c>
      <c r="U3182" s="111">
        <f t="shared" si="1447"/>
        <v>5</v>
      </c>
      <c r="V3182" s="111">
        <v>252</v>
      </c>
      <c r="W3182" s="110">
        <f t="shared" si="1448"/>
        <v>1.0016199610000001</v>
      </c>
      <c r="X3182" s="103">
        <f t="shared" si="1449"/>
        <v>8.139586E-2</v>
      </c>
      <c r="Y3182" s="103">
        <f t="shared" si="1450"/>
        <v>0</v>
      </c>
      <c r="Z3182" s="114" t="str">
        <f t="shared" si="1457"/>
        <v>A+J=</v>
      </c>
      <c r="AA3182" s="108">
        <f t="shared" si="1458"/>
        <v>47228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>
        <f t="shared" si="1451"/>
        <v>47205</v>
      </c>
      <c r="B3183" s="103">
        <f t="shared" si="1438"/>
        <v>50.356039939999995</v>
      </c>
      <c r="C3183" s="204">
        <f t="shared" si="1437"/>
        <v>22.251178875724648</v>
      </c>
      <c r="D3183" s="104">
        <f t="shared" si="1439"/>
        <v>7205.03</v>
      </c>
      <c r="E3183" s="105">
        <f t="shared" si="1460"/>
        <v>7245.38</v>
      </c>
      <c r="F3183" s="106">
        <f t="shared" si="1461"/>
        <v>47169</v>
      </c>
      <c r="G3183" s="107">
        <f t="shared" si="1440"/>
        <v>5.6002542668107669E-3</v>
      </c>
      <c r="H3183" s="108">
        <f t="shared" si="1456"/>
        <v>47228</v>
      </c>
      <c r="I3183" s="108">
        <f t="shared" si="1441"/>
        <v>47228</v>
      </c>
      <c r="J3183" s="109">
        <f t="shared" si="1452"/>
        <v>22</v>
      </c>
      <c r="K3183" s="109">
        <f t="shared" si="1462"/>
        <v>6</v>
      </c>
      <c r="L3183" s="8">
        <f t="shared" si="1453"/>
        <v>1.00152424</v>
      </c>
      <c r="M3183" s="110">
        <f t="shared" si="1442"/>
        <v>1.0056002500000001</v>
      </c>
      <c r="N3183" s="110">
        <f t="shared" si="1443"/>
        <v>2.2552438884193395</v>
      </c>
      <c r="O3183" s="103">
        <f t="shared" si="1444"/>
        <v>2.2586814199999998</v>
      </c>
      <c r="P3183" s="103">
        <f t="shared" si="1445"/>
        <v>50.258324289999997</v>
      </c>
      <c r="Q3183" s="11">
        <f t="shared" si="1459"/>
        <v>0</v>
      </c>
      <c r="R3183" s="30">
        <f t="shared" si="1454"/>
        <v>0</v>
      </c>
      <c r="S3183" s="103">
        <f t="shared" si="1446"/>
        <v>0</v>
      </c>
      <c r="T3183" s="113">
        <f t="shared" si="1455"/>
        <v>8.5000000000000006E-2</v>
      </c>
      <c r="U3183" s="111">
        <f t="shared" si="1447"/>
        <v>6</v>
      </c>
      <c r="V3183" s="111">
        <v>252</v>
      </c>
      <c r="W3183" s="110">
        <f t="shared" si="1448"/>
        <v>1.0019442679999999</v>
      </c>
      <c r="X3183" s="103">
        <f t="shared" si="1449"/>
        <v>9.7715650000000001E-2</v>
      </c>
      <c r="Y3183" s="103">
        <f t="shared" si="1450"/>
        <v>0</v>
      </c>
      <c r="Z3183" s="114" t="str">
        <f t="shared" si="1457"/>
        <v>A+J=</v>
      </c>
      <c r="AA3183" s="108">
        <f t="shared" si="1458"/>
        <v>47228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>
        <f t="shared" si="1451"/>
        <v>47206</v>
      </c>
      <c r="B3184" s="103">
        <f t="shared" si="1438"/>
        <v>50.385132339999998</v>
      </c>
      <c r="C3184" s="204">
        <f t="shared" si="1437"/>
        <v>22.251178875724648</v>
      </c>
      <c r="D3184" s="104">
        <f t="shared" si="1439"/>
        <v>7205.03</v>
      </c>
      <c r="E3184" s="105">
        <f t="shared" si="1460"/>
        <v>7245.38</v>
      </c>
      <c r="F3184" s="106">
        <f t="shared" si="1461"/>
        <v>47169</v>
      </c>
      <c r="G3184" s="107">
        <f t="shared" si="1440"/>
        <v>5.6002542668107669E-3</v>
      </c>
      <c r="H3184" s="108">
        <f t="shared" si="1456"/>
        <v>47228</v>
      </c>
      <c r="I3184" s="108">
        <f t="shared" si="1441"/>
        <v>47228</v>
      </c>
      <c r="J3184" s="109">
        <f t="shared" si="1452"/>
        <v>22</v>
      </c>
      <c r="K3184" s="109">
        <f t="shared" si="1462"/>
        <v>7</v>
      </c>
      <c r="L3184" s="8">
        <f t="shared" si="1453"/>
        <v>1.0017784999999999</v>
      </c>
      <c r="M3184" s="110">
        <f t="shared" si="1442"/>
        <v>1.0056002500000001</v>
      </c>
      <c r="N3184" s="110">
        <f t="shared" si="1443"/>
        <v>2.2552438884193395</v>
      </c>
      <c r="O3184" s="103">
        <f t="shared" si="1444"/>
        <v>2.2592548300000002</v>
      </c>
      <c r="P3184" s="103">
        <f t="shared" si="1445"/>
        <v>50.271083339999997</v>
      </c>
      <c r="Q3184" s="11">
        <f t="shared" si="1459"/>
        <v>0</v>
      </c>
      <c r="R3184" s="30">
        <f t="shared" si="1454"/>
        <v>0</v>
      </c>
      <c r="S3184" s="103">
        <f t="shared" si="1446"/>
        <v>0</v>
      </c>
      <c r="T3184" s="113">
        <f t="shared" si="1455"/>
        <v>8.5000000000000006E-2</v>
      </c>
      <c r="U3184" s="111">
        <f t="shared" si="1447"/>
        <v>7</v>
      </c>
      <c r="V3184" s="111">
        <v>252</v>
      </c>
      <c r="W3184" s="110">
        <f t="shared" si="1448"/>
        <v>1.00226868</v>
      </c>
      <c r="X3184" s="103">
        <f t="shared" si="1449"/>
        <v>0.114049</v>
      </c>
      <c r="Y3184" s="103">
        <f t="shared" si="1450"/>
        <v>0</v>
      </c>
      <c r="Z3184" s="114" t="str">
        <f t="shared" si="1457"/>
        <v>A+J=</v>
      </c>
      <c r="AA3184" s="108">
        <f t="shared" si="1458"/>
        <v>47228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>
        <f t="shared" si="1451"/>
        <v>47207</v>
      </c>
      <c r="B3185" s="103">
        <f t="shared" si="1438"/>
        <v>50.414242079999994</v>
      </c>
      <c r="C3185" s="204">
        <f t="shared" si="1437"/>
        <v>22.251178875724648</v>
      </c>
      <c r="D3185" s="104">
        <f t="shared" si="1439"/>
        <v>7205.03</v>
      </c>
      <c r="E3185" s="105">
        <f t="shared" si="1460"/>
        <v>7245.38</v>
      </c>
      <c r="F3185" s="106">
        <f t="shared" si="1461"/>
        <v>47169</v>
      </c>
      <c r="G3185" s="107">
        <f t="shared" si="1440"/>
        <v>5.6002542668107669E-3</v>
      </c>
      <c r="H3185" s="108">
        <f t="shared" si="1456"/>
        <v>47228</v>
      </c>
      <c r="I3185" s="108">
        <f t="shared" si="1441"/>
        <v>47228</v>
      </c>
      <c r="J3185" s="109">
        <f t="shared" si="1452"/>
        <v>22</v>
      </c>
      <c r="K3185" s="109">
        <f t="shared" si="1462"/>
        <v>8</v>
      </c>
      <c r="L3185" s="8">
        <f t="shared" si="1453"/>
        <v>1.0020328300000001</v>
      </c>
      <c r="M3185" s="110">
        <f t="shared" si="1442"/>
        <v>1.0056002500000001</v>
      </c>
      <c r="N3185" s="110">
        <f t="shared" si="1443"/>
        <v>2.2552438884193395</v>
      </c>
      <c r="O3185" s="103">
        <f t="shared" si="1444"/>
        <v>2.2598284099999999</v>
      </c>
      <c r="P3185" s="103">
        <f t="shared" si="1445"/>
        <v>50.283846169999997</v>
      </c>
      <c r="Q3185" s="11">
        <f t="shared" si="1459"/>
        <v>0</v>
      </c>
      <c r="R3185" s="30">
        <f t="shared" si="1454"/>
        <v>0</v>
      </c>
      <c r="S3185" s="103">
        <f t="shared" si="1446"/>
        <v>0</v>
      </c>
      <c r="T3185" s="113">
        <f t="shared" si="1455"/>
        <v>8.5000000000000006E-2</v>
      </c>
      <c r="U3185" s="111">
        <f t="shared" si="1447"/>
        <v>8</v>
      </c>
      <c r="V3185" s="111">
        <v>252</v>
      </c>
      <c r="W3185" s="110">
        <f t="shared" si="1448"/>
        <v>1.0025931969999999</v>
      </c>
      <c r="X3185" s="103">
        <f t="shared" si="1449"/>
        <v>0.13039591</v>
      </c>
      <c r="Y3185" s="103">
        <f t="shared" si="1450"/>
        <v>0</v>
      </c>
      <c r="Z3185" s="114" t="str">
        <f t="shared" si="1457"/>
        <v>A+J=</v>
      </c>
      <c r="AA3185" s="108">
        <f t="shared" si="1458"/>
        <v>47228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>
        <f t="shared" si="1451"/>
        <v>47208</v>
      </c>
      <c r="B3186" s="103">
        <f t="shared" si="1438"/>
        <v>50.414242079999994</v>
      </c>
      <c r="C3186" s="204">
        <f t="shared" si="1437"/>
        <v>22.251178875724648</v>
      </c>
      <c r="D3186" s="104">
        <f t="shared" si="1439"/>
        <v>7205.03</v>
      </c>
      <c r="E3186" s="105">
        <f t="shared" si="1460"/>
        <v>7245.38</v>
      </c>
      <c r="F3186" s="106">
        <f t="shared" si="1461"/>
        <v>47169</v>
      </c>
      <c r="G3186" s="107">
        <f t="shared" si="1440"/>
        <v>5.6002542668107669E-3</v>
      </c>
      <c r="H3186" s="108">
        <f t="shared" si="1456"/>
        <v>47228</v>
      </c>
      <c r="I3186" s="108">
        <f t="shared" si="1441"/>
        <v>47228</v>
      </c>
      <c r="J3186" s="109">
        <f t="shared" si="1452"/>
        <v>22</v>
      </c>
      <c r="K3186" s="109">
        <f t="shared" si="1462"/>
        <v>8</v>
      </c>
      <c r="L3186" s="8">
        <f t="shared" si="1453"/>
        <v>1.0020328300000001</v>
      </c>
      <c r="M3186" s="110">
        <f t="shared" si="1442"/>
        <v>1.0056002500000001</v>
      </c>
      <c r="N3186" s="110">
        <f t="shared" si="1443"/>
        <v>2.2552438884193395</v>
      </c>
      <c r="O3186" s="103">
        <f t="shared" si="1444"/>
        <v>2.2598284099999999</v>
      </c>
      <c r="P3186" s="103">
        <f t="shared" si="1445"/>
        <v>50.283846169999997</v>
      </c>
      <c r="Q3186" s="11">
        <f t="shared" si="1459"/>
        <v>0</v>
      </c>
      <c r="R3186" s="30">
        <f t="shared" si="1454"/>
        <v>0</v>
      </c>
      <c r="S3186" s="103">
        <f t="shared" si="1446"/>
        <v>0</v>
      </c>
      <c r="T3186" s="113">
        <f t="shared" si="1455"/>
        <v>8.5000000000000006E-2</v>
      </c>
      <c r="U3186" s="111">
        <f t="shared" si="1447"/>
        <v>8</v>
      </c>
      <c r="V3186" s="111">
        <v>252</v>
      </c>
      <c r="W3186" s="110">
        <f t="shared" si="1448"/>
        <v>1.0025931969999999</v>
      </c>
      <c r="X3186" s="103">
        <f t="shared" si="1449"/>
        <v>0.13039591</v>
      </c>
      <c r="Y3186" s="103">
        <f t="shared" si="1450"/>
        <v>0</v>
      </c>
      <c r="Z3186" s="114" t="str">
        <f t="shared" si="1457"/>
        <v>A+J=</v>
      </c>
      <c r="AA3186" s="108">
        <f t="shared" si="1458"/>
        <v>47228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>
        <f t="shared" si="1451"/>
        <v>47209</v>
      </c>
      <c r="B3187" s="103">
        <f t="shared" si="1438"/>
        <v>50.414242079999994</v>
      </c>
      <c r="C3187" s="204">
        <f t="shared" si="1437"/>
        <v>22.251178875724648</v>
      </c>
      <c r="D3187" s="104">
        <f t="shared" si="1439"/>
        <v>7205.03</v>
      </c>
      <c r="E3187" s="105">
        <f t="shared" si="1460"/>
        <v>7245.38</v>
      </c>
      <c r="F3187" s="106">
        <f t="shared" si="1461"/>
        <v>47169</v>
      </c>
      <c r="G3187" s="107">
        <f t="shared" si="1440"/>
        <v>5.6002542668107669E-3</v>
      </c>
      <c r="H3187" s="108">
        <f t="shared" si="1456"/>
        <v>47228</v>
      </c>
      <c r="I3187" s="108">
        <f t="shared" si="1441"/>
        <v>47228</v>
      </c>
      <c r="J3187" s="109">
        <f t="shared" si="1452"/>
        <v>22</v>
      </c>
      <c r="K3187" s="109">
        <f t="shared" si="1462"/>
        <v>8</v>
      </c>
      <c r="L3187" s="8">
        <f t="shared" si="1453"/>
        <v>1.0020328300000001</v>
      </c>
      <c r="M3187" s="110">
        <f t="shared" si="1442"/>
        <v>1.0056002500000001</v>
      </c>
      <c r="N3187" s="110">
        <f t="shared" si="1443"/>
        <v>2.2552438884193395</v>
      </c>
      <c r="O3187" s="103">
        <f t="shared" si="1444"/>
        <v>2.2598284099999999</v>
      </c>
      <c r="P3187" s="103">
        <f t="shared" si="1445"/>
        <v>50.283846169999997</v>
      </c>
      <c r="Q3187" s="11">
        <f t="shared" si="1459"/>
        <v>0</v>
      </c>
      <c r="R3187" s="30">
        <f t="shared" si="1454"/>
        <v>0</v>
      </c>
      <c r="S3187" s="103">
        <f t="shared" si="1446"/>
        <v>0</v>
      </c>
      <c r="T3187" s="113">
        <f t="shared" si="1455"/>
        <v>8.5000000000000006E-2</v>
      </c>
      <c r="U3187" s="111">
        <f t="shared" si="1447"/>
        <v>8</v>
      </c>
      <c r="V3187" s="111">
        <v>252</v>
      </c>
      <c r="W3187" s="110">
        <f t="shared" si="1448"/>
        <v>1.0025931969999999</v>
      </c>
      <c r="X3187" s="103">
        <f t="shared" si="1449"/>
        <v>0.13039591</v>
      </c>
      <c r="Y3187" s="103">
        <f t="shared" si="1450"/>
        <v>0</v>
      </c>
      <c r="Z3187" s="114" t="str">
        <f t="shared" si="1457"/>
        <v>A+J=</v>
      </c>
      <c r="AA3187" s="108">
        <f t="shared" si="1458"/>
        <v>47228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>
        <f t="shared" si="1451"/>
        <v>47210</v>
      </c>
      <c r="B3188" s="103">
        <f t="shared" si="1438"/>
        <v>50.414242079999994</v>
      </c>
      <c r="C3188" s="204">
        <f t="shared" si="1437"/>
        <v>22.251178875724648</v>
      </c>
      <c r="D3188" s="104">
        <f t="shared" si="1439"/>
        <v>7205.03</v>
      </c>
      <c r="E3188" s="105">
        <f t="shared" si="1460"/>
        <v>7245.38</v>
      </c>
      <c r="F3188" s="106">
        <f t="shared" si="1461"/>
        <v>47169</v>
      </c>
      <c r="G3188" s="107">
        <f t="shared" si="1440"/>
        <v>5.6002542668107669E-3</v>
      </c>
      <c r="H3188" s="108">
        <f t="shared" si="1456"/>
        <v>47228</v>
      </c>
      <c r="I3188" s="108">
        <f t="shared" si="1441"/>
        <v>47228</v>
      </c>
      <c r="J3188" s="109">
        <f t="shared" si="1452"/>
        <v>22</v>
      </c>
      <c r="K3188" s="109">
        <f t="shared" si="1462"/>
        <v>8</v>
      </c>
      <c r="L3188" s="8">
        <f t="shared" si="1453"/>
        <v>1.0020328300000001</v>
      </c>
      <c r="M3188" s="110">
        <f t="shared" si="1442"/>
        <v>1.0056002500000001</v>
      </c>
      <c r="N3188" s="110">
        <f t="shared" si="1443"/>
        <v>2.2552438884193395</v>
      </c>
      <c r="O3188" s="103">
        <f t="shared" si="1444"/>
        <v>2.2598284099999999</v>
      </c>
      <c r="P3188" s="103">
        <f t="shared" si="1445"/>
        <v>50.283846169999997</v>
      </c>
      <c r="Q3188" s="11">
        <f t="shared" si="1459"/>
        <v>0</v>
      </c>
      <c r="R3188" s="30">
        <f t="shared" si="1454"/>
        <v>0</v>
      </c>
      <c r="S3188" s="103">
        <f t="shared" si="1446"/>
        <v>0</v>
      </c>
      <c r="T3188" s="113">
        <f t="shared" si="1455"/>
        <v>8.5000000000000006E-2</v>
      </c>
      <c r="U3188" s="111">
        <f t="shared" si="1447"/>
        <v>8</v>
      </c>
      <c r="V3188" s="111">
        <v>252</v>
      </c>
      <c r="W3188" s="110">
        <f t="shared" si="1448"/>
        <v>1.0025931969999999</v>
      </c>
      <c r="X3188" s="103">
        <f t="shared" si="1449"/>
        <v>0.13039591</v>
      </c>
      <c r="Y3188" s="103">
        <f t="shared" si="1450"/>
        <v>0</v>
      </c>
      <c r="Z3188" s="114" t="str">
        <f t="shared" si="1457"/>
        <v>A+J=</v>
      </c>
      <c r="AA3188" s="108">
        <f t="shared" si="1458"/>
        <v>47228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>
        <f t="shared" si="1451"/>
        <v>47211</v>
      </c>
      <c r="B3189" s="103">
        <f t="shared" si="1438"/>
        <v>50.443368750000005</v>
      </c>
      <c r="C3189" s="204">
        <f t="shared" si="1437"/>
        <v>22.251178875724648</v>
      </c>
      <c r="D3189" s="104">
        <f t="shared" si="1439"/>
        <v>7205.03</v>
      </c>
      <c r="E3189" s="105">
        <f t="shared" si="1460"/>
        <v>7245.38</v>
      </c>
      <c r="F3189" s="106">
        <f t="shared" si="1461"/>
        <v>47169</v>
      </c>
      <c r="G3189" s="107">
        <f t="shared" si="1440"/>
        <v>5.6002542668107669E-3</v>
      </c>
      <c r="H3189" s="108">
        <f t="shared" si="1456"/>
        <v>47228</v>
      </c>
      <c r="I3189" s="108">
        <f t="shared" si="1441"/>
        <v>47228</v>
      </c>
      <c r="J3189" s="109">
        <f t="shared" si="1452"/>
        <v>22</v>
      </c>
      <c r="K3189" s="109">
        <f t="shared" si="1462"/>
        <v>9</v>
      </c>
      <c r="L3189" s="8">
        <f t="shared" si="1453"/>
        <v>1.0022872300000001</v>
      </c>
      <c r="M3189" s="110">
        <f t="shared" si="1442"/>
        <v>1.0056002500000001</v>
      </c>
      <c r="N3189" s="110">
        <f t="shared" si="1443"/>
        <v>2.2552438884193395</v>
      </c>
      <c r="O3189" s="103">
        <f t="shared" si="1444"/>
        <v>2.2604021400000001</v>
      </c>
      <c r="P3189" s="103">
        <f t="shared" si="1445"/>
        <v>50.296612340000003</v>
      </c>
      <c r="Q3189" s="11">
        <f t="shared" si="1459"/>
        <v>0</v>
      </c>
      <c r="R3189" s="30">
        <f t="shared" si="1454"/>
        <v>0</v>
      </c>
      <c r="S3189" s="103">
        <f t="shared" si="1446"/>
        <v>0</v>
      </c>
      <c r="T3189" s="113">
        <f t="shared" si="1455"/>
        <v>8.5000000000000006E-2</v>
      </c>
      <c r="U3189" s="111">
        <f t="shared" si="1447"/>
        <v>9</v>
      </c>
      <c r="V3189" s="111">
        <v>252</v>
      </c>
      <c r="W3189" s="110">
        <f t="shared" si="1448"/>
        <v>1.0029178190000001</v>
      </c>
      <c r="X3189" s="103">
        <f t="shared" si="1449"/>
        <v>0.14675641</v>
      </c>
      <c r="Y3189" s="103">
        <f t="shared" si="1450"/>
        <v>0</v>
      </c>
      <c r="Z3189" s="114" t="str">
        <f t="shared" si="1457"/>
        <v>A+J=</v>
      </c>
      <c r="AA3189" s="108">
        <f t="shared" si="1458"/>
        <v>47228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>
        <f t="shared" si="1451"/>
        <v>47212</v>
      </c>
      <c r="B3190" s="103">
        <f t="shared" si="1438"/>
        <v>50.472512159999994</v>
      </c>
      <c r="C3190" s="204">
        <f t="shared" si="1437"/>
        <v>22.251178875724648</v>
      </c>
      <c r="D3190" s="104">
        <f t="shared" si="1439"/>
        <v>7205.03</v>
      </c>
      <c r="E3190" s="105">
        <f t="shared" si="1460"/>
        <v>7245.38</v>
      </c>
      <c r="F3190" s="106">
        <f t="shared" si="1461"/>
        <v>47169</v>
      </c>
      <c r="G3190" s="107">
        <f t="shared" si="1440"/>
        <v>5.6002542668107669E-3</v>
      </c>
      <c r="H3190" s="108">
        <f t="shared" si="1456"/>
        <v>47228</v>
      </c>
      <c r="I3190" s="108">
        <f t="shared" si="1441"/>
        <v>47228</v>
      </c>
      <c r="J3190" s="109">
        <f t="shared" si="1452"/>
        <v>22</v>
      </c>
      <c r="K3190" s="109">
        <f t="shared" si="1462"/>
        <v>10</v>
      </c>
      <c r="L3190" s="8">
        <f t="shared" si="1453"/>
        <v>1.0025416899999999</v>
      </c>
      <c r="M3190" s="110">
        <f t="shared" si="1442"/>
        <v>1.0056002500000001</v>
      </c>
      <c r="N3190" s="110">
        <f t="shared" si="1443"/>
        <v>2.2552438884193395</v>
      </c>
      <c r="O3190" s="103">
        <f t="shared" si="1444"/>
        <v>2.2609760099999998</v>
      </c>
      <c r="P3190" s="103">
        <f t="shared" si="1445"/>
        <v>50.309381629999997</v>
      </c>
      <c r="Q3190" s="11">
        <f t="shared" si="1459"/>
        <v>0</v>
      </c>
      <c r="R3190" s="30">
        <f t="shared" si="1454"/>
        <v>0</v>
      </c>
      <c r="S3190" s="103">
        <f t="shared" si="1446"/>
        <v>0</v>
      </c>
      <c r="T3190" s="113">
        <f t="shared" si="1455"/>
        <v>8.5000000000000006E-2</v>
      </c>
      <c r="U3190" s="111">
        <f t="shared" si="1447"/>
        <v>10</v>
      </c>
      <c r="V3190" s="111">
        <v>252</v>
      </c>
      <c r="W3190" s="110">
        <f t="shared" si="1448"/>
        <v>1.0032425469999999</v>
      </c>
      <c r="X3190" s="103">
        <f t="shared" si="1449"/>
        <v>0.16313053</v>
      </c>
      <c r="Y3190" s="103">
        <f t="shared" si="1450"/>
        <v>0</v>
      </c>
      <c r="Z3190" s="114" t="str">
        <f t="shared" si="1457"/>
        <v>A+J=</v>
      </c>
      <c r="AA3190" s="108">
        <f t="shared" si="1458"/>
        <v>47228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>
        <f t="shared" si="1451"/>
        <v>47213</v>
      </c>
      <c r="B3191" s="103">
        <f t="shared" si="1438"/>
        <v>50.501672220000003</v>
      </c>
      <c r="C3191" s="204">
        <f t="shared" si="1437"/>
        <v>22.251178875724648</v>
      </c>
      <c r="D3191" s="104">
        <f t="shared" si="1439"/>
        <v>7205.03</v>
      </c>
      <c r="E3191" s="105">
        <f t="shared" si="1460"/>
        <v>7245.38</v>
      </c>
      <c r="F3191" s="106">
        <f t="shared" si="1461"/>
        <v>47169</v>
      </c>
      <c r="G3191" s="107">
        <f t="shared" si="1440"/>
        <v>5.6002542668107669E-3</v>
      </c>
      <c r="H3191" s="108">
        <f t="shared" si="1456"/>
        <v>47228</v>
      </c>
      <c r="I3191" s="108">
        <f t="shared" si="1441"/>
        <v>47228</v>
      </c>
      <c r="J3191" s="109">
        <f t="shared" si="1452"/>
        <v>22</v>
      </c>
      <c r="K3191" s="109">
        <f t="shared" si="1462"/>
        <v>11</v>
      </c>
      <c r="L3191" s="8">
        <f t="shared" si="1453"/>
        <v>1.0027962100000001</v>
      </c>
      <c r="M3191" s="110">
        <f t="shared" si="1442"/>
        <v>1.0056002500000001</v>
      </c>
      <c r="N3191" s="110">
        <f t="shared" si="1443"/>
        <v>2.2552438884193395</v>
      </c>
      <c r="O3191" s="103">
        <f t="shared" si="1444"/>
        <v>2.26155002</v>
      </c>
      <c r="P3191" s="103">
        <f t="shared" si="1445"/>
        <v>50.32215403</v>
      </c>
      <c r="Q3191" s="11">
        <f t="shared" si="1459"/>
        <v>0</v>
      </c>
      <c r="R3191" s="30">
        <f t="shared" si="1454"/>
        <v>0</v>
      </c>
      <c r="S3191" s="103">
        <f t="shared" si="1446"/>
        <v>0</v>
      </c>
      <c r="T3191" s="113">
        <f t="shared" si="1455"/>
        <v>8.5000000000000006E-2</v>
      </c>
      <c r="U3191" s="111">
        <f t="shared" si="1447"/>
        <v>11</v>
      </c>
      <c r="V3191" s="111">
        <v>252</v>
      </c>
      <c r="W3191" s="110">
        <f t="shared" si="1448"/>
        <v>1.0035673789999999</v>
      </c>
      <c r="X3191" s="103">
        <f t="shared" si="1449"/>
        <v>0.17951818999999999</v>
      </c>
      <c r="Y3191" s="103">
        <f t="shared" si="1450"/>
        <v>0</v>
      </c>
      <c r="Z3191" s="114" t="str">
        <f t="shared" si="1457"/>
        <v>A+J=</v>
      </c>
      <c r="AA3191" s="108">
        <f t="shared" si="1458"/>
        <v>47228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>
        <f t="shared" si="1451"/>
        <v>47214</v>
      </c>
      <c r="B3192" s="103">
        <f t="shared" si="1438"/>
        <v>50.530849260000004</v>
      </c>
      <c r="C3192" s="204">
        <f t="shared" si="1437"/>
        <v>22.251178875724648</v>
      </c>
      <c r="D3192" s="104">
        <f t="shared" si="1439"/>
        <v>7205.03</v>
      </c>
      <c r="E3192" s="105">
        <f t="shared" si="1460"/>
        <v>7245.38</v>
      </c>
      <c r="F3192" s="106">
        <f t="shared" si="1461"/>
        <v>47169</v>
      </c>
      <c r="G3192" s="107">
        <f t="shared" si="1440"/>
        <v>5.6002542668107669E-3</v>
      </c>
      <c r="H3192" s="108">
        <f t="shared" si="1456"/>
        <v>47228</v>
      </c>
      <c r="I3192" s="108">
        <f t="shared" si="1441"/>
        <v>47228</v>
      </c>
      <c r="J3192" s="109">
        <f t="shared" si="1452"/>
        <v>22</v>
      </c>
      <c r="K3192" s="109">
        <f t="shared" si="1462"/>
        <v>12</v>
      </c>
      <c r="L3192" s="8">
        <f t="shared" si="1453"/>
        <v>1.0030508</v>
      </c>
      <c r="M3192" s="110">
        <f t="shared" si="1442"/>
        <v>1.0056002500000001</v>
      </c>
      <c r="N3192" s="110">
        <f t="shared" si="1443"/>
        <v>2.2552438884193395</v>
      </c>
      <c r="O3192" s="103">
        <f t="shared" si="1444"/>
        <v>2.2621241799999998</v>
      </c>
      <c r="P3192" s="103">
        <f t="shared" si="1445"/>
        <v>50.334929760000001</v>
      </c>
      <c r="Q3192" s="11">
        <f t="shared" si="1459"/>
        <v>0</v>
      </c>
      <c r="R3192" s="30">
        <f t="shared" si="1454"/>
        <v>0</v>
      </c>
      <c r="S3192" s="103">
        <f t="shared" si="1446"/>
        <v>0</v>
      </c>
      <c r="T3192" s="113">
        <f t="shared" si="1455"/>
        <v>8.5000000000000006E-2</v>
      </c>
      <c r="U3192" s="111">
        <f t="shared" si="1447"/>
        <v>12</v>
      </c>
      <c r="V3192" s="111">
        <v>252</v>
      </c>
      <c r="W3192" s="110">
        <f t="shared" si="1448"/>
        <v>1.003892317</v>
      </c>
      <c r="X3192" s="103">
        <f t="shared" si="1449"/>
        <v>0.1959195</v>
      </c>
      <c r="Y3192" s="103">
        <f t="shared" si="1450"/>
        <v>0</v>
      </c>
      <c r="Z3192" s="114" t="str">
        <f t="shared" si="1457"/>
        <v>A+J=</v>
      </c>
      <c r="AA3192" s="108">
        <f t="shared" si="1458"/>
        <v>47228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>
        <f t="shared" si="1451"/>
        <v>47215</v>
      </c>
      <c r="B3193" s="103">
        <f t="shared" si="1438"/>
        <v>50.56004342</v>
      </c>
      <c r="C3193" s="204">
        <f t="shared" si="1437"/>
        <v>22.251178875724648</v>
      </c>
      <c r="D3193" s="104">
        <f t="shared" si="1439"/>
        <v>7205.03</v>
      </c>
      <c r="E3193" s="105">
        <f t="shared" si="1460"/>
        <v>7245.38</v>
      </c>
      <c r="F3193" s="106">
        <f t="shared" si="1461"/>
        <v>47169</v>
      </c>
      <c r="G3193" s="107">
        <f t="shared" si="1440"/>
        <v>5.6002542668107669E-3</v>
      </c>
      <c r="H3193" s="108">
        <f t="shared" si="1456"/>
        <v>47228</v>
      </c>
      <c r="I3193" s="108">
        <f t="shared" si="1441"/>
        <v>47228</v>
      </c>
      <c r="J3193" s="109">
        <f t="shared" si="1452"/>
        <v>22</v>
      </c>
      <c r="K3193" s="109">
        <f t="shared" si="1462"/>
        <v>13</v>
      </c>
      <c r="L3193" s="8">
        <f t="shared" si="1453"/>
        <v>1.00330546</v>
      </c>
      <c r="M3193" s="110">
        <f t="shared" si="1442"/>
        <v>1.0056002500000001</v>
      </c>
      <c r="N3193" s="110">
        <f t="shared" si="1443"/>
        <v>2.2552438884193395</v>
      </c>
      <c r="O3193" s="103">
        <f t="shared" si="1444"/>
        <v>2.2626984999999999</v>
      </c>
      <c r="P3193" s="103">
        <f t="shared" si="1445"/>
        <v>50.34770906</v>
      </c>
      <c r="Q3193" s="11">
        <f t="shared" si="1459"/>
        <v>0</v>
      </c>
      <c r="R3193" s="30">
        <f t="shared" si="1454"/>
        <v>0</v>
      </c>
      <c r="S3193" s="103">
        <f t="shared" si="1446"/>
        <v>0</v>
      </c>
      <c r="T3193" s="113">
        <f t="shared" si="1455"/>
        <v>8.5000000000000006E-2</v>
      </c>
      <c r="U3193" s="111">
        <f t="shared" si="1447"/>
        <v>13</v>
      </c>
      <c r="V3193" s="111">
        <v>252</v>
      </c>
      <c r="W3193" s="110">
        <f t="shared" si="1448"/>
        <v>1.0042173590000001</v>
      </c>
      <c r="X3193" s="103">
        <f t="shared" si="1449"/>
        <v>0.21233436</v>
      </c>
      <c r="Y3193" s="103">
        <f t="shared" si="1450"/>
        <v>0</v>
      </c>
      <c r="Z3193" s="114" t="str">
        <f t="shared" si="1457"/>
        <v>A+J=</v>
      </c>
      <c r="AA3193" s="108">
        <f t="shared" si="1458"/>
        <v>47228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>
        <f t="shared" si="1451"/>
        <v>47216</v>
      </c>
      <c r="B3194" s="103">
        <f t="shared" si="1438"/>
        <v>50.56004342</v>
      </c>
      <c r="C3194" s="204">
        <f t="shared" si="1437"/>
        <v>22.251178875724648</v>
      </c>
      <c r="D3194" s="104">
        <f t="shared" si="1439"/>
        <v>7205.03</v>
      </c>
      <c r="E3194" s="105">
        <f t="shared" si="1460"/>
        <v>7245.38</v>
      </c>
      <c r="F3194" s="106">
        <f t="shared" si="1461"/>
        <v>47169</v>
      </c>
      <c r="G3194" s="107">
        <f t="shared" si="1440"/>
        <v>5.6002542668107669E-3</v>
      </c>
      <c r="H3194" s="108">
        <f t="shared" si="1456"/>
        <v>47228</v>
      </c>
      <c r="I3194" s="108">
        <f t="shared" si="1441"/>
        <v>47228</v>
      </c>
      <c r="J3194" s="109">
        <f t="shared" si="1452"/>
        <v>22</v>
      </c>
      <c r="K3194" s="109">
        <f t="shared" si="1462"/>
        <v>13</v>
      </c>
      <c r="L3194" s="8">
        <f t="shared" si="1453"/>
        <v>1.00330546</v>
      </c>
      <c r="M3194" s="110">
        <f t="shared" si="1442"/>
        <v>1.0056002500000001</v>
      </c>
      <c r="N3194" s="110">
        <f t="shared" si="1443"/>
        <v>2.2552438884193395</v>
      </c>
      <c r="O3194" s="103">
        <f t="shared" si="1444"/>
        <v>2.2626984999999999</v>
      </c>
      <c r="P3194" s="103">
        <f t="shared" si="1445"/>
        <v>50.34770906</v>
      </c>
      <c r="Q3194" s="11">
        <f t="shared" si="1459"/>
        <v>0</v>
      </c>
      <c r="R3194" s="30">
        <f t="shared" si="1454"/>
        <v>0</v>
      </c>
      <c r="S3194" s="103">
        <f t="shared" si="1446"/>
        <v>0</v>
      </c>
      <c r="T3194" s="113">
        <f t="shared" si="1455"/>
        <v>8.5000000000000006E-2</v>
      </c>
      <c r="U3194" s="111">
        <f t="shared" si="1447"/>
        <v>13</v>
      </c>
      <c r="V3194" s="111">
        <v>252</v>
      </c>
      <c r="W3194" s="110">
        <f t="shared" si="1448"/>
        <v>1.0042173590000001</v>
      </c>
      <c r="X3194" s="103">
        <f t="shared" si="1449"/>
        <v>0.21233436</v>
      </c>
      <c r="Y3194" s="103">
        <f t="shared" si="1450"/>
        <v>0</v>
      </c>
      <c r="Z3194" s="114" t="str">
        <f t="shared" si="1457"/>
        <v>A+J=</v>
      </c>
      <c r="AA3194" s="108">
        <f t="shared" si="1458"/>
        <v>47228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>
        <f t="shared" si="1451"/>
        <v>47217</v>
      </c>
      <c r="B3195" s="103">
        <f t="shared" si="1438"/>
        <v>50.56004342</v>
      </c>
      <c r="C3195" s="204">
        <f t="shared" si="1437"/>
        <v>22.251178875724648</v>
      </c>
      <c r="D3195" s="104">
        <f t="shared" si="1439"/>
        <v>7205.03</v>
      </c>
      <c r="E3195" s="105">
        <f t="shared" si="1460"/>
        <v>7245.38</v>
      </c>
      <c r="F3195" s="106">
        <f t="shared" si="1461"/>
        <v>47169</v>
      </c>
      <c r="G3195" s="107">
        <f t="shared" si="1440"/>
        <v>5.6002542668107669E-3</v>
      </c>
      <c r="H3195" s="108">
        <f t="shared" si="1456"/>
        <v>47228</v>
      </c>
      <c r="I3195" s="108">
        <f t="shared" si="1441"/>
        <v>47228</v>
      </c>
      <c r="J3195" s="109">
        <f t="shared" si="1452"/>
        <v>22</v>
      </c>
      <c r="K3195" s="109">
        <f t="shared" si="1462"/>
        <v>13</v>
      </c>
      <c r="L3195" s="8">
        <f t="shared" si="1453"/>
        <v>1.00330546</v>
      </c>
      <c r="M3195" s="110">
        <f t="shared" si="1442"/>
        <v>1.0056002500000001</v>
      </c>
      <c r="N3195" s="110">
        <f t="shared" si="1443"/>
        <v>2.2552438884193395</v>
      </c>
      <c r="O3195" s="103">
        <f t="shared" si="1444"/>
        <v>2.2626984999999999</v>
      </c>
      <c r="P3195" s="103">
        <f t="shared" si="1445"/>
        <v>50.34770906</v>
      </c>
      <c r="Q3195" s="11">
        <f t="shared" si="1459"/>
        <v>0</v>
      </c>
      <c r="R3195" s="30">
        <f t="shared" si="1454"/>
        <v>0</v>
      </c>
      <c r="S3195" s="103">
        <f t="shared" si="1446"/>
        <v>0</v>
      </c>
      <c r="T3195" s="113">
        <f t="shared" si="1455"/>
        <v>8.5000000000000006E-2</v>
      </c>
      <c r="U3195" s="111">
        <f t="shared" si="1447"/>
        <v>13</v>
      </c>
      <c r="V3195" s="111">
        <v>252</v>
      </c>
      <c r="W3195" s="110">
        <f t="shared" si="1448"/>
        <v>1.0042173590000001</v>
      </c>
      <c r="X3195" s="103">
        <f t="shared" si="1449"/>
        <v>0.21233436</v>
      </c>
      <c r="Y3195" s="103">
        <f t="shared" si="1450"/>
        <v>0</v>
      </c>
      <c r="Z3195" s="114" t="str">
        <f t="shared" si="1457"/>
        <v>A+J=</v>
      </c>
      <c r="AA3195" s="108">
        <f t="shared" si="1458"/>
        <v>47228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>
        <f t="shared" si="1451"/>
        <v>47218</v>
      </c>
      <c r="B3196" s="103">
        <f t="shared" si="1438"/>
        <v>50.589253960000001</v>
      </c>
      <c r="C3196" s="204">
        <f t="shared" si="1437"/>
        <v>22.251178875724648</v>
      </c>
      <c r="D3196" s="104">
        <f t="shared" si="1439"/>
        <v>7205.03</v>
      </c>
      <c r="E3196" s="105">
        <f t="shared" si="1460"/>
        <v>7245.38</v>
      </c>
      <c r="F3196" s="106">
        <f t="shared" si="1461"/>
        <v>47169</v>
      </c>
      <c r="G3196" s="107">
        <f t="shared" si="1440"/>
        <v>5.6002542668107669E-3</v>
      </c>
      <c r="H3196" s="108">
        <f t="shared" si="1456"/>
        <v>47228</v>
      </c>
      <c r="I3196" s="108">
        <f t="shared" si="1441"/>
        <v>47228</v>
      </c>
      <c r="J3196" s="109">
        <f t="shared" si="1452"/>
        <v>22</v>
      </c>
      <c r="K3196" s="109">
        <f t="shared" si="1462"/>
        <v>14</v>
      </c>
      <c r="L3196" s="8">
        <f t="shared" si="1453"/>
        <v>1.0035601700000001</v>
      </c>
      <c r="M3196" s="110">
        <f t="shared" si="1442"/>
        <v>1.0056002500000001</v>
      </c>
      <c r="N3196" s="110">
        <f t="shared" si="1443"/>
        <v>2.2552438884193395</v>
      </c>
      <c r="O3196" s="103">
        <f t="shared" si="1444"/>
        <v>2.2632729399999998</v>
      </c>
      <c r="P3196" s="103">
        <f t="shared" si="1445"/>
        <v>50.360491029999999</v>
      </c>
      <c r="Q3196" s="11">
        <f t="shared" si="1459"/>
        <v>0</v>
      </c>
      <c r="R3196" s="30">
        <f t="shared" si="1454"/>
        <v>0</v>
      </c>
      <c r="S3196" s="103">
        <f t="shared" si="1446"/>
        <v>0</v>
      </c>
      <c r="T3196" s="113">
        <f t="shared" si="1455"/>
        <v>8.5000000000000006E-2</v>
      </c>
      <c r="U3196" s="111">
        <f t="shared" si="1447"/>
        <v>14</v>
      </c>
      <c r="V3196" s="111">
        <v>252</v>
      </c>
      <c r="W3196" s="110">
        <f t="shared" si="1448"/>
        <v>1.0045425079999999</v>
      </c>
      <c r="X3196" s="103">
        <f t="shared" si="1449"/>
        <v>0.22876293</v>
      </c>
      <c r="Y3196" s="103">
        <f t="shared" si="1450"/>
        <v>0</v>
      </c>
      <c r="Z3196" s="114" t="str">
        <f t="shared" si="1457"/>
        <v>A+J=</v>
      </c>
      <c r="AA3196" s="108">
        <f t="shared" si="1458"/>
        <v>47228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>
        <f t="shared" si="1451"/>
        <v>47219</v>
      </c>
      <c r="B3197" s="103">
        <f t="shared" si="1438"/>
        <v>50.618481849999995</v>
      </c>
      <c r="C3197" s="204">
        <f t="shared" si="1437"/>
        <v>22.251178875724648</v>
      </c>
      <c r="D3197" s="104">
        <f t="shared" si="1439"/>
        <v>7205.03</v>
      </c>
      <c r="E3197" s="105">
        <f t="shared" si="1460"/>
        <v>7245.38</v>
      </c>
      <c r="F3197" s="106">
        <f t="shared" si="1461"/>
        <v>47169</v>
      </c>
      <c r="G3197" s="107">
        <f t="shared" si="1440"/>
        <v>5.6002542668107669E-3</v>
      </c>
      <c r="H3197" s="108">
        <f t="shared" si="1456"/>
        <v>47228</v>
      </c>
      <c r="I3197" s="108">
        <f t="shared" si="1441"/>
        <v>47228</v>
      </c>
      <c r="J3197" s="109">
        <f t="shared" si="1452"/>
        <v>22</v>
      </c>
      <c r="K3197" s="109">
        <f t="shared" si="1462"/>
        <v>15</v>
      </c>
      <c r="L3197" s="8">
        <f t="shared" si="1453"/>
        <v>1.0038149599999999</v>
      </c>
      <c r="M3197" s="110">
        <f t="shared" si="1442"/>
        <v>1.0056002500000001</v>
      </c>
      <c r="N3197" s="110">
        <f t="shared" si="1443"/>
        <v>2.2552438884193395</v>
      </c>
      <c r="O3197" s="103">
        <f t="shared" si="1444"/>
        <v>2.2638475499999999</v>
      </c>
      <c r="P3197" s="103">
        <f t="shared" si="1445"/>
        <v>50.373276779999998</v>
      </c>
      <c r="Q3197" s="11">
        <f t="shared" si="1459"/>
        <v>0</v>
      </c>
      <c r="R3197" s="30">
        <f t="shared" si="1454"/>
        <v>0</v>
      </c>
      <c r="S3197" s="103">
        <f t="shared" si="1446"/>
        <v>0</v>
      </c>
      <c r="T3197" s="113">
        <f t="shared" si="1455"/>
        <v>8.5000000000000006E-2</v>
      </c>
      <c r="U3197" s="111">
        <f t="shared" si="1447"/>
        <v>15</v>
      </c>
      <c r="V3197" s="111">
        <v>252</v>
      </c>
      <c r="W3197" s="110">
        <f t="shared" si="1448"/>
        <v>1.0048677610000001</v>
      </c>
      <c r="X3197" s="103">
        <f t="shared" si="1449"/>
        <v>0.24520507</v>
      </c>
      <c r="Y3197" s="103">
        <f t="shared" si="1450"/>
        <v>0</v>
      </c>
      <c r="Z3197" s="114" t="str">
        <f t="shared" si="1457"/>
        <v>A+J=</v>
      </c>
      <c r="AA3197" s="108">
        <f t="shared" si="1458"/>
        <v>47228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>
        <f t="shared" si="1451"/>
        <v>47220</v>
      </c>
      <c r="B3198" s="103">
        <f t="shared" si="1438"/>
        <v>50.647725799999996</v>
      </c>
      <c r="C3198" s="204">
        <f t="shared" si="1437"/>
        <v>22.251178875724648</v>
      </c>
      <c r="D3198" s="104">
        <f t="shared" si="1439"/>
        <v>7205.03</v>
      </c>
      <c r="E3198" s="105">
        <f t="shared" si="1460"/>
        <v>7245.38</v>
      </c>
      <c r="F3198" s="106">
        <f t="shared" si="1461"/>
        <v>47169</v>
      </c>
      <c r="G3198" s="107">
        <f t="shared" si="1440"/>
        <v>5.6002542668107669E-3</v>
      </c>
      <c r="H3198" s="108">
        <f t="shared" si="1456"/>
        <v>47228</v>
      </c>
      <c r="I3198" s="108">
        <f t="shared" si="1441"/>
        <v>47228</v>
      </c>
      <c r="J3198" s="109">
        <f t="shared" si="1452"/>
        <v>22</v>
      </c>
      <c r="K3198" s="109">
        <f t="shared" si="1462"/>
        <v>16</v>
      </c>
      <c r="L3198" s="8">
        <f t="shared" si="1453"/>
        <v>1.0040697999999999</v>
      </c>
      <c r="M3198" s="110">
        <f t="shared" si="1442"/>
        <v>1.0056002500000001</v>
      </c>
      <c r="N3198" s="110">
        <f t="shared" si="1443"/>
        <v>2.2552438884193395</v>
      </c>
      <c r="O3198" s="103">
        <f t="shared" si="1444"/>
        <v>2.2644222699999998</v>
      </c>
      <c r="P3198" s="103">
        <f t="shared" si="1445"/>
        <v>50.38606497</v>
      </c>
      <c r="Q3198" s="11">
        <f t="shared" si="1459"/>
        <v>0</v>
      </c>
      <c r="R3198" s="30">
        <f t="shared" si="1454"/>
        <v>0</v>
      </c>
      <c r="S3198" s="103">
        <f t="shared" si="1446"/>
        <v>0</v>
      </c>
      <c r="T3198" s="113">
        <f t="shared" si="1455"/>
        <v>8.5000000000000006E-2</v>
      </c>
      <c r="U3198" s="111">
        <f t="shared" si="1447"/>
        <v>16</v>
      </c>
      <c r="V3198" s="111">
        <v>252</v>
      </c>
      <c r="W3198" s="110">
        <f t="shared" si="1448"/>
        <v>1.0051931190000001</v>
      </c>
      <c r="X3198" s="103">
        <f t="shared" si="1449"/>
        <v>0.26166083000000001</v>
      </c>
      <c r="Y3198" s="103">
        <f t="shared" si="1450"/>
        <v>0</v>
      </c>
      <c r="Z3198" s="114" t="str">
        <f t="shared" si="1457"/>
        <v>A+J=</v>
      </c>
      <c r="AA3198" s="108">
        <f t="shared" si="1458"/>
        <v>47228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>
        <f t="shared" si="1451"/>
        <v>47221</v>
      </c>
      <c r="B3199" s="103">
        <f t="shared" si="1438"/>
        <v>50.676987669999995</v>
      </c>
      <c r="C3199" s="204">
        <f t="shared" si="1437"/>
        <v>22.251178875724648</v>
      </c>
      <c r="D3199" s="104">
        <f t="shared" si="1439"/>
        <v>7205.03</v>
      </c>
      <c r="E3199" s="105">
        <f t="shared" si="1460"/>
        <v>7245.38</v>
      </c>
      <c r="F3199" s="106">
        <f t="shared" si="1461"/>
        <v>47169</v>
      </c>
      <c r="G3199" s="107">
        <f t="shared" si="1440"/>
        <v>5.6002542668107669E-3</v>
      </c>
      <c r="H3199" s="108">
        <f t="shared" si="1456"/>
        <v>47228</v>
      </c>
      <c r="I3199" s="108">
        <f t="shared" si="1441"/>
        <v>47228</v>
      </c>
      <c r="J3199" s="109">
        <f t="shared" si="1452"/>
        <v>22</v>
      </c>
      <c r="K3199" s="109">
        <f t="shared" si="1462"/>
        <v>17</v>
      </c>
      <c r="L3199" s="8">
        <f t="shared" si="1453"/>
        <v>1.0043247200000001</v>
      </c>
      <c r="M3199" s="110">
        <f t="shared" si="1442"/>
        <v>1.0056002500000001</v>
      </c>
      <c r="N3199" s="110">
        <f t="shared" si="1443"/>
        <v>2.2552438884193395</v>
      </c>
      <c r="O3199" s="103">
        <f t="shared" si="1444"/>
        <v>2.2649971799999999</v>
      </c>
      <c r="P3199" s="103">
        <f t="shared" si="1445"/>
        <v>50.398857399999997</v>
      </c>
      <c r="Q3199" s="11">
        <f t="shared" si="1459"/>
        <v>0</v>
      </c>
      <c r="R3199" s="30">
        <f t="shared" si="1454"/>
        <v>0</v>
      </c>
      <c r="S3199" s="103">
        <f t="shared" si="1446"/>
        <v>0</v>
      </c>
      <c r="T3199" s="113">
        <f t="shared" si="1455"/>
        <v>8.5000000000000006E-2</v>
      </c>
      <c r="U3199" s="111">
        <f t="shared" si="1447"/>
        <v>17</v>
      </c>
      <c r="V3199" s="111">
        <v>252</v>
      </c>
      <c r="W3199" s="110">
        <f t="shared" si="1448"/>
        <v>1.005518583</v>
      </c>
      <c r="X3199" s="103">
        <f t="shared" si="1449"/>
        <v>0.27813027000000001</v>
      </c>
      <c r="Y3199" s="103">
        <f t="shared" si="1450"/>
        <v>0</v>
      </c>
      <c r="Z3199" s="114" t="str">
        <f t="shared" si="1457"/>
        <v>A+J=</v>
      </c>
      <c r="AA3199" s="108">
        <f t="shared" si="1458"/>
        <v>47228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>
        <f t="shared" si="1451"/>
        <v>47222</v>
      </c>
      <c r="B3200" s="103">
        <f t="shared" si="1438"/>
        <v>50.706265670000001</v>
      </c>
      <c r="C3200" s="204">
        <f t="shared" si="1437"/>
        <v>22.251178875724648</v>
      </c>
      <c r="D3200" s="104">
        <f t="shared" si="1439"/>
        <v>7205.03</v>
      </c>
      <c r="E3200" s="105">
        <f t="shared" si="1460"/>
        <v>7245.38</v>
      </c>
      <c r="F3200" s="106">
        <f t="shared" si="1461"/>
        <v>47169</v>
      </c>
      <c r="G3200" s="107">
        <f t="shared" si="1440"/>
        <v>5.6002542668107669E-3</v>
      </c>
      <c r="H3200" s="108">
        <f t="shared" si="1456"/>
        <v>47228</v>
      </c>
      <c r="I3200" s="108">
        <f t="shared" si="1441"/>
        <v>47228</v>
      </c>
      <c r="J3200" s="109">
        <f t="shared" si="1452"/>
        <v>22</v>
      </c>
      <c r="K3200" s="109">
        <f t="shared" si="1462"/>
        <v>18</v>
      </c>
      <c r="L3200" s="8">
        <f t="shared" si="1453"/>
        <v>1.0045796899999999</v>
      </c>
      <c r="M3200" s="110">
        <f t="shared" si="1442"/>
        <v>1.0056002500000001</v>
      </c>
      <c r="N3200" s="110">
        <f t="shared" si="1443"/>
        <v>2.2552438884193395</v>
      </c>
      <c r="O3200" s="103">
        <f t="shared" si="1444"/>
        <v>2.2655721999999998</v>
      </c>
      <c r="P3200" s="103">
        <f t="shared" si="1445"/>
        <v>50.411652269999998</v>
      </c>
      <c r="Q3200" s="11">
        <f t="shared" si="1459"/>
        <v>0</v>
      </c>
      <c r="R3200" s="30">
        <f t="shared" si="1454"/>
        <v>0</v>
      </c>
      <c r="S3200" s="103">
        <f t="shared" si="1446"/>
        <v>0</v>
      </c>
      <c r="T3200" s="113">
        <f t="shared" si="1455"/>
        <v>8.5000000000000006E-2</v>
      </c>
      <c r="U3200" s="111">
        <f t="shared" si="1447"/>
        <v>18</v>
      </c>
      <c r="V3200" s="111">
        <v>252</v>
      </c>
      <c r="W3200" s="110">
        <f t="shared" si="1448"/>
        <v>1.005844153</v>
      </c>
      <c r="X3200" s="103">
        <f t="shared" si="1449"/>
        <v>0.29461340000000003</v>
      </c>
      <c r="Y3200" s="103">
        <f t="shared" si="1450"/>
        <v>0</v>
      </c>
      <c r="Z3200" s="114" t="str">
        <f t="shared" si="1457"/>
        <v>A+J=</v>
      </c>
      <c r="AA3200" s="108">
        <f t="shared" si="1458"/>
        <v>47228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>
        <f t="shared" si="1451"/>
        <v>47223</v>
      </c>
      <c r="B3201" s="103">
        <f t="shared" si="1438"/>
        <v>50.706265670000001</v>
      </c>
      <c r="C3201" s="204">
        <f t="shared" si="1437"/>
        <v>22.251178875724648</v>
      </c>
      <c r="D3201" s="104">
        <f t="shared" si="1439"/>
        <v>7205.03</v>
      </c>
      <c r="E3201" s="105">
        <f t="shared" si="1460"/>
        <v>7245.38</v>
      </c>
      <c r="F3201" s="106">
        <f t="shared" si="1461"/>
        <v>47169</v>
      </c>
      <c r="G3201" s="107">
        <f t="shared" si="1440"/>
        <v>5.6002542668107669E-3</v>
      </c>
      <c r="H3201" s="108">
        <f t="shared" si="1456"/>
        <v>47228</v>
      </c>
      <c r="I3201" s="108">
        <f t="shared" si="1441"/>
        <v>47228</v>
      </c>
      <c r="J3201" s="109">
        <f t="shared" si="1452"/>
        <v>22</v>
      </c>
      <c r="K3201" s="109">
        <f t="shared" si="1462"/>
        <v>18</v>
      </c>
      <c r="L3201" s="8">
        <f t="shared" si="1453"/>
        <v>1.0045796899999999</v>
      </c>
      <c r="M3201" s="110">
        <f t="shared" si="1442"/>
        <v>1.0056002500000001</v>
      </c>
      <c r="N3201" s="110">
        <f t="shared" si="1443"/>
        <v>2.2552438884193395</v>
      </c>
      <c r="O3201" s="103">
        <f t="shared" si="1444"/>
        <v>2.2655721999999998</v>
      </c>
      <c r="P3201" s="103">
        <f t="shared" si="1445"/>
        <v>50.411652269999998</v>
      </c>
      <c r="Q3201" s="11">
        <f t="shared" si="1459"/>
        <v>0</v>
      </c>
      <c r="R3201" s="30">
        <f t="shared" si="1454"/>
        <v>0</v>
      </c>
      <c r="S3201" s="103">
        <f t="shared" si="1446"/>
        <v>0</v>
      </c>
      <c r="T3201" s="113">
        <f t="shared" si="1455"/>
        <v>8.5000000000000006E-2</v>
      </c>
      <c r="U3201" s="111">
        <f t="shared" si="1447"/>
        <v>18</v>
      </c>
      <c r="V3201" s="111">
        <v>252</v>
      </c>
      <c r="W3201" s="110">
        <f t="shared" si="1448"/>
        <v>1.005844153</v>
      </c>
      <c r="X3201" s="103">
        <f t="shared" si="1449"/>
        <v>0.29461340000000003</v>
      </c>
      <c r="Y3201" s="103">
        <f t="shared" si="1450"/>
        <v>0</v>
      </c>
      <c r="Z3201" s="114" t="str">
        <f t="shared" si="1457"/>
        <v>A+J=</v>
      </c>
      <c r="AA3201" s="108">
        <f t="shared" si="1458"/>
        <v>47228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>
        <f t="shared" si="1451"/>
        <v>47224</v>
      </c>
      <c r="B3202" s="103">
        <f t="shared" si="1438"/>
        <v>50.706265670000001</v>
      </c>
      <c r="C3202" s="204">
        <f t="shared" si="1437"/>
        <v>22.251178875724648</v>
      </c>
      <c r="D3202" s="104">
        <f t="shared" si="1439"/>
        <v>7205.03</v>
      </c>
      <c r="E3202" s="105">
        <f t="shared" si="1460"/>
        <v>7245.38</v>
      </c>
      <c r="F3202" s="106">
        <f t="shared" si="1461"/>
        <v>47169</v>
      </c>
      <c r="G3202" s="107">
        <f t="shared" si="1440"/>
        <v>5.6002542668107669E-3</v>
      </c>
      <c r="H3202" s="108">
        <f t="shared" si="1456"/>
        <v>47228</v>
      </c>
      <c r="I3202" s="108">
        <f t="shared" si="1441"/>
        <v>47228</v>
      </c>
      <c r="J3202" s="109">
        <f t="shared" si="1452"/>
        <v>22</v>
      </c>
      <c r="K3202" s="109">
        <f t="shared" si="1462"/>
        <v>18</v>
      </c>
      <c r="L3202" s="8">
        <f t="shared" si="1453"/>
        <v>1.0045796899999999</v>
      </c>
      <c r="M3202" s="110">
        <f t="shared" si="1442"/>
        <v>1.0056002500000001</v>
      </c>
      <c r="N3202" s="110">
        <f t="shared" si="1443"/>
        <v>2.2552438884193395</v>
      </c>
      <c r="O3202" s="103">
        <f t="shared" si="1444"/>
        <v>2.2655721999999998</v>
      </c>
      <c r="P3202" s="103">
        <f t="shared" si="1445"/>
        <v>50.411652269999998</v>
      </c>
      <c r="Q3202" s="11">
        <f t="shared" si="1459"/>
        <v>0</v>
      </c>
      <c r="R3202" s="30">
        <f t="shared" si="1454"/>
        <v>0</v>
      </c>
      <c r="S3202" s="103">
        <f t="shared" si="1446"/>
        <v>0</v>
      </c>
      <c r="T3202" s="113">
        <f t="shared" si="1455"/>
        <v>8.5000000000000006E-2</v>
      </c>
      <c r="U3202" s="111">
        <f t="shared" si="1447"/>
        <v>18</v>
      </c>
      <c r="V3202" s="111">
        <v>252</v>
      </c>
      <c r="W3202" s="110">
        <f t="shared" si="1448"/>
        <v>1.005844153</v>
      </c>
      <c r="X3202" s="103">
        <f t="shared" si="1449"/>
        <v>0.29461340000000003</v>
      </c>
      <c r="Y3202" s="103">
        <f t="shared" si="1450"/>
        <v>0</v>
      </c>
      <c r="Z3202" s="114" t="str">
        <f t="shared" si="1457"/>
        <v>A+J=</v>
      </c>
      <c r="AA3202" s="108">
        <f t="shared" si="1458"/>
        <v>47228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>
        <f t="shared" si="1451"/>
        <v>47225</v>
      </c>
      <c r="B3203" s="103">
        <f t="shared" si="1438"/>
        <v>50.73556129</v>
      </c>
      <c r="C3203" s="204">
        <f t="shared" si="1437"/>
        <v>22.251178875724648</v>
      </c>
      <c r="D3203" s="104">
        <f t="shared" si="1439"/>
        <v>7205.03</v>
      </c>
      <c r="E3203" s="105">
        <f t="shared" si="1460"/>
        <v>7245.38</v>
      </c>
      <c r="F3203" s="106">
        <f t="shared" si="1461"/>
        <v>47169</v>
      </c>
      <c r="G3203" s="107">
        <f t="shared" si="1440"/>
        <v>5.6002542668107669E-3</v>
      </c>
      <c r="H3203" s="108">
        <f t="shared" si="1456"/>
        <v>47228</v>
      </c>
      <c r="I3203" s="108">
        <f t="shared" si="1441"/>
        <v>47228</v>
      </c>
      <c r="J3203" s="109">
        <f t="shared" si="1452"/>
        <v>22</v>
      </c>
      <c r="K3203" s="109">
        <f t="shared" si="1462"/>
        <v>19</v>
      </c>
      <c r="L3203" s="8">
        <f t="shared" si="1453"/>
        <v>1.0048347399999999</v>
      </c>
      <c r="M3203" s="110">
        <f t="shared" si="1442"/>
        <v>1.0056002500000001</v>
      </c>
      <c r="N3203" s="110">
        <f t="shared" si="1443"/>
        <v>2.2552438884193395</v>
      </c>
      <c r="O3203" s="103">
        <f t="shared" si="1444"/>
        <v>2.2661473999999999</v>
      </c>
      <c r="P3203" s="103">
        <f t="shared" si="1445"/>
        <v>50.424451150000003</v>
      </c>
      <c r="Q3203" s="11">
        <f t="shared" si="1459"/>
        <v>0</v>
      </c>
      <c r="R3203" s="30">
        <f t="shared" si="1454"/>
        <v>0</v>
      </c>
      <c r="S3203" s="103">
        <f t="shared" si="1446"/>
        <v>0</v>
      </c>
      <c r="T3203" s="113">
        <f t="shared" si="1455"/>
        <v>8.5000000000000006E-2</v>
      </c>
      <c r="U3203" s="111">
        <f t="shared" si="1447"/>
        <v>19</v>
      </c>
      <c r="V3203" s="111">
        <v>252</v>
      </c>
      <c r="W3203" s="110">
        <f t="shared" si="1448"/>
        <v>1.0061698269999999</v>
      </c>
      <c r="X3203" s="103">
        <f t="shared" si="1449"/>
        <v>0.31111013999999998</v>
      </c>
      <c r="Y3203" s="103">
        <f t="shared" si="1450"/>
        <v>0</v>
      </c>
      <c r="Z3203" s="114" t="str">
        <f t="shared" si="1457"/>
        <v>A+J=</v>
      </c>
      <c r="AA3203" s="108">
        <f t="shared" si="1458"/>
        <v>47228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>
        <f t="shared" si="1451"/>
        <v>47226</v>
      </c>
      <c r="B3204" s="103">
        <f t="shared" si="1438"/>
        <v>50.764873099999996</v>
      </c>
      <c r="C3204" s="204">
        <f t="shared" si="1437"/>
        <v>22.251178875724648</v>
      </c>
      <c r="D3204" s="104">
        <f t="shared" si="1439"/>
        <v>7205.03</v>
      </c>
      <c r="E3204" s="105">
        <f t="shared" si="1460"/>
        <v>7245.38</v>
      </c>
      <c r="F3204" s="106">
        <f t="shared" si="1461"/>
        <v>47169</v>
      </c>
      <c r="G3204" s="107">
        <f t="shared" si="1440"/>
        <v>5.6002542668107669E-3</v>
      </c>
      <c r="H3204" s="108">
        <f t="shared" si="1456"/>
        <v>47228</v>
      </c>
      <c r="I3204" s="108">
        <f t="shared" si="1441"/>
        <v>47228</v>
      </c>
      <c r="J3204" s="109">
        <f t="shared" si="1452"/>
        <v>22</v>
      </c>
      <c r="K3204" s="109">
        <f t="shared" si="1462"/>
        <v>20</v>
      </c>
      <c r="L3204" s="8">
        <f t="shared" si="1453"/>
        <v>1.0050898399999999</v>
      </c>
      <c r="M3204" s="110">
        <f t="shared" si="1442"/>
        <v>1.0056002500000001</v>
      </c>
      <c r="N3204" s="110">
        <f t="shared" si="1443"/>
        <v>2.2552438884193395</v>
      </c>
      <c r="O3204" s="103">
        <f t="shared" si="1444"/>
        <v>2.2667227099999998</v>
      </c>
      <c r="P3204" s="103">
        <f t="shared" si="1445"/>
        <v>50.437252479999998</v>
      </c>
      <c r="Q3204" s="11">
        <f t="shared" si="1459"/>
        <v>0</v>
      </c>
      <c r="R3204" s="30">
        <f t="shared" si="1454"/>
        <v>0</v>
      </c>
      <c r="S3204" s="103">
        <f t="shared" si="1446"/>
        <v>0</v>
      </c>
      <c r="T3204" s="113">
        <f t="shared" si="1455"/>
        <v>8.5000000000000006E-2</v>
      </c>
      <c r="U3204" s="111">
        <f t="shared" si="1447"/>
        <v>20</v>
      </c>
      <c r="V3204" s="111">
        <v>252</v>
      </c>
      <c r="W3204" s="110">
        <f t="shared" si="1448"/>
        <v>1.006495608</v>
      </c>
      <c r="X3204" s="103">
        <f t="shared" si="1449"/>
        <v>0.32762061999999997</v>
      </c>
      <c r="Y3204" s="103">
        <f t="shared" si="1450"/>
        <v>0</v>
      </c>
      <c r="Z3204" s="114" t="str">
        <f t="shared" si="1457"/>
        <v>A+J=</v>
      </c>
      <c r="AA3204" s="108">
        <f t="shared" si="1458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>
        <f t="shared" si="1451"/>
        <v>47227</v>
      </c>
      <c r="B3205" s="103">
        <f t="shared" si="1438"/>
        <v>50.794202070000004</v>
      </c>
      <c r="C3205" s="204">
        <f t="shared" si="1437"/>
        <v>22.251178875724648</v>
      </c>
      <c r="D3205" s="104">
        <f t="shared" si="1439"/>
        <v>7205.03</v>
      </c>
      <c r="E3205" s="105">
        <f t="shared" si="1460"/>
        <v>7245.38</v>
      </c>
      <c r="F3205" s="106">
        <f t="shared" si="1461"/>
        <v>47169</v>
      </c>
      <c r="G3205" s="107">
        <f t="shared" si="1440"/>
        <v>5.6002542668107669E-3</v>
      </c>
      <c r="H3205" s="108">
        <f t="shared" si="1456"/>
        <v>47228</v>
      </c>
      <c r="I3205" s="108">
        <f t="shared" si="1441"/>
        <v>47228</v>
      </c>
      <c r="J3205" s="109">
        <f t="shared" si="1452"/>
        <v>22</v>
      </c>
      <c r="K3205" s="109">
        <f t="shared" si="1462"/>
        <v>21</v>
      </c>
      <c r="L3205" s="8">
        <f t="shared" si="1453"/>
        <v>1.0053450100000001</v>
      </c>
      <c r="M3205" s="110">
        <f t="shared" si="1442"/>
        <v>1.0056002500000001</v>
      </c>
      <c r="N3205" s="110">
        <f t="shared" si="1443"/>
        <v>2.2552438884193395</v>
      </c>
      <c r="O3205" s="103">
        <f t="shared" si="1444"/>
        <v>2.2672981800000001</v>
      </c>
      <c r="P3205" s="103">
        <f t="shared" si="1445"/>
        <v>50.450057360000002</v>
      </c>
      <c r="Q3205" s="11">
        <f t="shared" si="1459"/>
        <v>0</v>
      </c>
      <c r="R3205" s="30">
        <f t="shared" si="1454"/>
        <v>0</v>
      </c>
      <c r="S3205" s="103">
        <f t="shared" si="1446"/>
        <v>0</v>
      </c>
      <c r="T3205" s="113">
        <f t="shared" si="1455"/>
        <v>8.5000000000000006E-2</v>
      </c>
      <c r="U3205" s="111">
        <f t="shared" si="1447"/>
        <v>21</v>
      </c>
      <c r="V3205" s="111">
        <v>252</v>
      </c>
      <c r="W3205" s="110">
        <f t="shared" si="1448"/>
        <v>1.0068214929999999</v>
      </c>
      <c r="X3205" s="103">
        <f t="shared" si="1449"/>
        <v>0.34414471000000002</v>
      </c>
      <c r="Y3205" s="103">
        <f t="shared" si="1450"/>
        <v>0</v>
      </c>
      <c r="Z3205" s="114" t="str">
        <f t="shared" si="1457"/>
        <v>A+J=</v>
      </c>
      <c r="AA3205" s="108">
        <f t="shared" si="1458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>
        <f t="shared" si="1451"/>
        <v>47228</v>
      </c>
      <c r="B3206" s="103">
        <f t="shared" si="1438"/>
        <v>50.823548379999998</v>
      </c>
      <c r="C3206" s="204">
        <f t="shared" ref="C3206:C3269" si="1463">(C3205-(S3205/O3205))</f>
        <v>22.251178875724648</v>
      </c>
      <c r="D3206" s="104">
        <f t="shared" si="1439"/>
        <v>7205.03</v>
      </c>
      <c r="E3206" s="105">
        <f t="shared" si="1460"/>
        <v>7245.38</v>
      </c>
      <c r="F3206" s="106">
        <f t="shared" si="1461"/>
        <v>47169</v>
      </c>
      <c r="G3206" s="107">
        <f t="shared" si="1440"/>
        <v>5.6002542668107669E-3</v>
      </c>
      <c r="H3206" s="108">
        <f t="shared" si="1456"/>
        <v>47259</v>
      </c>
      <c r="I3206" s="108">
        <f t="shared" si="1441"/>
        <v>47228</v>
      </c>
      <c r="J3206" s="109">
        <f t="shared" si="1452"/>
        <v>22</v>
      </c>
      <c r="K3206" s="109">
        <f t="shared" si="1462"/>
        <v>22</v>
      </c>
      <c r="L3206" s="8">
        <f t="shared" si="1453"/>
        <v>1.0056002500000001</v>
      </c>
      <c r="M3206" s="110">
        <f t="shared" si="1442"/>
        <v>1.0056002500000001</v>
      </c>
      <c r="N3206" s="110">
        <f t="shared" si="1443"/>
        <v>2.2552438884193395</v>
      </c>
      <c r="O3206" s="103">
        <f t="shared" si="1444"/>
        <v>2.2678738100000002</v>
      </c>
      <c r="P3206" s="103">
        <f t="shared" si="1445"/>
        <v>50.462865809999997</v>
      </c>
      <c r="Q3206" s="11">
        <f t="shared" si="1459"/>
        <v>105</v>
      </c>
      <c r="R3206" s="30">
        <f t="shared" si="1454"/>
        <v>0.223439</v>
      </c>
      <c r="S3206" s="103">
        <f t="shared" si="1446"/>
        <v>11.27537227</v>
      </c>
      <c r="T3206" s="113">
        <f t="shared" si="1455"/>
        <v>8.5000000000000006E-2</v>
      </c>
      <c r="U3206" s="111">
        <f t="shared" si="1447"/>
        <v>22</v>
      </c>
      <c r="V3206" s="111">
        <v>252</v>
      </c>
      <c r="W3206" s="110">
        <f t="shared" si="1448"/>
        <v>1.007147485</v>
      </c>
      <c r="X3206" s="103">
        <f t="shared" si="1449"/>
        <v>0.36068256999999998</v>
      </c>
      <c r="Y3206" s="103">
        <f t="shared" si="1450"/>
        <v>11.63605484</v>
      </c>
      <c r="Z3206" s="114" t="str">
        <f t="shared" si="1457"/>
        <v>A+J=</v>
      </c>
      <c r="AA3206" s="108">
        <f t="shared" si="1458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>
        <f t="shared" si="1451"/>
        <v>47229</v>
      </c>
      <c r="B3207" s="103">
        <f t="shared" ref="B3207:B3270" si="1464">(P3207+X3207)</f>
        <v>39.211129190000001</v>
      </c>
      <c r="C3207" s="204">
        <f t="shared" si="1463"/>
        <v>17.279397720934558</v>
      </c>
      <c r="D3207" s="104">
        <f t="shared" ref="D3207:D3270" si="1465">IF(E3207=E3206,D3206,E3206)</f>
        <v>7205.03</v>
      </c>
      <c r="E3207" s="105">
        <f t="shared" si="1460"/>
        <v>7245.38</v>
      </c>
      <c r="F3207" s="106">
        <f t="shared" si="1461"/>
        <v>47197</v>
      </c>
      <c r="G3207" s="107">
        <f t="shared" ref="G3207:G3270" si="1466">(E3207/D3207)-1</f>
        <v>5.6002542668107669E-3</v>
      </c>
      <c r="H3207" s="108">
        <f t="shared" si="1456"/>
        <v>47259</v>
      </c>
      <c r="I3207" s="108">
        <f t="shared" ref="I3207:I3270" si="1467">IF(A3207&gt;I3206,H3207,I3206)</f>
        <v>47259</v>
      </c>
      <c r="J3207" s="109">
        <f t="shared" si="1452"/>
        <v>20</v>
      </c>
      <c r="K3207" s="109">
        <f t="shared" si="1462"/>
        <v>1</v>
      </c>
      <c r="L3207" s="8">
        <f t="shared" si="1453"/>
        <v>1.0002792700000001</v>
      </c>
      <c r="M3207" s="110">
        <f t="shared" ref="M3207:M3270" si="1468">IF(I3207&gt;I3206,L3206,M3206)</f>
        <v>1.0056002500000001</v>
      </c>
      <c r="N3207" s="110">
        <f t="shared" ref="N3207:N3270" si="1469">IF(I3207&gt;I3206,N3206*M3207,N3206)</f>
        <v>2.2678738180054601</v>
      </c>
      <c r="O3207" s="103">
        <f t="shared" ref="O3207:O3270" si="1470">TRUNC(TRUNC((L3207*N3207),15),8)</f>
        <v>2.26850716</v>
      </c>
      <c r="P3207" s="103">
        <f t="shared" ref="P3207:P3270" si="1471">TRUNC(C3207*O3207,8)</f>
        <v>39.19843745</v>
      </c>
      <c r="Q3207" s="11">
        <f t="shared" si="1459"/>
        <v>0</v>
      </c>
      <c r="R3207" s="30">
        <f t="shared" si="1454"/>
        <v>0</v>
      </c>
      <c r="S3207" s="103">
        <f t="shared" ref="S3207:S3270" si="1472">IF(R3207&gt;0,TRUNC(R3207*P3207,8),0)</f>
        <v>0</v>
      </c>
      <c r="T3207" s="113">
        <f t="shared" si="1455"/>
        <v>8.5000000000000006E-2</v>
      </c>
      <c r="U3207" s="111">
        <f t="shared" ref="U3207:U3270" si="1473">IF(Q3206&gt;0,1,IF(K3207=K3206,U3206,U3206+1))</f>
        <v>1</v>
      </c>
      <c r="V3207" s="111">
        <v>252</v>
      </c>
      <c r="W3207" s="110">
        <f t="shared" ref="W3207:W3270" si="1474">ROUND((1+T3207)^TRUNC((U3207/V3207),9),9)</f>
        <v>1.0003237819999999</v>
      </c>
      <c r="X3207" s="103">
        <f t="shared" ref="X3207:X3270" si="1475">TRUNC((P3207*(W3207-1)),8)</f>
        <v>1.269174E-2</v>
      </c>
      <c r="Y3207" s="103">
        <f t="shared" ref="Y3207:Y3270" si="1476">IF(Q3207&gt;0,S3207+X3207,0)</f>
        <v>0</v>
      </c>
      <c r="Z3207" s="114" t="str">
        <f t="shared" si="1457"/>
        <v>A+J=</v>
      </c>
      <c r="AA3207" s="108">
        <f t="shared" si="1458"/>
        <v>47259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>
        <f t="shared" si="1451"/>
        <v>47230</v>
      </c>
      <c r="B3208" s="103">
        <f t="shared" si="1464"/>
        <v>39.211129190000001</v>
      </c>
      <c r="C3208" s="204">
        <f t="shared" si="1463"/>
        <v>17.279397720934558</v>
      </c>
      <c r="D3208" s="104">
        <f t="shared" si="1465"/>
        <v>7205.03</v>
      </c>
      <c r="E3208" s="105">
        <f t="shared" si="1460"/>
        <v>7245.38</v>
      </c>
      <c r="F3208" s="106">
        <f t="shared" si="1461"/>
        <v>47197</v>
      </c>
      <c r="G3208" s="107">
        <f t="shared" si="1466"/>
        <v>5.6002542668107669E-3</v>
      </c>
      <c r="H3208" s="108">
        <f t="shared" si="1456"/>
        <v>47259</v>
      </c>
      <c r="I3208" s="108">
        <f t="shared" si="1467"/>
        <v>47259</v>
      </c>
      <c r="J3208" s="109">
        <f t="shared" si="1452"/>
        <v>20</v>
      </c>
      <c r="K3208" s="109">
        <f t="shared" si="1462"/>
        <v>1</v>
      </c>
      <c r="L3208" s="8">
        <f t="shared" si="1453"/>
        <v>1.0002792700000001</v>
      </c>
      <c r="M3208" s="110">
        <f t="shared" si="1468"/>
        <v>1.0056002500000001</v>
      </c>
      <c r="N3208" s="110">
        <f t="shared" si="1469"/>
        <v>2.2678738180054601</v>
      </c>
      <c r="O3208" s="103">
        <f t="shared" si="1470"/>
        <v>2.26850716</v>
      </c>
      <c r="P3208" s="103">
        <f t="shared" si="1471"/>
        <v>39.19843745</v>
      </c>
      <c r="Q3208" s="11">
        <f t="shared" si="1459"/>
        <v>0</v>
      </c>
      <c r="R3208" s="30">
        <f t="shared" si="1454"/>
        <v>0</v>
      </c>
      <c r="S3208" s="103">
        <f t="shared" si="1472"/>
        <v>0</v>
      </c>
      <c r="T3208" s="113">
        <f t="shared" si="1455"/>
        <v>8.5000000000000006E-2</v>
      </c>
      <c r="U3208" s="111">
        <f t="shared" si="1473"/>
        <v>1</v>
      </c>
      <c r="V3208" s="111">
        <v>252</v>
      </c>
      <c r="W3208" s="110">
        <f t="shared" si="1474"/>
        <v>1.0003237819999999</v>
      </c>
      <c r="X3208" s="103">
        <f t="shared" si="1475"/>
        <v>1.269174E-2</v>
      </c>
      <c r="Y3208" s="103">
        <f t="shared" si="1476"/>
        <v>0</v>
      </c>
      <c r="Z3208" s="114" t="str">
        <f t="shared" si="1457"/>
        <v>A+J=</v>
      </c>
      <c r="AA3208" s="108">
        <f t="shared" si="1458"/>
        <v>47259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>
        <f t="shared" si="1451"/>
        <v>47231</v>
      </c>
      <c r="B3209" s="103">
        <f t="shared" si="1464"/>
        <v>39.211129190000001</v>
      </c>
      <c r="C3209" s="204">
        <f t="shared" si="1463"/>
        <v>17.279397720934558</v>
      </c>
      <c r="D3209" s="104">
        <f t="shared" si="1465"/>
        <v>7205.03</v>
      </c>
      <c r="E3209" s="105">
        <f t="shared" si="1460"/>
        <v>7245.38</v>
      </c>
      <c r="F3209" s="106">
        <f t="shared" si="1461"/>
        <v>47197</v>
      </c>
      <c r="G3209" s="107">
        <f t="shared" si="1466"/>
        <v>5.6002542668107669E-3</v>
      </c>
      <c r="H3209" s="108">
        <f t="shared" si="1456"/>
        <v>47259</v>
      </c>
      <c r="I3209" s="108">
        <f t="shared" si="1467"/>
        <v>47259</v>
      </c>
      <c r="J3209" s="109">
        <f t="shared" si="1452"/>
        <v>20</v>
      </c>
      <c r="K3209" s="109">
        <f t="shared" si="1462"/>
        <v>1</v>
      </c>
      <c r="L3209" s="8">
        <f t="shared" si="1453"/>
        <v>1.0002792700000001</v>
      </c>
      <c r="M3209" s="110">
        <f t="shared" si="1468"/>
        <v>1.0056002500000001</v>
      </c>
      <c r="N3209" s="110">
        <f t="shared" si="1469"/>
        <v>2.2678738180054601</v>
      </c>
      <c r="O3209" s="103">
        <f t="shared" si="1470"/>
        <v>2.26850716</v>
      </c>
      <c r="P3209" s="103">
        <f t="shared" si="1471"/>
        <v>39.19843745</v>
      </c>
      <c r="Q3209" s="11">
        <f t="shared" si="1459"/>
        <v>0</v>
      </c>
      <c r="R3209" s="30">
        <f t="shared" si="1454"/>
        <v>0</v>
      </c>
      <c r="S3209" s="103">
        <f t="shared" si="1472"/>
        <v>0</v>
      </c>
      <c r="T3209" s="113">
        <f t="shared" si="1455"/>
        <v>8.5000000000000006E-2</v>
      </c>
      <c r="U3209" s="111">
        <f t="shared" si="1473"/>
        <v>1</v>
      </c>
      <c r="V3209" s="111">
        <v>252</v>
      </c>
      <c r="W3209" s="110">
        <f t="shared" si="1474"/>
        <v>1.0003237819999999</v>
      </c>
      <c r="X3209" s="103">
        <f t="shared" si="1475"/>
        <v>1.269174E-2</v>
      </c>
      <c r="Y3209" s="103">
        <f t="shared" si="1476"/>
        <v>0</v>
      </c>
      <c r="Z3209" s="114" t="str">
        <f t="shared" si="1457"/>
        <v>A+J=</v>
      </c>
      <c r="AA3209" s="108">
        <f t="shared" si="1458"/>
        <v>47259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>
        <f t="shared" si="1451"/>
        <v>47232</v>
      </c>
      <c r="B3210" s="103">
        <f t="shared" si="1464"/>
        <v>39.234778860000006</v>
      </c>
      <c r="C3210" s="204">
        <f t="shared" si="1463"/>
        <v>17.279397720934558</v>
      </c>
      <c r="D3210" s="104">
        <f t="shared" si="1465"/>
        <v>7205.03</v>
      </c>
      <c r="E3210" s="105">
        <f t="shared" si="1460"/>
        <v>7245.38</v>
      </c>
      <c r="F3210" s="106">
        <f t="shared" si="1461"/>
        <v>47197</v>
      </c>
      <c r="G3210" s="107">
        <f t="shared" si="1466"/>
        <v>5.6002542668107669E-3</v>
      </c>
      <c r="H3210" s="108">
        <f t="shared" si="1456"/>
        <v>47259</v>
      </c>
      <c r="I3210" s="108">
        <f t="shared" si="1467"/>
        <v>47259</v>
      </c>
      <c r="J3210" s="109">
        <f t="shared" si="1452"/>
        <v>20</v>
      </c>
      <c r="K3210" s="109">
        <f t="shared" si="1462"/>
        <v>2</v>
      </c>
      <c r="L3210" s="8">
        <f t="shared" si="1453"/>
        <v>1.0005586099999999</v>
      </c>
      <c r="M3210" s="110">
        <f t="shared" si="1468"/>
        <v>1.0056002500000001</v>
      </c>
      <c r="N3210" s="110">
        <f t="shared" si="1469"/>
        <v>2.2678738180054601</v>
      </c>
      <c r="O3210" s="103">
        <f t="shared" si="1470"/>
        <v>2.2691406700000001</v>
      </c>
      <c r="P3210" s="103">
        <f t="shared" si="1471"/>
        <v>39.209384120000003</v>
      </c>
      <c r="Q3210" s="11">
        <f t="shared" si="1459"/>
        <v>0</v>
      </c>
      <c r="R3210" s="30">
        <f t="shared" si="1454"/>
        <v>0</v>
      </c>
      <c r="S3210" s="103">
        <f t="shared" si="1472"/>
        <v>0</v>
      </c>
      <c r="T3210" s="113">
        <f t="shared" si="1455"/>
        <v>8.5000000000000006E-2</v>
      </c>
      <c r="U3210" s="111">
        <f t="shared" si="1473"/>
        <v>2</v>
      </c>
      <c r="V3210" s="111">
        <v>252</v>
      </c>
      <c r="W3210" s="110">
        <f t="shared" si="1474"/>
        <v>1.00064767</v>
      </c>
      <c r="X3210" s="103">
        <f t="shared" si="1475"/>
        <v>2.5394739999999999E-2</v>
      </c>
      <c r="Y3210" s="103">
        <f t="shared" si="1476"/>
        <v>0</v>
      </c>
      <c r="Z3210" s="114" t="str">
        <f t="shared" si="1457"/>
        <v>A+J=</v>
      </c>
      <c r="AA3210" s="108">
        <f t="shared" si="1458"/>
        <v>47259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>
        <f t="shared" ref="A3211:A3274" si="1477">(A3210+1)</f>
        <v>47233</v>
      </c>
      <c r="B3211" s="103">
        <f t="shared" si="1464"/>
        <v>39.258443139999997</v>
      </c>
      <c r="C3211" s="204">
        <f t="shared" si="1463"/>
        <v>17.279397720934558</v>
      </c>
      <c r="D3211" s="104">
        <f t="shared" si="1465"/>
        <v>7205.03</v>
      </c>
      <c r="E3211" s="105">
        <f t="shared" si="1460"/>
        <v>7245.38</v>
      </c>
      <c r="F3211" s="106">
        <f t="shared" si="1461"/>
        <v>47197</v>
      </c>
      <c r="G3211" s="107">
        <f t="shared" si="1466"/>
        <v>5.6002542668107669E-3</v>
      </c>
      <c r="H3211" s="108">
        <f t="shared" si="1456"/>
        <v>47259</v>
      </c>
      <c r="I3211" s="108">
        <f t="shared" si="1467"/>
        <v>47259</v>
      </c>
      <c r="J3211" s="109">
        <f t="shared" ref="J3211:J3274" si="1478">IF(I3211=I3210,J3210,NETWORKDAYS(I3210,I3211,$AD$171:$AD$502)-1)</f>
        <v>20</v>
      </c>
      <c r="K3211" s="109">
        <f t="shared" si="1462"/>
        <v>3</v>
      </c>
      <c r="L3211" s="8">
        <f t="shared" ref="L3211:L3274" si="1479">IF(E3211&lt;D3211,1,TRUNC((E3211/D3211)^TRUNC((K3211/J3211),9),8))</f>
        <v>1.0008380400000001</v>
      </c>
      <c r="M3211" s="110">
        <f t="shared" si="1468"/>
        <v>1.0056002500000001</v>
      </c>
      <c r="N3211" s="110">
        <f t="shared" si="1469"/>
        <v>2.2678738180054601</v>
      </c>
      <c r="O3211" s="103">
        <f t="shared" si="1470"/>
        <v>2.2697743799999999</v>
      </c>
      <c r="P3211" s="103">
        <f t="shared" si="1471"/>
        <v>39.22033424</v>
      </c>
      <c r="Q3211" s="11">
        <f t="shared" si="1459"/>
        <v>0</v>
      </c>
      <c r="R3211" s="30">
        <f t="shared" ref="R3211:R3274" si="1480">IF(Q3211&gt;0,VLOOKUP($A3211,$AD$10:$AI$165,6),0)</f>
        <v>0</v>
      </c>
      <c r="S3211" s="103">
        <f t="shared" si="1472"/>
        <v>0</v>
      </c>
      <c r="T3211" s="113">
        <f t="shared" ref="T3211:T3274" si="1481">(T3210)</f>
        <v>8.5000000000000006E-2</v>
      </c>
      <c r="U3211" s="111">
        <f t="shared" si="1473"/>
        <v>3</v>
      </c>
      <c r="V3211" s="111">
        <v>252</v>
      </c>
      <c r="W3211" s="110">
        <f t="shared" si="1474"/>
        <v>1.000971662</v>
      </c>
      <c r="X3211" s="103">
        <f t="shared" si="1475"/>
        <v>3.8108900000000001E-2</v>
      </c>
      <c r="Y3211" s="103">
        <f t="shared" si="1476"/>
        <v>0</v>
      </c>
      <c r="Z3211" s="114" t="str">
        <f t="shared" si="1457"/>
        <v>A+J=</v>
      </c>
      <c r="AA3211" s="108">
        <f t="shared" si="1458"/>
        <v>47259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>
        <f t="shared" si="1477"/>
        <v>47234</v>
      </c>
      <c r="B3212" s="103">
        <f t="shared" si="1464"/>
        <v>39.282121939999996</v>
      </c>
      <c r="C3212" s="204">
        <f t="shared" si="1463"/>
        <v>17.279397720934558</v>
      </c>
      <c r="D3212" s="104">
        <f t="shared" si="1465"/>
        <v>7205.03</v>
      </c>
      <c r="E3212" s="105">
        <f t="shared" si="1460"/>
        <v>7245.38</v>
      </c>
      <c r="F3212" s="106">
        <f t="shared" si="1461"/>
        <v>47197</v>
      </c>
      <c r="G3212" s="107">
        <f t="shared" si="1466"/>
        <v>5.6002542668107669E-3</v>
      </c>
      <c r="H3212" s="108">
        <f t="shared" ref="H3212:H3275" si="1482">IF(DAY(A3212)=H$9,VLOOKUP(A3212,AH$118:AN$450,4),H3211)</f>
        <v>47259</v>
      </c>
      <c r="I3212" s="108">
        <f t="shared" si="1467"/>
        <v>47259</v>
      </c>
      <c r="J3212" s="109">
        <f t="shared" si="1478"/>
        <v>20</v>
      </c>
      <c r="K3212" s="109">
        <f t="shared" si="1462"/>
        <v>4</v>
      </c>
      <c r="L3212" s="8">
        <f t="shared" si="1479"/>
        <v>1.00111755</v>
      </c>
      <c r="M3212" s="110">
        <f t="shared" si="1468"/>
        <v>1.0056002500000001</v>
      </c>
      <c r="N3212" s="110">
        <f t="shared" si="1469"/>
        <v>2.2678738180054601</v>
      </c>
      <c r="O3212" s="103">
        <f t="shared" si="1470"/>
        <v>2.2704082799999998</v>
      </c>
      <c r="P3212" s="103">
        <f t="shared" si="1471"/>
        <v>39.231287649999999</v>
      </c>
      <c r="Q3212" s="11">
        <f t="shared" si="1459"/>
        <v>0</v>
      </c>
      <c r="R3212" s="30">
        <f t="shared" si="1480"/>
        <v>0</v>
      </c>
      <c r="S3212" s="103">
        <f t="shared" si="1472"/>
        <v>0</v>
      </c>
      <c r="T3212" s="113">
        <f t="shared" si="1481"/>
        <v>8.5000000000000006E-2</v>
      </c>
      <c r="U3212" s="111">
        <f t="shared" si="1473"/>
        <v>4</v>
      </c>
      <c r="V3212" s="111">
        <v>252</v>
      </c>
      <c r="W3212" s="110">
        <f t="shared" si="1474"/>
        <v>1.001295759</v>
      </c>
      <c r="X3212" s="103">
        <f t="shared" si="1475"/>
        <v>5.0834289999999997E-2</v>
      </c>
      <c r="Y3212" s="103">
        <f t="shared" si="1476"/>
        <v>0</v>
      </c>
      <c r="Z3212" s="114" t="str">
        <f t="shared" ref="Z3212:Z3275" si="1483">IF($Q3211&gt;0,VLOOKUP($A3211,$AD$10:$AM$165,9),Z3211)</f>
        <v>A+J=</v>
      </c>
      <c r="AA3212" s="108">
        <f t="shared" ref="AA3212:AA3275" si="1484">IF($Q3211&gt;0,VLOOKUP($A3211,$AD$10:$AM$165,10),AA3211)</f>
        <v>47259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>
        <f t="shared" si="1477"/>
        <v>47235</v>
      </c>
      <c r="B3213" s="103">
        <f t="shared" si="1464"/>
        <v>39.305814560000002</v>
      </c>
      <c r="C3213" s="204">
        <f t="shared" si="1463"/>
        <v>17.279397720934558</v>
      </c>
      <c r="D3213" s="104">
        <f t="shared" si="1465"/>
        <v>7205.03</v>
      </c>
      <c r="E3213" s="105">
        <f t="shared" si="1460"/>
        <v>7245.38</v>
      </c>
      <c r="F3213" s="106">
        <f t="shared" si="1461"/>
        <v>47197</v>
      </c>
      <c r="G3213" s="107">
        <f t="shared" si="1466"/>
        <v>5.6002542668107669E-3</v>
      </c>
      <c r="H3213" s="108">
        <f t="shared" si="1482"/>
        <v>47259</v>
      </c>
      <c r="I3213" s="108">
        <f t="shared" si="1467"/>
        <v>47259</v>
      </c>
      <c r="J3213" s="109">
        <f t="shared" si="1478"/>
        <v>20</v>
      </c>
      <c r="K3213" s="109">
        <f t="shared" si="1462"/>
        <v>5</v>
      </c>
      <c r="L3213" s="8">
        <f t="shared" si="1479"/>
        <v>1.00139713</v>
      </c>
      <c r="M3213" s="110">
        <f t="shared" si="1468"/>
        <v>1.0056002500000001</v>
      </c>
      <c r="N3213" s="110">
        <f t="shared" si="1469"/>
        <v>2.2678738180054601</v>
      </c>
      <c r="O3213" s="103">
        <f t="shared" si="1470"/>
        <v>2.2710423300000002</v>
      </c>
      <c r="P3213" s="103">
        <f t="shared" si="1471"/>
        <v>39.24224366</v>
      </c>
      <c r="Q3213" s="11">
        <f t="shared" ref="Q3213:Q3276" si="1485">IF(VLOOKUP(A3213,AD$10:AK$165,8)=VLOOKUP(A3212,AD$10:AK$165,8),0,VLOOKUP(A3213,AD$10:AK$165,8))</f>
        <v>0</v>
      </c>
      <c r="R3213" s="30">
        <f t="shared" si="1480"/>
        <v>0</v>
      </c>
      <c r="S3213" s="103">
        <f t="shared" si="1472"/>
        <v>0</v>
      </c>
      <c r="T3213" s="113">
        <f t="shared" si="1481"/>
        <v>8.5000000000000006E-2</v>
      </c>
      <c r="U3213" s="111">
        <f t="shared" si="1473"/>
        <v>5</v>
      </c>
      <c r="V3213" s="111">
        <v>252</v>
      </c>
      <c r="W3213" s="110">
        <f t="shared" si="1474"/>
        <v>1.0016199610000001</v>
      </c>
      <c r="X3213" s="103">
        <f t="shared" si="1475"/>
        <v>6.35709E-2</v>
      </c>
      <c r="Y3213" s="103">
        <f t="shared" si="1476"/>
        <v>0</v>
      </c>
      <c r="Z3213" s="114" t="str">
        <f t="shared" si="1483"/>
        <v>A+J=</v>
      </c>
      <c r="AA3213" s="108">
        <f t="shared" si="1484"/>
        <v>47259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>
        <f t="shared" si="1477"/>
        <v>47236</v>
      </c>
      <c r="B3214" s="103">
        <f t="shared" si="1464"/>
        <v>39.329521509999999</v>
      </c>
      <c r="C3214" s="204">
        <f t="shared" si="1463"/>
        <v>17.279397720934558</v>
      </c>
      <c r="D3214" s="104">
        <f t="shared" si="1465"/>
        <v>7205.03</v>
      </c>
      <c r="E3214" s="105">
        <f t="shared" si="1460"/>
        <v>7245.38</v>
      </c>
      <c r="F3214" s="106">
        <f t="shared" si="1461"/>
        <v>47197</v>
      </c>
      <c r="G3214" s="107">
        <f t="shared" si="1466"/>
        <v>5.6002542668107669E-3</v>
      </c>
      <c r="H3214" s="108">
        <f t="shared" si="1482"/>
        <v>47259</v>
      </c>
      <c r="I3214" s="108">
        <f t="shared" si="1467"/>
        <v>47259</v>
      </c>
      <c r="J3214" s="109">
        <f t="shared" si="1478"/>
        <v>20</v>
      </c>
      <c r="K3214" s="109">
        <f t="shared" si="1462"/>
        <v>6</v>
      </c>
      <c r="L3214" s="8">
        <f t="shared" si="1479"/>
        <v>1.0016767900000001</v>
      </c>
      <c r="M3214" s="110">
        <f t="shared" si="1468"/>
        <v>1.0056002500000001</v>
      </c>
      <c r="N3214" s="110">
        <f t="shared" si="1469"/>
        <v>2.2678738180054601</v>
      </c>
      <c r="O3214" s="103">
        <f t="shared" si="1470"/>
        <v>2.27167656</v>
      </c>
      <c r="P3214" s="103">
        <f t="shared" si="1471"/>
        <v>39.253202770000001</v>
      </c>
      <c r="Q3214" s="11">
        <f t="shared" si="1485"/>
        <v>0</v>
      </c>
      <c r="R3214" s="30">
        <f t="shared" si="1480"/>
        <v>0</v>
      </c>
      <c r="S3214" s="103">
        <f t="shared" si="1472"/>
        <v>0</v>
      </c>
      <c r="T3214" s="113">
        <f t="shared" si="1481"/>
        <v>8.5000000000000006E-2</v>
      </c>
      <c r="U3214" s="111">
        <f t="shared" si="1473"/>
        <v>6</v>
      </c>
      <c r="V3214" s="111">
        <v>252</v>
      </c>
      <c r="W3214" s="110">
        <f t="shared" si="1474"/>
        <v>1.0019442679999999</v>
      </c>
      <c r="X3214" s="103">
        <f t="shared" si="1475"/>
        <v>7.6318739999999996E-2</v>
      </c>
      <c r="Y3214" s="103">
        <f t="shared" si="1476"/>
        <v>0</v>
      </c>
      <c r="Z3214" s="114" t="str">
        <f t="shared" si="1483"/>
        <v>A+J=</v>
      </c>
      <c r="AA3214" s="108">
        <f t="shared" si="1484"/>
        <v>47259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>
        <f t="shared" si="1477"/>
        <v>47237</v>
      </c>
      <c r="B3215" s="103">
        <f t="shared" si="1464"/>
        <v>39.329521509999999</v>
      </c>
      <c r="C3215" s="204">
        <f t="shared" si="1463"/>
        <v>17.279397720934558</v>
      </c>
      <c r="D3215" s="104">
        <f t="shared" si="1465"/>
        <v>7205.03</v>
      </c>
      <c r="E3215" s="105">
        <f t="shared" si="1460"/>
        <v>7245.38</v>
      </c>
      <c r="F3215" s="106">
        <f t="shared" si="1461"/>
        <v>47197</v>
      </c>
      <c r="G3215" s="107">
        <f t="shared" si="1466"/>
        <v>5.6002542668107669E-3</v>
      </c>
      <c r="H3215" s="108">
        <f t="shared" si="1482"/>
        <v>47259</v>
      </c>
      <c r="I3215" s="108">
        <f t="shared" si="1467"/>
        <v>47259</v>
      </c>
      <c r="J3215" s="109">
        <f t="shared" si="1478"/>
        <v>20</v>
      </c>
      <c r="K3215" s="109">
        <f t="shared" si="1462"/>
        <v>6</v>
      </c>
      <c r="L3215" s="8">
        <f t="shared" si="1479"/>
        <v>1.0016767900000001</v>
      </c>
      <c r="M3215" s="110">
        <f t="shared" si="1468"/>
        <v>1.0056002500000001</v>
      </c>
      <c r="N3215" s="110">
        <f t="shared" si="1469"/>
        <v>2.2678738180054601</v>
      </c>
      <c r="O3215" s="103">
        <f t="shared" si="1470"/>
        <v>2.27167656</v>
      </c>
      <c r="P3215" s="103">
        <f t="shared" si="1471"/>
        <v>39.253202770000001</v>
      </c>
      <c r="Q3215" s="11">
        <f t="shared" si="1485"/>
        <v>0</v>
      </c>
      <c r="R3215" s="30">
        <f t="shared" si="1480"/>
        <v>0</v>
      </c>
      <c r="S3215" s="103">
        <f t="shared" si="1472"/>
        <v>0</v>
      </c>
      <c r="T3215" s="113">
        <f t="shared" si="1481"/>
        <v>8.5000000000000006E-2</v>
      </c>
      <c r="U3215" s="111">
        <f t="shared" si="1473"/>
        <v>6</v>
      </c>
      <c r="V3215" s="111">
        <v>252</v>
      </c>
      <c r="W3215" s="110">
        <f t="shared" si="1474"/>
        <v>1.0019442679999999</v>
      </c>
      <c r="X3215" s="103">
        <f t="shared" si="1475"/>
        <v>7.6318739999999996E-2</v>
      </c>
      <c r="Y3215" s="103">
        <f t="shared" si="1476"/>
        <v>0</v>
      </c>
      <c r="Z3215" s="114" t="str">
        <f t="shared" si="1483"/>
        <v>A+J=</v>
      </c>
      <c r="AA3215" s="108">
        <f t="shared" si="1484"/>
        <v>47259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>
        <f t="shared" si="1477"/>
        <v>47238</v>
      </c>
      <c r="B3216" s="103">
        <f t="shared" si="1464"/>
        <v>39.329521509999999</v>
      </c>
      <c r="C3216" s="204">
        <f t="shared" si="1463"/>
        <v>17.279397720934558</v>
      </c>
      <c r="D3216" s="104">
        <f t="shared" si="1465"/>
        <v>7205.03</v>
      </c>
      <c r="E3216" s="105">
        <f t="shared" si="1460"/>
        <v>7245.38</v>
      </c>
      <c r="F3216" s="106">
        <f t="shared" si="1461"/>
        <v>47197</v>
      </c>
      <c r="G3216" s="107">
        <f t="shared" si="1466"/>
        <v>5.6002542668107669E-3</v>
      </c>
      <c r="H3216" s="108">
        <f t="shared" si="1482"/>
        <v>47259</v>
      </c>
      <c r="I3216" s="108">
        <f t="shared" si="1467"/>
        <v>47259</v>
      </c>
      <c r="J3216" s="109">
        <f t="shared" si="1478"/>
        <v>20</v>
      </c>
      <c r="K3216" s="109">
        <f t="shared" si="1462"/>
        <v>6</v>
      </c>
      <c r="L3216" s="8">
        <f t="shared" si="1479"/>
        <v>1.0016767900000001</v>
      </c>
      <c r="M3216" s="110">
        <f t="shared" si="1468"/>
        <v>1.0056002500000001</v>
      </c>
      <c r="N3216" s="110">
        <f t="shared" si="1469"/>
        <v>2.2678738180054601</v>
      </c>
      <c r="O3216" s="103">
        <f t="shared" si="1470"/>
        <v>2.27167656</v>
      </c>
      <c r="P3216" s="103">
        <f t="shared" si="1471"/>
        <v>39.253202770000001</v>
      </c>
      <c r="Q3216" s="11">
        <f t="shared" si="1485"/>
        <v>0</v>
      </c>
      <c r="R3216" s="30">
        <f t="shared" si="1480"/>
        <v>0</v>
      </c>
      <c r="S3216" s="103">
        <f t="shared" si="1472"/>
        <v>0</v>
      </c>
      <c r="T3216" s="113">
        <f t="shared" si="1481"/>
        <v>8.5000000000000006E-2</v>
      </c>
      <c r="U3216" s="111">
        <f t="shared" si="1473"/>
        <v>6</v>
      </c>
      <c r="V3216" s="111">
        <v>252</v>
      </c>
      <c r="W3216" s="110">
        <f t="shared" si="1474"/>
        <v>1.0019442679999999</v>
      </c>
      <c r="X3216" s="103">
        <f t="shared" si="1475"/>
        <v>7.6318739999999996E-2</v>
      </c>
      <c r="Y3216" s="103">
        <f t="shared" si="1476"/>
        <v>0</v>
      </c>
      <c r="Z3216" s="114" t="str">
        <f t="shared" si="1483"/>
        <v>A+J=</v>
      </c>
      <c r="AA3216" s="108">
        <f t="shared" si="1484"/>
        <v>47259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>
        <f t="shared" si="1477"/>
        <v>47239</v>
      </c>
      <c r="B3217" s="103">
        <f t="shared" si="1464"/>
        <v>39.353242979999997</v>
      </c>
      <c r="C3217" s="204">
        <f t="shared" si="1463"/>
        <v>17.279397720934558</v>
      </c>
      <c r="D3217" s="104">
        <f t="shared" si="1465"/>
        <v>7205.03</v>
      </c>
      <c r="E3217" s="105">
        <f t="shared" si="1460"/>
        <v>7245.38</v>
      </c>
      <c r="F3217" s="106">
        <f t="shared" si="1461"/>
        <v>47197</v>
      </c>
      <c r="G3217" s="107">
        <f t="shared" si="1466"/>
        <v>5.6002542668107669E-3</v>
      </c>
      <c r="H3217" s="108">
        <f t="shared" si="1482"/>
        <v>47259</v>
      </c>
      <c r="I3217" s="108">
        <f t="shared" si="1467"/>
        <v>47259</v>
      </c>
      <c r="J3217" s="109">
        <f t="shared" si="1478"/>
        <v>20</v>
      </c>
      <c r="K3217" s="109">
        <f t="shared" si="1462"/>
        <v>7</v>
      </c>
      <c r="L3217" s="8">
        <f t="shared" si="1479"/>
        <v>1.00195653</v>
      </c>
      <c r="M3217" s="110">
        <f t="shared" si="1468"/>
        <v>1.0056002500000001</v>
      </c>
      <c r="N3217" s="110">
        <f t="shared" si="1469"/>
        <v>2.2678738180054601</v>
      </c>
      <c r="O3217" s="103">
        <f t="shared" si="1470"/>
        <v>2.2723109799999999</v>
      </c>
      <c r="P3217" s="103">
        <f t="shared" si="1471"/>
        <v>39.264165159999997</v>
      </c>
      <c r="Q3217" s="11">
        <f t="shared" si="1485"/>
        <v>0</v>
      </c>
      <c r="R3217" s="30">
        <f t="shared" si="1480"/>
        <v>0</v>
      </c>
      <c r="S3217" s="103">
        <f t="shared" si="1472"/>
        <v>0</v>
      </c>
      <c r="T3217" s="113">
        <f t="shared" si="1481"/>
        <v>8.5000000000000006E-2</v>
      </c>
      <c r="U3217" s="111">
        <f t="shared" si="1473"/>
        <v>7</v>
      </c>
      <c r="V3217" s="111">
        <v>252</v>
      </c>
      <c r="W3217" s="110">
        <f t="shared" si="1474"/>
        <v>1.00226868</v>
      </c>
      <c r="X3217" s="103">
        <f t="shared" si="1475"/>
        <v>8.9077820000000002E-2</v>
      </c>
      <c r="Y3217" s="103">
        <f t="shared" si="1476"/>
        <v>0</v>
      </c>
      <c r="Z3217" s="114" t="str">
        <f t="shared" si="1483"/>
        <v>A+J=</v>
      </c>
      <c r="AA3217" s="108">
        <f t="shared" si="1484"/>
        <v>47259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>
        <f t="shared" si="1477"/>
        <v>47240</v>
      </c>
      <c r="B3218" s="103">
        <f t="shared" si="1464"/>
        <v>39.353242979999997</v>
      </c>
      <c r="C3218" s="204">
        <f t="shared" si="1463"/>
        <v>17.279397720934558</v>
      </c>
      <c r="D3218" s="104">
        <f t="shared" si="1465"/>
        <v>7205.03</v>
      </c>
      <c r="E3218" s="105">
        <f t="shared" si="1460"/>
        <v>7245.38</v>
      </c>
      <c r="F3218" s="106">
        <f t="shared" si="1461"/>
        <v>47197</v>
      </c>
      <c r="G3218" s="107">
        <f t="shared" si="1466"/>
        <v>5.6002542668107669E-3</v>
      </c>
      <c r="H3218" s="108">
        <f t="shared" si="1482"/>
        <v>47259</v>
      </c>
      <c r="I3218" s="108">
        <f t="shared" si="1467"/>
        <v>47259</v>
      </c>
      <c r="J3218" s="109">
        <f t="shared" si="1478"/>
        <v>20</v>
      </c>
      <c r="K3218" s="109">
        <f t="shared" si="1462"/>
        <v>7</v>
      </c>
      <c r="L3218" s="8">
        <f t="shared" si="1479"/>
        <v>1.00195653</v>
      </c>
      <c r="M3218" s="110">
        <f t="shared" si="1468"/>
        <v>1.0056002500000001</v>
      </c>
      <c r="N3218" s="110">
        <f t="shared" si="1469"/>
        <v>2.2678738180054601</v>
      </c>
      <c r="O3218" s="103">
        <f t="shared" si="1470"/>
        <v>2.2723109799999999</v>
      </c>
      <c r="P3218" s="103">
        <f t="shared" si="1471"/>
        <v>39.264165159999997</v>
      </c>
      <c r="Q3218" s="11">
        <f t="shared" si="1485"/>
        <v>0</v>
      </c>
      <c r="R3218" s="30">
        <f t="shared" si="1480"/>
        <v>0</v>
      </c>
      <c r="S3218" s="103">
        <f t="shared" si="1472"/>
        <v>0</v>
      </c>
      <c r="T3218" s="113">
        <f t="shared" si="1481"/>
        <v>8.5000000000000006E-2</v>
      </c>
      <c r="U3218" s="111">
        <f t="shared" si="1473"/>
        <v>7</v>
      </c>
      <c r="V3218" s="111">
        <v>252</v>
      </c>
      <c r="W3218" s="110">
        <f t="shared" si="1474"/>
        <v>1.00226868</v>
      </c>
      <c r="X3218" s="103">
        <f t="shared" si="1475"/>
        <v>8.9077820000000002E-2</v>
      </c>
      <c r="Y3218" s="103">
        <f t="shared" si="1476"/>
        <v>0</v>
      </c>
      <c r="Z3218" s="114" t="str">
        <f t="shared" si="1483"/>
        <v>A+J=</v>
      </c>
      <c r="AA3218" s="108">
        <f t="shared" si="1484"/>
        <v>47259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>
        <f t="shared" si="1477"/>
        <v>47241</v>
      </c>
      <c r="B3219" s="103">
        <f t="shared" si="1464"/>
        <v>39.376978290000004</v>
      </c>
      <c r="C3219" s="204">
        <f t="shared" si="1463"/>
        <v>17.279397720934558</v>
      </c>
      <c r="D3219" s="104">
        <f t="shared" si="1465"/>
        <v>7205.03</v>
      </c>
      <c r="E3219" s="105">
        <f t="shared" si="1460"/>
        <v>7245.38</v>
      </c>
      <c r="F3219" s="106">
        <f t="shared" si="1461"/>
        <v>47197</v>
      </c>
      <c r="G3219" s="107">
        <f t="shared" si="1466"/>
        <v>5.6002542668107669E-3</v>
      </c>
      <c r="H3219" s="108">
        <f t="shared" si="1482"/>
        <v>47259</v>
      </c>
      <c r="I3219" s="108">
        <f t="shared" si="1467"/>
        <v>47259</v>
      </c>
      <c r="J3219" s="109">
        <f t="shared" si="1478"/>
        <v>20</v>
      </c>
      <c r="K3219" s="109">
        <f t="shared" si="1462"/>
        <v>8</v>
      </c>
      <c r="L3219" s="8">
        <f t="shared" si="1479"/>
        <v>1.0022363400000001</v>
      </c>
      <c r="M3219" s="110">
        <f t="shared" si="1468"/>
        <v>1.0056002500000001</v>
      </c>
      <c r="N3219" s="110">
        <f t="shared" si="1469"/>
        <v>2.2678738180054601</v>
      </c>
      <c r="O3219" s="103">
        <f t="shared" si="1470"/>
        <v>2.2729455500000002</v>
      </c>
      <c r="P3219" s="103">
        <f t="shared" si="1471"/>
        <v>39.275130150000003</v>
      </c>
      <c r="Q3219" s="11">
        <f t="shared" si="1485"/>
        <v>0</v>
      </c>
      <c r="R3219" s="30">
        <f t="shared" si="1480"/>
        <v>0</v>
      </c>
      <c r="S3219" s="103">
        <f t="shared" si="1472"/>
        <v>0</v>
      </c>
      <c r="T3219" s="113">
        <f t="shared" si="1481"/>
        <v>8.5000000000000006E-2</v>
      </c>
      <c r="U3219" s="111">
        <f t="shared" si="1473"/>
        <v>8</v>
      </c>
      <c r="V3219" s="111">
        <v>252</v>
      </c>
      <c r="W3219" s="110">
        <f t="shared" si="1474"/>
        <v>1.0025931969999999</v>
      </c>
      <c r="X3219" s="103">
        <f t="shared" si="1475"/>
        <v>0.10184814</v>
      </c>
      <c r="Y3219" s="103">
        <f t="shared" si="1476"/>
        <v>0</v>
      </c>
      <c r="Z3219" s="114" t="str">
        <f t="shared" si="1483"/>
        <v>A+J=</v>
      </c>
      <c r="AA3219" s="108">
        <f t="shared" si="1484"/>
        <v>47259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>
        <f t="shared" si="1477"/>
        <v>47242</v>
      </c>
      <c r="B3220" s="103">
        <f t="shared" si="1464"/>
        <v>39.400728490000006</v>
      </c>
      <c r="C3220" s="204">
        <f t="shared" si="1463"/>
        <v>17.279397720934558</v>
      </c>
      <c r="D3220" s="104">
        <f t="shared" si="1465"/>
        <v>7205.03</v>
      </c>
      <c r="E3220" s="105">
        <f t="shared" si="1460"/>
        <v>7245.38</v>
      </c>
      <c r="F3220" s="106">
        <f t="shared" si="1461"/>
        <v>47197</v>
      </c>
      <c r="G3220" s="107">
        <f t="shared" si="1466"/>
        <v>5.6002542668107669E-3</v>
      </c>
      <c r="H3220" s="108">
        <f t="shared" si="1482"/>
        <v>47259</v>
      </c>
      <c r="I3220" s="108">
        <f t="shared" si="1467"/>
        <v>47259</v>
      </c>
      <c r="J3220" s="109">
        <f t="shared" si="1478"/>
        <v>20</v>
      </c>
      <c r="K3220" s="109">
        <f t="shared" si="1462"/>
        <v>9</v>
      </c>
      <c r="L3220" s="8">
        <f t="shared" si="1479"/>
        <v>1.0025162400000001</v>
      </c>
      <c r="M3220" s="110">
        <f t="shared" si="1468"/>
        <v>1.0056002500000001</v>
      </c>
      <c r="N3220" s="110">
        <f t="shared" si="1469"/>
        <v>2.2678738180054601</v>
      </c>
      <c r="O3220" s="103">
        <f t="shared" si="1470"/>
        <v>2.2735803300000001</v>
      </c>
      <c r="P3220" s="103">
        <f t="shared" si="1471"/>
        <v>39.286098770000002</v>
      </c>
      <c r="Q3220" s="11">
        <f t="shared" si="1485"/>
        <v>0</v>
      </c>
      <c r="R3220" s="30">
        <f t="shared" si="1480"/>
        <v>0</v>
      </c>
      <c r="S3220" s="103">
        <f t="shared" si="1472"/>
        <v>0</v>
      </c>
      <c r="T3220" s="113">
        <f t="shared" si="1481"/>
        <v>8.5000000000000006E-2</v>
      </c>
      <c r="U3220" s="111">
        <f t="shared" si="1473"/>
        <v>9</v>
      </c>
      <c r="V3220" s="111">
        <v>252</v>
      </c>
      <c r="W3220" s="110">
        <f t="shared" si="1474"/>
        <v>1.0029178190000001</v>
      </c>
      <c r="X3220" s="103">
        <f t="shared" si="1475"/>
        <v>0.11462972</v>
      </c>
      <c r="Y3220" s="103">
        <f t="shared" si="1476"/>
        <v>0</v>
      </c>
      <c r="Z3220" s="114" t="str">
        <f t="shared" si="1483"/>
        <v>A+J=</v>
      </c>
      <c r="AA3220" s="108">
        <f t="shared" si="1484"/>
        <v>47259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>
        <f t="shared" si="1477"/>
        <v>47243</v>
      </c>
      <c r="B3221" s="103">
        <f t="shared" si="1464"/>
        <v>39.424492570000005</v>
      </c>
      <c r="C3221" s="204">
        <f t="shared" si="1463"/>
        <v>17.279397720934558</v>
      </c>
      <c r="D3221" s="104">
        <f t="shared" si="1465"/>
        <v>7205.03</v>
      </c>
      <c r="E3221" s="105">
        <f t="shared" si="1460"/>
        <v>7245.38</v>
      </c>
      <c r="F3221" s="106">
        <f t="shared" si="1461"/>
        <v>47197</v>
      </c>
      <c r="G3221" s="107">
        <f t="shared" si="1466"/>
        <v>5.6002542668107669E-3</v>
      </c>
      <c r="H3221" s="108">
        <f t="shared" si="1482"/>
        <v>47259</v>
      </c>
      <c r="I3221" s="108">
        <f t="shared" si="1467"/>
        <v>47259</v>
      </c>
      <c r="J3221" s="109">
        <f t="shared" si="1478"/>
        <v>20</v>
      </c>
      <c r="K3221" s="109">
        <f t="shared" si="1462"/>
        <v>10</v>
      </c>
      <c r="L3221" s="8">
        <f t="shared" si="1479"/>
        <v>1.0027962100000001</v>
      </c>
      <c r="M3221" s="110">
        <f t="shared" si="1468"/>
        <v>1.0056002500000001</v>
      </c>
      <c r="N3221" s="110">
        <f t="shared" si="1469"/>
        <v>2.2678738180054601</v>
      </c>
      <c r="O3221" s="103">
        <f t="shared" si="1470"/>
        <v>2.2742152600000001</v>
      </c>
      <c r="P3221" s="103">
        <f t="shared" si="1471"/>
        <v>39.297069980000003</v>
      </c>
      <c r="Q3221" s="11">
        <f t="shared" si="1485"/>
        <v>0</v>
      </c>
      <c r="R3221" s="30">
        <f t="shared" si="1480"/>
        <v>0</v>
      </c>
      <c r="S3221" s="103">
        <f t="shared" si="1472"/>
        <v>0</v>
      </c>
      <c r="T3221" s="113">
        <f t="shared" si="1481"/>
        <v>8.5000000000000006E-2</v>
      </c>
      <c r="U3221" s="111">
        <f t="shared" si="1473"/>
        <v>10</v>
      </c>
      <c r="V3221" s="111">
        <v>252</v>
      </c>
      <c r="W3221" s="110">
        <f t="shared" si="1474"/>
        <v>1.0032425469999999</v>
      </c>
      <c r="X3221" s="103">
        <f t="shared" si="1475"/>
        <v>0.12742259</v>
      </c>
      <c r="Y3221" s="103">
        <f t="shared" si="1476"/>
        <v>0</v>
      </c>
      <c r="Z3221" s="114" t="str">
        <f t="shared" si="1483"/>
        <v>A+J=</v>
      </c>
      <c r="AA3221" s="108">
        <f t="shared" si="1484"/>
        <v>47259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>
        <f t="shared" si="1477"/>
        <v>47244</v>
      </c>
      <c r="B3222" s="103">
        <f t="shared" si="1464"/>
        <v>39.424492570000005</v>
      </c>
      <c r="C3222" s="204">
        <f t="shared" si="1463"/>
        <v>17.279397720934558</v>
      </c>
      <c r="D3222" s="104">
        <f t="shared" si="1465"/>
        <v>7205.03</v>
      </c>
      <c r="E3222" s="105">
        <f t="shared" si="1460"/>
        <v>7245.38</v>
      </c>
      <c r="F3222" s="106">
        <f t="shared" si="1461"/>
        <v>47197</v>
      </c>
      <c r="G3222" s="107">
        <f t="shared" si="1466"/>
        <v>5.6002542668107669E-3</v>
      </c>
      <c r="H3222" s="108">
        <f t="shared" si="1482"/>
        <v>47259</v>
      </c>
      <c r="I3222" s="108">
        <f t="shared" si="1467"/>
        <v>47259</v>
      </c>
      <c r="J3222" s="109">
        <f t="shared" si="1478"/>
        <v>20</v>
      </c>
      <c r="K3222" s="109">
        <f t="shared" si="1462"/>
        <v>10</v>
      </c>
      <c r="L3222" s="8">
        <f t="shared" si="1479"/>
        <v>1.0027962100000001</v>
      </c>
      <c r="M3222" s="110">
        <f t="shared" si="1468"/>
        <v>1.0056002500000001</v>
      </c>
      <c r="N3222" s="110">
        <f t="shared" si="1469"/>
        <v>2.2678738180054601</v>
      </c>
      <c r="O3222" s="103">
        <f t="shared" si="1470"/>
        <v>2.2742152600000001</v>
      </c>
      <c r="P3222" s="103">
        <f t="shared" si="1471"/>
        <v>39.297069980000003</v>
      </c>
      <c r="Q3222" s="11">
        <f t="shared" si="1485"/>
        <v>0</v>
      </c>
      <c r="R3222" s="30">
        <f t="shared" si="1480"/>
        <v>0</v>
      </c>
      <c r="S3222" s="103">
        <f t="shared" si="1472"/>
        <v>0</v>
      </c>
      <c r="T3222" s="113">
        <f t="shared" si="1481"/>
        <v>8.5000000000000006E-2</v>
      </c>
      <c r="U3222" s="111">
        <f t="shared" si="1473"/>
        <v>10</v>
      </c>
      <c r="V3222" s="111">
        <v>252</v>
      </c>
      <c r="W3222" s="110">
        <f t="shared" si="1474"/>
        <v>1.0032425469999999</v>
      </c>
      <c r="X3222" s="103">
        <f t="shared" si="1475"/>
        <v>0.12742259</v>
      </c>
      <c r="Y3222" s="103">
        <f t="shared" si="1476"/>
        <v>0</v>
      </c>
      <c r="Z3222" s="114" t="str">
        <f t="shared" si="1483"/>
        <v>A+J=</v>
      </c>
      <c r="AA3222" s="108">
        <f t="shared" si="1484"/>
        <v>47259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>
        <f t="shared" si="1477"/>
        <v>47245</v>
      </c>
      <c r="B3223" s="103">
        <f t="shared" si="1464"/>
        <v>39.424492570000005</v>
      </c>
      <c r="C3223" s="204">
        <f t="shared" si="1463"/>
        <v>17.279397720934558</v>
      </c>
      <c r="D3223" s="104">
        <f t="shared" si="1465"/>
        <v>7205.03</v>
      </c>
      <c r="E3223" s="105">
        <f t="shared" si="1460"/>
        <v>7245.38</v>
      </c>
      <c r="F3223" s="106">
        <f t="shared" si="1461"/>
        <v>47197</v>
      </c>
      <c r="G3223" s="107">
        <f t="shared" si="1466"/>
        <v>5.6002542668107669E-3</v>
      </c>
      <c r="H3223" s="108">
        <f t="shared" si="1482"/>
        <v>47259</v>
      </c>
      <c r="I3223" s="108">
        <f t="shared" si="1467"/>
        <v>47259</v>
      </c>
      <c r="J3223" s="109">
        <f t="shared" si="1478"/>
        <v>20</v>
      </c>
      <c r="K3223" s="109">
        <f t="shared" si="1462"/>
        <v>10</v>
      </c>
      <c r="L3223" s="8">
        <f t="shared" si="1479"/>
        <v>1.0027962100000001</v>
      </c>
      <c r="M3223" s="110">
        <f t="shared" si="1468"/>
        <v>1.0056002500000001</v>
      </c>
      <c r="N3223" s="110">
        <f t="shared" si="1469"/>
        <v>2.2678738180054601</v>
      </c>
      <c r="O3223" s="103">
        <f t="shared" si="1470"/>
        <v>2.2742152600000001</v>
      </c>
      <c r="P3223" s="103">
        <f t="shared" si="1471"/>
        <v>39.297069980000003</v>
      </c>
      <c r="Q3223" s="11">
        <f t="shared" si="1485"/>
        <v>0</v>
      </c>
      <c r="R3223" s="30">
        <f t="shared" si="1480"/>
        <v>0</v>
      </c>
      <c r="S3223" s="103">
        <f t="shared" si="1472"/>
        <v>0</v>
      </c>
      <c r="T3223" s="113">
        <f t="shared" si="1481"/>
        <v>8.5000000000000006E-2</v>
      </c>
      <c r="U3223" s="111">
        <f t="shared" si="1473"/>
        <v>10</v>
      </c>
      <c r="V3223" s="111">
        <v>252</v>
      </c>
      <c r="W3223" s="110">
        <f t="shared" si="1474"/>
        <v>1.0032425469999999</v>
      </c>
      <c r="X3223" s="103">
        <f t="shared" si="1475"/>
        <v>0.12742259</v>
      </c>
      <c r="Y3223" s="103">
        <f t="shared" si="1476"/>
        <v>0</v>
      </c>
      <c r="Z3223" s="114" t="str">
        <f t="shared" si="1483"/>
        <v>A+J=</v>
      </c>
      <c r="AA3223" s="108">
        <f t="shared" si="1484"/>
        <v>47259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>
        <f t="shared" si="1477"/>
        <v>47246</v>
      </c>
      <c r="B3224" s="103">
        <f t="shared" si="1464"/>
        <v>39.448271159999997</v>
      </c>
      <c r="C3224" s="204">
        <f t="shared" si="1463"/>
        <v>17.279397720934558</v>
      </c>
      <c r="D3224" s="104">
        <f t="shared" si="1465"/>
        <v>7205.03</v>
      </c>
      <c r="E3224" s="105">
        <f t="shared" si="1460"/>
        <v>7245.38</v>
      </c>
      <c r="F3224" s="106">
        <f t="shared" si="1461"/>
        <v>47197</v>
      </c>
      <c r="G3224" s="107">
        <f t="shared" si="1466"/>
        <v>5.6002542668107669E-3</v>
      </c>
      <c r="H3224" s="108">
        <f t="shared" si="1482"/>
        <v>47259</v>
      </c>
      <c r="I3224" s="108">
        <f t="shared" si="1467"/>
        <v>47259</v>
      </c>
      <c r="J3224" s="109">
        <f t="shared" si="1478"/>
        <v>20</v>
      </c>
      <c r="K3224" s="109">
        <f t="shared" si="1462"/>
        <v>11</v>
      </c>
      <c r="L3224" s="8">
        <f t="shared" si="1479"/>
        <v>1.0030762600000001</v>
      </c>
      <c r="M3224" s="110">
        <f t="shared" si="1468"/>
        <v>1.0056002500000001</v>
      </c>
      <c r="N3224" s="110">
        <f t="shared" si="1469"/>
        <v>2.2678738180054601</v>
      </c>
      <c r="O3224" s="103">
        <f t="shared" si="1470"/>
        <v>2.2748503800000002</v>
      </c>
      <c r="P3224" s="103">
        <f t="shared" si="1471"/>
        <v>39.308044469999999</v>
      </c>
      <c r="Q3224" s="11">
        <f t="shared" si="1485"/>
        <v>0</v>
      </c>
      <c r="R3224" s="30">
        <f t="shared" si="1480"/>
        <v>0</v>
      </c>
      <c r="S3224" s="103">
        <f t="shared" si="1472"/>
        <v>0</v>
      </c>
      <c r="T3224" s="113">
        <f t="shared" si="1481"/>
        <v>8.5000000000000006E-2</v>
      </c>
      <c r="U3224" s="111">
        <f t="shared" si="1473"/>
        <v>11</v>
      </c>
      <c r="V3224" s="111">
        <v>252</v>
      </c>
      <c r="W3224" s="110">
        <f t="shared" si="1474"/>
        <v>1.0035673789999999</v>
      </c>
      <c r="X3224" s="103">
        <f t="shared" si="1475"/>
        <v>0.14022668999999999</v>
      </c>
      <c r="Y3224" s="103">
        <f t="shared" si="1476"/>
        <v>0</v>
      </c>
      <c r="Z3224" s="114" t="str">
        <f t="shared" si="1483"/>
        <v>A+J=</v>
      </c>
      <c r="AA3224" s="108">
        <f t="shared" si="1484"/>
        <v>47259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>
        <f t="shared" si="1477"/>
        <v>47247</v>
      </c>
      <c r="B3225" s="103">
        <f t="shared" si="1464"/>
        <v>39.472064160000002</v>
      </c>
      <c r="C3225" s="204">
        <f t="shared" si="1463"/>
        <v>17.279397720934558</v>
      </c>
      <c r="D3225" s="104">
        <f t="shared" si="1465"/>
        <v>7205.03</v>
      </c>
      <c r="E3225" s="105">
        <f t="shared" si="1460"/>
        <v>7245.38</v>
      </c>
      <c r="F3225" s="106">
        <f t="shared" si="1461"/>
        <v>47197</v>
      </c>
      <c r="G3225" s="107">
        <f t="shared" si="1466"/>
        <v>5.6002542668107669E-3</v>
      </c>
      <c r="H3225" s="108">
        <f t="shared" si="1482"/>
        <v>47259</v>
      </c>
      <c r="I3225" s="108">
        <f t="shared" si="1467"/>
        <v>47259</v>
      </c>
      <c r="J3225" s="109">
        <f t="shared" si="1478"/>
        <v>20</v>
      </c>
      <c r="K3225" s="109">
        <f t="shared" si="1462"/>
        <v>12</v>
      </c>
      <c r="L3225" s="8">
        <f t="shared" si="1479"/>
        <v>1.00335639</v>
      </c>
      <c r="M3225" s="110">
        <f t="shared" si="1468"/>
        <v>1.0056002500000001</v>
      </c>
      <c r="N3225" s="110">
        <f t="shared" si="1469"/>
        <v>2.2678738180054601</v>
      </c>
      <c r="O3225" s="103">
        <f t="shared" si="1470"/>
        <v>2.2754856800000001</v>
      </c>
      <c r="P3225" s="103">
        <f t="shared" si="1471"/>
        <v>39.319022070000003</v>
      </c>
      <c r="Q3225" s="11">
        <f t="shared" si="1485"/>
        <v>0</v>
      </c>
      <c r="R3225" s="30">
        <f t="shared" si="1480"/>
        <v>0</v>
      </c>
      <c r="S3225" s="103">
        <f t="shared" si="1472"/>
        <v>0</v>
      </c>
      <c r="T3225" s="113">
        <f t="shared" si="1481"/>
        <v>8.5000000000000006E-2</v>
      </c>
      <c r="U3225" s="111">
        <f t="shared" si="1473"/>
        <v>12</v>
      </c>
      <c r="V3225" s="111">
        <v>252</v>
      </c>
      <c r="W3225" s="110">
        <f t="shared" si="1474"/>
        <v>1.003892317</v>
      </c>
      <c r="X3225" s="103">
        <f t="shared" si="1475"/>
        <v>0.15304208999999999</v>
      </c>
      <c r="Y3225" s="103">
        <f t="shared" si="1476"/>
        <v>0</v>
      </c>
      <c r="Z3225" s="114" t="str">
        <f t="shared" si="1483"/>
        <v>A+J=</v>
      </c>
      <c r="AA3225" s="108">
        <f t="shared" si="1484"/>
        <v>47259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>
        <f t="shared" si="1477"/>
        <v>47248</v>
      </c>
      <c r="B3226" s="103">
        <f t="shared" si="1464"/>
        <v>39.495871520000001</v>
      </c>
      <c r="C3226" s="204">
        <f t="shared" si="1463"/>
        <v>17.279397720934558</v>
      </c>
      <c r="D3226" s="104">
        <f t="shared" si="1465"/>
        <v>7205.03</v>
      </c>
      <c r="E3226" s="105">
        <f t="shared" si="1460"/>
        <v>7245.38</v>
      </c>
      <c r="F3226" s="106">
        <f t="shared" si="1461"/>
        <v>47197</v>
      </c>
      <c r="G3226" s="107">
        <f t="shared" si="1466"/>
        <v>5.6002542668107669E-3</v>
      </c>
      <c r="H3226" s="108">
        <f t="shared" si="1482"/>
        <v>47259</v>
      </c>
      <c r="I3226" s="108">
        <f t="shared" si="1467"/>
        <v>47259</v>
      </c>
      <c r="J3226" s="109">
        <f t="shared" si="1478"/>
        <v>20</v>
      </c>
      <c r="K3226" s="109">
        <f t="shared" si="1462"/>
        <v>13</v>
      </c>
      <c r="L3226" s="8">
        <f t="shared" si="1479"/>
        <v>1.0036366000000001</v>
      </c>
      <c r="M3226" s="110">
        <f t="shared" si="1468"/>
        <v>1.0056002500000001</v>
      </c>
      <c r="N3226" s="110">
        <f t="shared" si="1469"/>
        <v>2.2678738180054601</v>
      </c>
      <c r="O3226" s="103">
        <f t="shared" si="1470"/>
        <v>2.2761211600000002</v>
      </c>
      <c r="P3226" s="103">
        <f t="shared" si="1471"/>
        <v>39.330002780000001</v>
      </c>
      <c r="Q3226" s="11">
        <f t="shared" si="1485"/>
        <v>0</v>
      </c>
      <c r="R3226" s="30">
        <f t="shared" si="1480"/>
        <v>0</v>
      </c>
      <c r="S3226" s="103">
        <f t="shared" si="1472"/>
        <v>0</v>
      </c>
      <c r="T3226" s="113">
        <f t="shared" si="1481"/>
        <v>8.5000000000000006E-2</v>
      </c>
      <c r="U3226" s="111">
        <f t="shared" si="1473"/>
        <v>13</v>
      </c>
      <c r="V3226" s="111">
        <v>252</v>
      </c>
      <c r="W3226" s="110">
        <f t="shared" si="1474"/>
        <v>1.0042173590000001</v>
      </c>
      <c r="X3226" s="103">
        <f t="shared" si="1475"/>
        <v>0.16586873999999999</v>
      </c>
      <c r="Y3226" s="103">
        <f t="shared" si="1476"/>
        <v>0</v>
      </c>
      <c r="Z3226" s="114" t="str">
        <f t="shared" si="1483"/>
        <v>A+J=</v>
      </c>
      <c r="AA3226" s="108">
        <f t="shared" si="1484"/>
        <v>47259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>
        <f t="shared" si="1477"/>
        <v>47249</v>
      </c>
      <c r="B3227" s="103">
        <f t="shared" si="1464"/>
        <v>39.519693510000003</v>
      </c>
      <c r="C3227" s="204">
        <f t="shared" si="1463"/>
        <v>17.279397720934558</v>
      </c>
      <c r="D3227" s="104">
        <f t="shared" si="1465"/>
        <v>7205.03</v>
      </c>
      <c r="E3227" s="105">
        <f t="shared" si="1460"/>
        <v>7245.38</v>
      </c>
      <c r="F3227" s="106">
        <f t="shared" si="1461"/>
        <v>47197</v>
      </c>
      <c r="G3227" s="107">
        <f t="shared" si="1466"/>
        <v>5.6002542668107669E-3</v>
      </c>
      <c r="H3227" s="108">
        <f t="shared" si="1482"/>
        <v>47259</v>
      </c>
      <c r="I3227" s="108">
        <f t="shared" si="1467"/>
        <v>47259</v>
      </c>
      <c r="J3227" s="109">
        <f t="shared" si="1478"/>
        <v>20</v>
      </c>
      <c r="K3227" s="109">
        <f t="shared" si="1462"/>
        <v>14</v>
      </c>
      <c r="L3227" s="8">
        <f t="shared" si="1479"/>
        <v>1.00391689</v>
      </c>
      <c r="M3227" s="110">
        <f t="shared" si="1468"/>
        <v>1.0056002500000001</v>
      </c>
      <c r="N3227" s="110">
        <f t="shared" si="1469"/>
        <v>2.2678738180054601</v>
      </c>
      <c r="O3227" s="103">
        <f t="shared" si="1470"/>
        <v>2.2767568300000001</v>
      </c>
      <c r="P3227" s="103">
        <f t="shared" si="1471"/>
        <v>39.340986770000001</v>
      </c>
      <c r="Q3227" s="11">
        <f t="shared" si="1485"/>
        <v>0</v>
      </c>
      <c r="R3227" s="30">
        <f t="shared" si="1480"/>
        <v>0</v>
      </c>
      <c r="S3227" s="103">
        <f t="shared" si="1472"/>
        <v>0</v>
      </c>
      <c r="T3227" s="113">
        <f t="shared" si="1481"/>
        <v>8.5000000000000006E-2</v>
      </c>
      <c r="U3227" s="111">
        <f t="shared" si="1473"/>
        <v>14</v>
      </c>
      <c r="V3227" s="111">
        <v>252</v>
      </c>
      <c r="W3227" s="110">
        <f t="shared" si="1474"/>
        <v>1.0045425079999999</v>
      </c>
      <c r="X3227" s="103">
        <f t="shared" si="1475"/>
        <v>0.17870674</v>
      </c>
      <c r="Y3227" s="103">
        <f t="shared" si="1476"/>
        <v>0</v>
      </c>
      <c r="Z3227" s="114" t="str">
        <f t="shared" si="1483"/>
        <v>A+J=</v>
      </c>
      <c r="AA3227" s="108">
        <f t="shared" si="1484"/>
        <v>47259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>
        <f t="shared" si="1477"/>
        <v>47250</v>
      </c>
      <c r="B3228" s="103">
        <f t="shared" si="1464"/>
        <v>39.543529360000001</v>
      </c>
      <c r="C3228" s="204">
        <f t="shared" si="1463"/>
        <v>17.279397720934558</v>
      </c>
      <c r="D3228" s="104">
        <f t="shared" si="1465"/>
        <v>7205.03</v>
      </c>
      <c r="E3228" s="105">
        <f t="shared" si="1460"/>
        <v>7245.38</v>
      </c>
      <c r="F3228" s="106">
        <f t="shared" si="1461"/>
        <v>47197</v>
      </c>
      <c r="G3228" s="107">
        <f t="shared" si="1466"/>
        <v>5.6002542668107669E-3</v>
      </c>
      <c r="H3228" s="108">
        <f t="shared" si="1482"/>
        <v>47259</v>
      </c>
      <c r="I3228" s="108">
        <f t="shared" si="1467"/>
        <v>47259</v>
      </c>
      <c r="J3228" s="109">
        <f t="shared" si="1478"/>
        <v>20</v>
      </c>
      <c r="K3228" s="109">
        <f t="shared" si="1462"/>
        <v>15</v>
      </c>
      <c r="L3228" s="8">
        <f t="shared" si="1479"/>
        <v>1.00419725</v>
      </c>
      <c r="M3228" s="110">
        <f t="shared" si="1468"/>
        <v>1.0056002500000001</v>
      </c>
      <c r="N3228" s="110">
        <f t="shared" si="1469"/>
        <v>2.2678738180054601</v>
      </c>
      <c r="O3228" s="103">
        <f t="shared" si="1470"/>
        <v>2.2773926499999999</v>
      </c>
      <c r="P3228" s="103">
        <f t="shared" si="1471"/>
        <v>39.351973360000002</v>
      </c>
      <c r="Q3228" s="11">
        <f t="shared" si="1485"/>
        <v>0</v>
      </c>
      <c r="R3228" s="30">
        <f t="shared" si="1480"/>
        <v>0</v>
      </c>
      <c r="S3228" s="103">
        <f t="shared" si="1472"/>
        <v>0</v>
      </c>
      <c r="T3228" s="113">
        <f t="shared" si="1481"/>
        <v>8.5000000000000006E-2</v>
      </c>
      <c r="U3228" s="111">
        <f t="shared" si="1473"/>
        <v>15</v>
      </c>
      <c r="V3228" s="111">
        <v>252</v>
      </c>
      <c r="W3228" s="110">
        <f t="shared" si="1474"/>
        <v>1.0048677610000001</v>
      </c>
      <c r="X3228" s="103">
        <f t="shared" si="1475"/>
        <v>0.191556</v>
      </c>
      <c r="Y3228" s="103">
        <f t="shared" si="1476"/>
        <v>0</v>
      </c>
      <c r="Z3228" s="114" t="str">
        <f t="shared" si="1483"/>
        <v>A+J=</v>
      </c>
      <c r="AA3228" s="108">
        <f t="shared" si="1484"/>
        <v>47259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>
        <f t="shared" si="1477"/>
        <v>47251</v>
      </c>
      <c r="B3229" s="103">
        <f t="shared" si="1464"/>
        <v>39.543529360000001</v>
      </c>
      <c r="C3229" s="204">
        <f t="shared" si="1463"/>
        <v>17.279397720934558</v>
      </c>
      <c r="D3229" s="104">
        <f t="shared" si="1465"/>
        <v>7205.03</v>
      </c>
      <c r="E3229" s="105">
        <f t="shared" si="1460"/>
        <v>7245.38</v>
      </c>
      <c r="F3229" s="106">
        <f t="shared" si="1461"/>
        <v>47197</v>
      </c>
      <c r="G3229" s="107">
        <f t="shared" si="1466"/>
        <v>5.6002542668107669E-3</v>
      </c>
      <c r="H3229" s="108">
        <f t="shared" si="1482"/>
        <v>47259</v>
      </c>
      <c r="I3229" s="108">
        <f t="shared" si="1467"/>
        <v>47259</v>
      </c>
      <c r="J3229" s="109">
        <f t="shared" si="1478"/>
        <v>20</v>
      </c>
      <c r="K3229" s="109">
        <f t="shared" si="1462"/>
        <v>15</v>
      </c>
      <c r="L3229" s="8">
        <f t="shared" si="1479"/>
        <v>1.00419725</v>
      </c>
      <c r="M3229" s="110">
        <f t="shared" si="1468"/>
        <v>1.0056002500000001</v>
      </c>
      <c r="N3229" s="110">
        <f t="shared" si="1469"/>
        <v>2.2678738180054601</v>
      </c>
      <c r="O3229" s="103">
        <f t="shared" si="1470"/>
        <v>2.2773926499999999</v>
      </c>
      <c r="P3229" s="103">
        <f t="shared" si="1471"/>
        <v>39.351973360000002</v>
      </c>
      <c r="Q3229" s="11">
        <f t="shared" si="1485"/>
        <v>0</v>
      </c>
      <c r="R3229" s="30">
        <f t="shared" si="1480"/>
        <v>0</v>
      </c>
      <c r="S3229" s="103">
        <f t="shared" si="1472"/>
        <v>0</v>
      </c>
      <c r="T3229" s="113">
        <f t="shared" si="1481"/>
        <v>8.5000000000000006E-2</v>
      </c>
      <c r="U3229" s="111">
        <f t="shared" si="1473"/>
        <v>15</v>
      </c>
      <c r="V3229" s="111">
        <v>252</v>
      </c>
      <c r="W3229" s="110">
        <f t="shared" si="1474"/>
        <v>1.0048677610000001</v>
      </c>
      <c r="X3229" s="103">
        <f t="shared" si="1475"/>
        <v>0.191556</v>
      </c>
      <c r="Y3229" s="103">
        <f t="shared" si="1476"/>
        <v>0</v>
      </c>
      <c r="Z3229" s="114" t="str">
        <f t="shared" si="1483"/>
        <v>A+J=</v>
      </c>
      <c r="AA3229" s="108">
        <f t="shared" si="1484"/>
        <v>47259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>
        <f t="shared" si="1477"/>
        <v>47252</v>
      </c>
      <c r="B3230" s="103">
        <f t="shared" si="1464"/>
        <v>39.543529360000001</v>
      </c>
      <c r="C3230" s="204">
        <f t="shared" si="1463"/>
        <v>17.279397720934558</v>
      </c>
      <c r="D3230" s="104">
        <f t="shared" si="1465"/>
        <v>7205.03</v>
      </c>
      <c r="E3230" s="105">
        <f t="shared" si="1460"/>
        <v>7245.38</v>
      </c>
      <c r="F3230" s="106">
        <f t="shared" si="1461"/>
        <v>47197</v>
      </c>
      <c r="G3230" s="107">
        <f t="shared" si="1466"/>
        <v>5.6002542668107669E-3</v>
      </c>
      <c r="H3230" s="108">
        <f t="shared" si="1482"/>
        <v>47259</v>
      </c>
      <c r="I3230" s="108">
        <f t="shared" si="1467"/>
        <v>47259</v>
      </c>
      <c r="J3230" s="109">
        <f t="shared" si="1478"/>
        <v>20</v>
      </c>
      <c r="K3230" s="109">
        <f t="shared" si="1462"/>
        <v>15</v>
      </c>
      <c r="L3230" s="8">
        <f t="shared" si="1479"/>
        <v>1.00419725</v>
      </c>
      <c r="M3230" s="110">
        <f t="shared" si="1468"/>
        <v>1.0056002500000001</v>
      </c>
      <c r="N3230" s="110">
        <f t="shared" si="1469"/>
        <v>2.2678738180054601</v>
      </c>
      <c r="O3230" s="103">
        <f t="shared" si="1470"/>
        <v>2.2773926499999999</v>
      </c>
      <c r="P3230" s="103">
        <f t="shared" si="1471"/>
        <v>39.351973360000002</v>
      </c>
      <c r="Q3230" s="11">
        <f t="shared" si="1485"/>
        <v>0</v>
      </c>
      <c r="R3230" s="30">
        <f t="shared" si="1480"/>
        <v>0</v>
      </c>
      <c r="S3230" s="103">
        <f t="shared" si="1472"/>
        <v>0</v>
      </c>
      <c r="T3230" s="113">
        <f t="shared" si="1481"/>
        <v>8.5000000000000006E-2</v>
      </c>
      <c r="U3230" s="111">
        <f t="shared" si="1473"/>
        <v>15</v>
      </c>
      <c r="V3230" s="111">
        <v>252</v>
      </c>
      <c r="W3230" s="110">
        <f t="shared" si="1474"/>
        <v>1.0048677610000001</v>
      </c>
      <c r="X3230" s="103">
        <f t="shared" si="1475"/>
        <v>0.191556</v>
      </c>
      <c r="Y3230" s="103">
        <f t="shared" si="1476"/>
        <v>0</v>
      </c>
      <c r="Z3230" s="114" t="str">
        <f t="shared" si="1483"/>
        <v>A+J=</v>
      </c>
      <c r="AA3230" s="108">
        <f t="shared" si="1484"/>
        <v>47259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>
        <f t="shared" si="1477"/>
        <v>47253</v>
      </c>
      <c r="B3231" s="103">
        <f t="shared" si="1464"/>
        <v>39.567379609999996</v>
      </c>
      <c r="C3231" s="204">
        <f t="shared" si="1463"/>
        <v>17.279397720934558</v>
      </c>
      <c r="D3231" s="104">
        <f t="shared" si="1465"/>
        <v>7205.03</v>
      </c>
      <c r="E3231" s="105">
        <f t="shared" si="1460"/>
        <v>7245.38</v>
      </c>
      <c r="F3231" s="106">
        <f t="shared" si="1461"/>
        <v>47197</v>
      </c>
      <c r="G3231" s="107">
        <f t="shared" si="1466"/>
        <v>5.6002542668107669E-3</v>
      </c>
      <c r="H3231" s="108">
        <f t="shared" si="1482"/>
        <v>47259</v>
      </c>
      <c r="I3231" s="108">
        <f t="shared" si="1467"/>
        <v>47259</v>
      </c>
      <c r="J3231" s="109">
        <f t="shared" si="1478"/>
        <v>20</v>
      </c>
      <c r="K3231" s="109">
        <f t="shared" si="1462"/>
        <v>16</v>
      </c>
      <c r="L3231" s="8">
        <f t="shared" si="1479"/>
        <v>1.0044776900000001</v>
      </c>
      <c r="M3231" s="110">
        <f t="shared" si="1468"/>
        <v>1.0056002500000001</v>
      </c>
      <c r="N3231" s="110">
        <f t="shared" si="1469"/>
        <v>2.2678738180054601</v>
      </c>
      <c r="O3231" s="103">
        <f t="shared" si="1470"/>
        <v>2.27802865</v>
      </c>
      <c r="P3231" s="103">
        <f t="shared" si="1471"/>
        <v>39.362963059999998</v>
      </c>
      <c r="Q3231" s="11">
        <f t="shared" si="1485"/>
        <v>0</v>
      </c>
      <c r="R3231" s="30">
        <f t="shared" si="1480"/>
        <v>0</v>
      </c>
      <c r="S3231" s="103">
        <f t="shared" si="1472"/>
        <v>0</v>
      </c>
      <c r="T3231" s="113">
        <f t="shared" si="1481"/>
        <v>8.5000000000000006E-2</v>
      </c>
      <c r="U3231" s="111">
        <f t="shared" si="1473"/>
        <v>16</v>
      </c>
      <c r="V3231" s="111">
        <v>252</v>
      </c>
      <c r="W3231" s="110">
        <f t="shared" si="1474"/>
        <v>1.0051931190000001</v>
      </c>
      <c r="X3231" s="103">
        <f t="shared" si="1475"/>
        <v>0.20441655</v>
      </c>
      <c r="Y3231" s="103">
        <f t="shared" si="1476"/>
        <v>0</v>
      </c>
      <c r="Z3231" s="114" t="str">
        <f t="shared" si="1483"/>
        <v>A+J=</v>
      </c>
      <c r="AA3231" s="108">
        <f t="shared" si="1484"/>
        <v>47259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>
        <f t="shared" si="1477"/>
        <v>47254</v>
      </c>
      <c r="B3232" s="103">
        <f t="shared" si="1464"/>
        <v>39.59124482</v>
      </c>
      <c r="C3232" s="204">
        <f t="shared" si="1463"/>
        <v>17.279397720934558</v>
      </c>
      <c r="D3232" s="104">
        <f t="shared" si="1465"/>
        <v>7205.03</v>
      </c>
      <c r="E3232" s="105">
        <f t="shared" si="1460"/>
        <v>7245.38</v>
      </c>
      <c r="F3232" s="106">
        <f t="shared" si="1461"/>
        <v>47197</v>
      </c>
      <c r="G3232" s="107">
        <f t="shared" si="1466"/>
        <v>5.6002542668107669E-3</v>
      </c>
      <c r="H3232" s="108">
        <f t="shared" si="1482"/>
        <v>47259</v>
      </c>
      <c r="I3232" s="108">
        <f t="shared" si="1467"/>
        <v>47259</v>
      </c>
      <c r="J3232" s="109">
        <f t="shared" si="1478"/>
        <v>20</v>
      </c>
      <c r="K3232" s="109">
        <f t="shared" si="1462"/>
        <v>17</v>
      </c>
      <c r="L3232" s="8">
        <f t="shared" si="1479"/>
        <v>1.00475822</v>
      </c>
      <c r="M3232" s="110">
        <f t="shared" si="1468"/>
        <v>1.0056002500000001</v>
      </c>
      <c r="N3232" s="110">
        <f t="shared" si="1469"/>
        <v>2.2678738180054601</v>
      </c>
      <c r="O3232" s="103">
        <f t="shared" si="1470"/>
        <v>2.2786648600000001</v>
      </c>
      <c r="P3232" s="103">
        <f t="shared" si="1471"/>
        <v>39.373956380000003</v>
      </c>
      <c r="Q3232" s="11">
        <f t="shared" si="1485"/>
        <v>0</v>
      </c>
      <c r="R3232" s="30">
        <f t="shared" si="1480"/>
        <v>0</v>
      </c>
      <c r="S3232" s="103">
        <f t="shared" si="1472"/>
        <v>0</v>
      </c>
      <c r="T3232" s="113">
        <f t="shared" si="1481"/>
        <v>8.5000000000000006E-2</v>
      </c>
      <c r="U3232" s="111">
        <f t="shared" si="1473"/>
        <v>17</v>
      </c>
      <c r="V3232" s="111">
        <v>252</v>
      </c>
      <c r="W3232" s="110">
        <f t="shared" si="1474"/>
        <v>1.005518583</v>
      </c>
      <c r="X3232" s="103">
        <f t="shared" si="1475"/>
        <v>0.21728844</v>
      </c>
      <c r="Y3232" s="103">
        <f t="shared" si="1476"/>
        <v>0</v>
      </c>
      <c r="Z3232" s="114" t="str">
        <f t="shared" si="1483"/>
        <v>A+J=</v>
      </c>
      <c r="AA3232" s="108">
        <f t="shared" si="1484"/>
        <v>47259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>
        <f t="shared" si="1477"/>
        <v>47255</v>
      </c>
      <c r="B3233" s="103">
        <f t="shared" si="1464"/>
        <v>39.61512398</v>
      </c>
      <c r="C3233" s="204">
        <f t="shared" si="1463"/>
        <v>17.279397720934558</v>
      </c>
      <c r="D3233" s="104">
        <f t="shared" si="1465"/>
        <v>7205.03</v>
      </c>
      <c r="E3233" s="105">
        <f t="shared" si="1460"/>
        <v>7245.38</v>
      </c>
      <c r="F3233" s="106">
        <f t="shared" si="1461"/>
        <v>47197</v>
      </c>
      <c r="G3233" s="107">
        <f t="shared" si="1466"/>
        <v>5.6002542668107669E-3</v>
      </c>
      <c r="H3233" s="108">
        <f t="shared" si="1482"/>
        <v>47259</v>
      </c>
      <c r="I3233" s="108">
        <f t="shared" si="1467"/>
        <v>47259</v>
      </c>
      <c r="J3233" s="109">
        <f t="shared" si="1478"/>
        <v>20</v>
      </c>
      <c r="K3233" s="109">
        <f t="shared" si="1462"/>
        <v>18</v>
      </c>
      <c r="L3233" s="8">
        <f t="shared" si="1479"/>
        <v>1.00503882</v>
      </c>
      <c r="M3233" s="110">
        <f t="shared" si="1468"/>
        <v>1.0056002500000001</v>
      </c>
      <c r="N3233" s="110">
        <f t="shared" si="1469"/>
        <v>2.2678738180054601</v>
      </c>
      <c r="O3233" s="103">
        <f t="shared" si="1470"/>
        <v>2.2793012199999998</v>
      </c>
      <c r="P3233" s="103">
        <f t="shared" si="1471"/>
        <v>39.384952300000002</v>
      </c>
      <c r="Q3233" s="11">
        <f t="shared" si="1485"/>
        <v>0</v>
      </c>
      <c r="R3233" s="30">
        <f t="shared" si="1480"/>
        <v>0</v>
      </c>
      <c r="S3233" s="103">
        <f t="shared" si="1472"/>
        <v>0</v>
      </c>
      <c r="T3233" s="113">
        <f t="shared" si="1481"/>
        <v>8.5000000000000006E-2</v>
      </c>
      <c r="U3233" s="111">
        <f t="shared" si="1473"/>
        <v>18</v>
      </c>
      <c r="V3233" s="111">
        <v>252</v>
      </c>
      <c r="W3233" s="110">
        <f t="shared" si="1474"/>
        <v>1.005844153</v>
      </c>
      <c r="X3233" s="103">
        <f t="shared" si="1475"/>
        <v>0.23017167999999999</v>
      </c>
      <c r="Y3233" s="103">
        <f t="shared" si="1476"/>
        <v>0</v>
      </c>
      <c r="Z3233" s="114" t="str">
        <f t="shared" si="1483"/>
        <v>A+J=</v>
      </c>
      <c r="AA3233" s="108">
        <f t="shared" si="1484"/>
        <v>47259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>
        <f t="shared" si="1477"/>
        <v>47256</v>
      </c>
      <c r="B3234" s="103">
        <f t="shared" si="1464"/>
        <v>39.639017360000004</v>
      </c>
      <c r="C3234" s="204">
        <f t="shared" si="1463"/>
        <v>17.279397720934558</v>
      </c>
      <c r="D3234" s="104">
        <f t="shared" si="1465"/>
        <v>7205.03</v>
      </c>
      <c r="E3234" s="105">
        <f t="shared" si="1460"/>
        <v>7245.38</v>
      </c>
      <c r="F3234" s="106">
        <f t="shared" si="1461"/>
        <v>47197</v>
      </c>
      <c r="G3234" s="107">
        <f t="shared" si="1466"/>
        <v>5.6002542668107669E-3</v>
      </c>
      <c r="H3234" s="108">
        <f t="shared" si="1482"/>
        <v>47259</v>
      </c>
      <c r="I3234" s="108">
        <f t="shared" si="1467"/>
        <v>47259</v>
      </c>
      <c r="J3234" s="109">
        <f t="shared" si="1478"/>
        <v>20</v>
      </c>
      <c r="K3234" s="109">
        <f t="shared" si="1462"/>
        <v>19</v>
      </c>
      <c r="L3234" s="8">
        <f t="shared" si="1479"/>
        <v>1.00531949</v>
      </c>
      <c r="M3234" s="110">
        <f t="shared" si="1468"/>
        <v>1.0056002500000001</v>
      </c>
      <c r="N3234" s="110">
        <f t="shared" si="1469"/>
        <v>2.2678738180054601</v>
      </c>
      <c r="O3234" s="103">
        <f t="shared" si="1470"/>
        <v>2.2799377500000002</v>
      </c>
      <c r="P3234" s="103">
        <f t="shared" si="1471"/>
        <v>39.395951160000003</v>
      </c>
      <c r="Q3234" s="11">
        <f t="shared" si="1485"/>
        <v>0</v>
      </c>
      <c r="R3234" s="30">
        <f t="shared" si="1480"/>
        <v>0</v>
      </c>
      <c r="S3234" s="103">
        <f t="shared" si="1472"/>
        <v>0</v>
      </c>
      <c r="T3234" s="113">
        <f t="shared" si="1481"/>
        <v>8.5000000000000006E-2</v>
      </c>
      <c r="U3234" s="111">
        <f t="shared" si="1473"/>
        <v>19</v>
      </c>
      <c r="V3234" s="111">
        <v>252</v>
      </c>
      <c r="W3234" s="110">
        <f t="shared" si="1474"/>
        <v>1.0061698269999999</v>
      </c>
      <c r="X3234" s="103">
        <f t="shared" si="1475"/>
        <v>0.24306620000000001</v>
      </c>
      <c r="Y3234" s="103">
        <f t="shared" si="1476"/>
        <v>0</v>
      </c>
      <c r="Z3234" s="114" t="str">
        <f t="shared" si="1483"/>
        <v>A+J=</v>
      </c>
      <c r="AA3234" s="108">
        <f t="shared" si="1484"/>
        <v>47259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>
        <f t="shared" si="1477"/>
        <v>47257</v>
      </c>
      <c r="B3235" s="103">
        <f t="shared" si="1464"/>
        <v>39.66292541</v>
      </c>
      <c r="C3235" s="204">
        <f t="shared" si="1463"/>
        <v>17.279397720934558</v>
      </c>
      <c r="D3235" s="104">
        <f t="shared" si="1465"/>
        <v>7205.03</v>
      </c>
      <c r="E3235" s="105">
        <f t="shared" si="1460"/>
        <v>7245.38</v>
      </c>
      <c r="F3235" s="106">
        <f t="shared" si="1461"/>
        <v>47197</v>
      </c>
      <c r="G3235" s="107">
        <f t="shared" si="1466"/>
        <v>5.6002542668107669E-3</v>
      </c>
      <c r="H3235" s="108">
        <f t="shared" si="1482"/>
        <v>47259</v>
      </c>
      <c r="I3235" s="108">
        <f t="shared" si="1467"/>
        <v>47259</v>
      </c>
      <c r="J3235" s="109">
        <f t="shared" si="1478"/>
        <v>20</v>
      </c>
      <c r="K3235" s="109">
        <f t="shared" si="1462"/>
        <v>20</v>
      </c>
      <c r="L3235" s="8">
        <f t="shared" si="1479"/>
        <v>1.0056002500000001</v>
      </c>
      <c r="M3235" s="110">
        <f t="shared" si="1468"/>
        <v>1.0056002500000001</v>
      </c>
      <c r="N3235" s="110">
        <f t="shared" si="1469"/>
        <v>2.2678738180054601</v>
      </c>
      <c r="O3235" s="103">
        <f t="shared" si="1470"/>
        <v>2.2805744699999999</v>
      </c>
      <c r="P3235" s="103">
        <f t="shared" si="1471"/>
        <v>39.406953289999997</v>
      </c>
      <c r="Q3235" s="11">
        <f t="shared" si="1485"/>
        <v>0</v>
      </c>
      <c r="R3235" s="30">
        <f t="shared" si="1480"/>
        <v>0</v>
      </c>
      <c r="S3235" s="103">
        <f t="shared" si="1472"/>
        <v>0</v>
      </c>
      <c r="T3235" s="113">
        <f t="shared" si="1481"/>
        <v>8.5000000000000006E-2</v>
      </c>
      <c r="U3235" s="111">
        <f t="shared" si="1473"/>
        <v>20</v>
      </c>
      <c r="V3235" s="111">
        <v>252</v>
      </c>
      <c r="W3235" s="110">
        <f t="shared" si="1474"/>
        <v>1.006495608</v>
      </c>
      <c r="X3235" s="103">
        <f t="shared" si="1475"/>
        <v>0.25597212000000003</v>
      </c>
      <c r="Y3235" s="103">
        <f t="shared" si="1476"/>
        <v>0</v>
      </c>
      <c r="Z3235" s="114" t="str">
        <f t="shared" si="1483"/>
        <v>A+J=</v>
      </c>
      <c r="AA3235" s="108">
        <f t="shared" si="1484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>
        <f t="shared" si="1477"/>
        <v>47258</v>
      </c>
      <c r="B3236" s="103">
        <f t="shared" si="1464"/>
        <v>39.66292541</v>
      </c>
      <c r="C3236" s="204">
        <f t="shared" si="1463"/>
        <v>17.279397720934558</v>
      </c>
      <c r="D3236" s="104">
        <f t="shared" si="1465"/>
        <v>7205.03</v>
      </c>
      <c r="E3236" s="105">
        <f t="shared" si="1460"/>
        <v>7245.38</v>
      </c>
      <c r="F3236" s="106">
        <f t="shared" si="1461"/>
        <v>47197</v>
      </c>
      <c r="G3236" s="107">
        <f t="shared" si="1466"/>
        <v>5.6002542668107669E-3</v>
      </c>
      <c r="H3236" s="108">
        <f t="shared" si="1482"/>
        <v>47289</v>
      </c>
      <c r="I3236" s="108">
        <f t="shared" si="1467"/>
        <v>47259</v>
      </c>
      <c r="J3236" s="109">
        <f t="shared" si="1478"/>
        <v>20</v>
      </c>
      <c r="K3236" s="109">
        <f t="shared" si="1462"/>
        <v>20</v>
      </c>
      <c r="L3236" s="8">
        <f t="shared" si="1479"/>
        <v>1.0056002500000001</v>
      </c>
      <c r="M3236" s="110">
        <f t="shared" si="1468"/>
        <v>1.0056002500000001</v>
      </c>
      <c r="N3236" s="110">
        <f t="shared" si="1469"/>
        <v>2.2678738180054601</v>
      </c>
      <c r="O3236" s="103">
        <f t="shared" si="1470"/>
        <v>2.2805744699999999</v>
      </c>
      <c r="P3236" s="103">
        <f t="shared" si="1471"/>
        <v>39.406953289999997</v>
      </c>
      <c r="Q3236" s="11">
        <f t="shared" si="1485"/>
        <v>0</v>
      </c>
      <c r="R3236" s="30">
        <f t="shared" si="1480"/>
        <v>0</v>
      </c>
      <c r="S3236" s="103">
        <f t="shared" si="1472"/>
        <v>0</v>
      </c>
      <c r="T3236" s="113">
        <f t="shared" si="1481"/>
        <v>8.5000000000000006E-2</v>
      </c>
      <c r="U3236" s="111">
        <f t="shared" si="1473"/>
        <v>20</v>
      </c>
      <c r="V3236" s="111">
        <v>252</v>
      </c>
      <c r="W3236" s="110">
        <f t="shared" si="1474"/>
        <v>1.006495608</v>
      </c>
      <c r="X3236" s="103">
        <f t="shared" si="1475"/>
        <v>0.25597212000000003</v>
      </c>
      <c r="Y3236" s="103">
        <f t="shared" si="1476"/>
        <v>0</v>
      </c>
      <c r="Z3236" s="114" t="str">
        <f t="shared" si="1483"/>
        <v>A+J=</v>
      </c>
      <c r="AA3236" s="108">
        <f t="shared" si="1484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5" x14ac:dyDescent="0.2">
      <c r="A3237" s="102">
        <f t="shared" si="1477"/>
        <v>47259</v>
      </c>
      <c r="B3237" s="103">
        <f t="shared" si="1464"/>
        <v>39.66292541</v>
      </c>
      <c r="C3237" s="204">
        <f t="shared" si="1463"/>
        <v>17.279397720934558</v>
      </c>
      <c r="D3237" s="104">
        <f t="shared" si="1465"/>
        <v>7205.03</v>
      </c>
      <c r="E3237" s="105">
        <f t="shared" si="1460"/>
        <v>7245.38</v>
      </c>
      <c r="F3237" s="106">
        <f t="shared" si="1461"/>
        <v>47197</v>
      </c>
      <c r="G3237" s="107">
        <f t="shared" si="1466"/>
        <v>5.6002542668107669E-3</v>
      </c>
      <c r="H3237" s="108">
        <f t="shared" si="1482"/>
        <v>47289</v>
      </c>
      <c r="I3237" s="108">
        <f t="shared" si="1467"/>
        <v>47259</v>
      </c>
      <c r="J3237" s="109">
        <f t="shared" si="1478"/>
        <v>20</v>
      </c>
      <c r="K3237" s="109">
        <f t="shared" si="1462"/>
        <v>20</v>
      </c>
      <c r="L3237" s="8">
        <f t="shared" si="1479"/>
        <v>1.0056002500000001</v>
      </c>
      <c r="M3237" s="110">
        <f t="shared" si="1468"/>
        <v>1.0056002500000001</v>
      </c>
      <c r="N3237" s="110">
        <f t="shared" si="1469"/>
        <v>2.2678738180054601</v>
      </c>
      <c r="O3237" s="103">
        <f t="shared" si="1470"/>
        <v>2.2805744699999999</v>
      </c>
      <c r="P3237" s="103">
        <f t="shared" si="1471"/>
        <v>39.406953289999997</v>
      </c>
      <c r="Q3237" s="11">
        <f t="shared" si="1485"/>
        <v>106</v>
      </c>
      <c r="R3237" s="30">
        <f t="shared" si="1480"/>
        <v>0.32013000000000003</v>
      </c>
      <c r="S3237" s="103">
        <f t="shared" si="1472"/>
        <v>12.61534795</v>
      </c>
      <c r="T3237" s="113">
        <f t="shared" si="1481"/>
        <v>8.5000000000000006E-2</v>
      </c>
      <c r="U3237" s="111">
        <f t="shared" si="1473"/>
        <v>20</v>
      </c>
      <c r="V3237" s="111">
        <v>252</v>
      </c>
      <c r="W3237" s="110">
        <f t="shared" si="1474"/>
        <v>1.006495608</v>
      </c>
      <c r="X3237" s="103">
        <f t="shared" si="1475"/>
        <v>0.25597212000000003</v>
      </c>
      <c r="Y3237" s="103">
        <f t="shared" si="1476"/>
        <v>12.871320069999999</v>
      </c>
      <c r="Z3237" s="114" t="str">
        <f t="shared" si="1483"/>
        <v>A+J=</v>
      </c>
      <c r="AA3237" s="108">
        <f t="shared" si="1484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5" x14ac:dyDescent="0.2">
      <c r="A3238" s="102">
        <f t="shared" si="1477"/>
        <v>47260</v>
      </c>
      <c r="B3238" s="103">
        <f t="shared" si="1464"/>
        <v>26.807408110000001</v>
      </c>
      <c r="C3238" s="204">
        <f t="shared" si="1463"/>
        <v>11.747744132792795</v>
      </c>
      <c r="D3238" s="104">
        <f t="shared" si="1465"/>
        <v>7205.03</v>
      </c>
      <c r="E3238" s="105">
        <f t="shared" si="1460"/>
        <v>7245.38</v>
      </c>
      <c r="F3238" s="106">
        <f t="shared" si="1461"/>
        <v>47229</v>
      </c>
      <c r="G3238" s="107">
        <f t="shared" si="1466"/>
        <v>5.6002542668107669E-3</v>
      </c>
      <c r="H3238" s="108">
        <f t="shared" si="1482"/>
        <v>47289</v>
      </c>
      <c r="I3238" s="108">
        <f t="shared" si="1467"/>
        <v>47289</v>
      </c>
      <c r="J3238" s="109">
        <f t="shared" si="1478"/>
        <v>21</v>
      </c>
      <c r="K3238" s="109">
        <f t="shared" si="1462"/>
        <v>1</v>
      </c>
      <c r="L3238" s="8">
        <f t="shared" si="1479"/>
        <v>1.0002659700000001</v>
      </c>
      <c r="M3238" s="110">
        <f t="shared" si="1468"/>
        <v>1.0056002500000001</v>
      </c>
      <c r="N3238" s="110">
        <f t="shared" si="1469"/>
        <v>2.2805744783547452</v>
      </c>
      <c r="O3238" s="103">
        <f t="shared" si="1470"/>
        <v>2.2811810399999999</v>
      </c>
      <c r="P3238" s="103">
        <f t="shared" si="1471"/>
        <v>26.79873117</v>
      </c>
      <c r="Q3238" s="11">
        <f t="shared" si="1485"/>
        <v>0</v>
      </c>
      <c r="R3238" s="30">
        <f t="shared" si="1480"/>
        <v>0</v>
      </c>
      <c r="S3238" s="103">
        <f t="shared" si="1472"/>
        <v>0</v>
      </c>
      <c r="T3238" s="113">
        <f t="shared" si="1481"/>
        <v>8.5000000000000006E-2</v>
      </c>
      <c r="U3238" s="111">
        <f t="shared" si="1473"/>
        <v>1</v>
      </c>
      <c r="V3238" s="111">
        <v>252</v>
      </c>
      <c r="W3238" s="110">
        <f t="shared" si="1474"/>
        <v>1.0003237819999999</v>
      </c>
      <c r="X3238" s="103">
        <f t="shared" si="1475"/>
        <v>8.6769399999999993E-3</v>
      </c>
      <c r="Y3238" s="103">
        <f t="shared" si="1476"/>
        <v>0</v>
      </c>
      <c r="Z3238" s="114" t="str">
        <f t="shared" si="1483"/>
        <v>A+J=</v>
      </c>
      <c r="AA3238" s="108">
        <f t="shared" si="1484"/>
        <v>47289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5" x14ac:dyDescent="0.2">
      <c r="A3239" s="102">
        <f t="shared" si="1477"/>
        <v>47261</v>
      </c>
      <c r="B3239" s="103">
        <f t="shared" si="1464"/>
        <v>26.823220110000001</v>
      </c>
      <c r="C3239" s="204">
        <f t="shared" si="1463"/>
        <v>11.747744132792795</v>
      </c>
      <c r="D3239" s="104">
        <f t="shared" si="1465"/>
        <v>7205.03</v>
      </c>
      <c r="E3239" s="105">
        <f t="shared" si="1460"/>
        <v>7245.38</v>
      </c>
      <c r="F3239" s="106">
        <f t="shared" si="1461"/>
        <v>47229</v>
      </c>
      <c r="G3239" s="107">
        <f t="shared" si="1466"/>
        <v>5.6002542668107669E-3</v>
      </c>
      <c r="H3239" s="108">
        <f t="shared" si="1482"/>
        <v>47289</v>
      </c>
      <c r="I3239" s="108">
        <f t="shared" si="1467"/>
        <v>47289</v>
      </c>
      <c r="J3239" s="109">
        <f t="shared" si="1478"/>
        <v>21</v>
      </c>
      <c r="K3239" s="109">
        <f t="shared" si="1462"/>
        <v>2</v>
      </c>
      <c r="L3239" s="8">
        <f t="shared" si="1479"/>
        <v>1.0005320099999999</v>
      </c>
      <c r="M3239" s="110">
        <f t="shared" si="1468"/>
        <v>1.0056002500000001</v>
      </c>
      <c r="N3239" s="110">
        <f t="shared" si="1469"/>
        <v>2.2805744783547452</v>
      </c>
      <c r="O3239" s="103">
        <f t="shared" si="1470"/>
        <v>2.2817877599999998</v>
      </c>
      <c r="P3239" s="103">
        <f t="shared" si="1471"/>
        <v>26.80585876</v>
      </c>
      <c r="Q3239" s="11">
        <f t="shared" si="1485"/>
        <v>0</v>
      </c>
      <c r="R3239" s="30">
        <f t="shared" si="1480"/>
        <v>0</v>
      </c>
      <c r="S3239" s="103">
        <f t="shared" si="1472"/>
        <v>0</v>
      </c>
      <c r="T3239" s="113">
        <f t="shared" si="1481"/>
        <v>8.5000000000000006E-2</v>
      </c>
      <c r="U3239" s="111">
        <f t="shared" si="1473"/>
        <v>2</v>
      </c>
      <c r="V3239" s="111">
        <v>252</v>
      </c>
      <c r="W3239" s="110">
        <f t="shared" si="1474"/>
        <v>1.00064767</v>
      </c>
      <c r="X3239" s="103">
        <f t="shared" si="1475"/>
        <v>1.7361350000000001E-2</v>
      </c>
      <c r="Y3239" s="103">
        <f t="shared" si="1476"/>
        <v>0</v>
      </c>
      <c r="Z3239" s="114" t="str">
        <f t="shared" si="1483"/>
        <v>A+J=</v>
      </c>
      <c r="AA3239" s="108">
        <f t="shared" si="1484"/>
        <v>47289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5" x14ac:dyDescent="0.2">
      <c r="A3240" s="102">
        <f t="shared" si="1477"/>
        <v>47262</v>
      </c>
      <c r="B3240" s="103">
        <f t="shared" si="1464"/>
        <v>26.839041510000001</v>
      </c>
      <c r="C3240" s="204">
        <f t="shared" si="1463"/>
        <v>11.747744132792795</v>
      </c>
      <c r="D3240" s="104">
        <f t="shared" si="1465"/>
        <v>7205.03</v>
      </c>
      <c r="E3240" s="105">
        <f t="shared" ref="E3240:E3303" si="1486">IF($K3240=1,VLOOKUP($A3239,$AO$10:$AS$165,4),E3239)</f>
        <v>7245.38</v>
      </c>
      <c r="F3240" s="106">
        <f t="shared" ref="F3240:F3303" si="1487">IF($K3240=1,VLOOKUP($A3239,$AO$10:$AS$165,5),F3239)</f>
        <v>47229</v>
      </c>
      <c r="G3240" s="107">
        <f t="shared" si="1466"/>
        <v>5.6002542668107669E-3</v>
      </c>
      <c r="H3240" s="108">
        <f t="shared" si="1482"/>
        <v>47289</v>
      </c>
      <c r="I3240" s="108">
        <f t="shared" si="1467"/>
        <v>47289</v>
      </c>
      <c r="J3240" s="109">
        <f t="shared" si="1478"/>
        <v>21</v>
      </c>
      <c r="K3240" s="109">
        <f t="shared" si="1462"/>
        <v>3</v>
      </c>
      <c r="L3240" s="8">
        <f t="shared" si="1479"/>
        <v>1.00079812</v>
      </c>
      <c r="M3240" s="110">
        <f t="shared" si="1468"/>
        <v>1.0056002500000001</v>
      </c>
      <c r="N3240" s="110">
        <f t="shared" si="1469"/>
        <v>2.2805744783547452</v>
      </c>
      <c r="O3240" s="103">
        <f t="shared" si="1470"/>
        <v>2.2823946500000001</v>
      </c>
      <c r="P3240" s="103">
        <f t="shared" si="1471"/>
        <v>26.812988350000001</v>
      </c>
      <c r="Q3240" s="11">
        <f t="shared" si="1485"/>
        <v>0</v>
      </c>
      <c r="R3240" s="30">
        <f t="shared" si="1480"/>
        <v>0</v>
      </c>
      <c r="S3240" s="103">
        <f t="shared" si="1472"/>
        <v>0</v>
      </c>
      <c r="T3240" s="113">
        <f t="shared" si="1481"/>
        <v>8.5000000000000006E-2</v>
      </c>
      <c r="U3240" s="111">
        <f t="shared" si="1473"/>
        <v>3</v>
      </c>
      <c r="V3240" s="111">
        <v>252</v>
      </c>
      <c r="W3240" s="110">
        <f t="shared" si="1474"/>
        <v>1.000971662</v>
      </c>
      <c r="X3240" s="103">
        <f t="shared" si="1475"/>
        <v>2.6053159999999999E-2</v>
      </c>
      <c r="Y3240" s="103">
        <f t="shared" si="1476"/>
        <v>0</v>
      </c>
      <c r="Z3240" s="114" t="str">
        <f t="shared" si="1483"/>
        <v>A+J=</v>
      </c>
      <c r="AA3240" s="108">
        <f t="shared" si="1484"/>
        <v>47289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5" x14ac:dyDescent="0.2">
      <c r="A3241" s="102">
        <f t="shared" si="1477"/>
        <v>47263</v>
      </c>
      <c r="B3241" s="103">
        <f t="shared" si="1464"/>
        <v>26.854872109999999</v>
      </c>
      <c r="C3241" s="204">
        <f t="shared" si="1463"/>
        <v>11.747744132792795</v>
      </c>
      <c r="D3241" s="104">
        <f t="shared" si="1465"/>
        <v>7205.03</v>
      </c>
      <c r="E3241" s="105">
        <f t="shared" si="1486"/>
        <v>7245.38</v>
      </c>
      <c r="F3241" s="106">
        <f t="shared" si="1487"/>
        <v>47229</v>
      </c>
      <c r="G3241" s="107">
        <f t="shared" si="1466"/>
        <v>5.6002542668107669E-3</v>
      </c>
      <c r="H3241" s="108">
        <f t="shared" si="1482"/>
        <v>47289</v>
      </c>
      <c r="I3241" s="108">
        <f t="shared" si="1467"/>
        <v>47289</v>
      </c>
      <c r="J3241" s="109">
        <f t="shared" si="1478"/>
        <v>21</v>
      </c>
      <c r="K3241" s="109">
        <f t="shared" si="1462"/>
        <v>4</v>
      </c>
      <c r="L3241" s="8">
        <f t="shared" si="1479"/>
        <v>1.0010642999999999</v>
      </c>
      <c r="M3241" s="110">
        <f t="shared" si="1468"/>
        <v>1.0056002500000001</v>
      </c>
      <c r="N3241" s="110">
        <f t="shared" si="1469"/>
        <v>2.2805744783547452</v>
      </c>
      <c r="O3241" s="103">
        <f t="shared" si="1470"/>
        <v>2.2830016899999999</v>
      </c>
      <c r="P3241" s="103">
        <f t="shared" si="1471"/>
        <v>26.820119699999999</v>
      </c>
      <c r="Q3241" s="11">
        <f t="shared" si="1485"/>
        <v>0</v>
      </c>
      <c r="R3241" s="30">
        <f t="shared" si="1480"/>
        <v>0</v>
      </c>
      <c r="S3241" s="103">
        <f t="shared" si="1472"/>
        <v>0</v>
      </c>
      <c r="T3241" s="113">
        <f t="shared" si="1481"/>
        <v>8.5000000000000006E-2</v>
      </c>
      <c r="U3241" s="111">
        <f t="shared" si="1473"/>
        <v>4</v>
      </c>
      <c r="V3241" s="111">
        <v>252</v>
      </c>
      <c r="W3241" s="110">
        <f t="shared" si="1474"/>
        <v>1.001295759</v>
      </c>
      <c r="X3241" s="103">
        <f t="shared" si="1475"/>
        <v>3.4752409999999997E-2</v>
      </c>
      <c r="Y3241" s="103">
        <f t="shared" si="1476"/>
        <v>0</v>
      </c>
      <c r="Z3241" s="114" t="str">
        <f t="shared" si="1483"/>
        <v>A+J=</v>
      </c>
      <c r="AA3241" s="108">
        <f t="shared" si="1484"/>
        <v>47289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5" x14ac:dyDescent="0.2">
      <c r="A3242" s="102">
        <f t="shared" si="1477"/>
        <v>47264</v>
      </c>
      <c r="B3242" s="103">
        <f t="shared" si="1464"/>
        <v>26.87071203</v>
      </c>
      <c r="C3242" s="204">
        <f t="shared" si="1463"/>
        <v>11.747744132792795</v>
      </c>
      <c r="D3242" s="104">
        <f t="shared" si="1465"/>
        <v>7205.03</v>
      </c>
      <c r="E3242" s="105">
        <f t="shared" si="1486"/>
        <v>7245.38</v>
      </c>
      <c r="F3242" s="106">
        <f t="shared" si="1487"/>
        <v>47229</v>
      </c>
      <c r="G3242" s="107">
        <f t="shared" si="1466"/>
        <v>5.6002542668107669E-3</v>
      </c>
      <c r="H3242" s="108">
        <f t="shared" si="1482"/>
        <v>47289</v>
      </c>
      <c r="I3242" s="108">
        <f t="shared" si="1467"/>
        <v>47289</v>
      </c>
      <c r="J3242" s="109">
        <f t="shared" si="1478"/>
        <v>21</v>
      </c>
      <c r="K3242" s="109">
        <f t="shared" si="1462"/>
        <v>5</v>
      </c>
      <c r="L3242" s="8">
        <f t="shared" si="1479"/>
        <v>1.00133055</v>
      </c>
      <c r="M3242" s="110">
        <f t="shared" si="1468"/>
        <v>1.0056002500000001</v>
      </c>
      <c r="N3242" s="110">
        <f t="shared" si="1469"/>
        <v>2.2805744783547452</v>
      </c>
      <c r="O3242" s="103">
        <f t="shared" si="1470"/>
        <v>2.28360889</v>
      </c>
      <c r="P3242" s="103">
        <f t="shared" si="1471"/>
        <v>26.82725293</v>
      </c>
      <c r="Q3242" s="11">
        <f t="shared" si="1485"/>
        <v>0</v>
      </c>
      <c r="R3242" s="30">
        <f t="shared" si="1480"/>
        <v>0</v>
      </c>
      <c r="S3242" s="103">
        <f t="shared" si="1472"/>
        <v>0</v>
      </c>
      <c r="T3242" s="113">
        <f t="shared" si="1481"/>
        <v>8.5000000000000006E-2</v>
      </c>
      <c r="U3242" s="111">
        <f t="shared" si="1473"/>
        <v>5</v>
      </c>
      <c r="V3242" s="111">
        <v>252</v>
      </c>
      <c r="W3242" s="110">
        <f t="shared" si="1474"/>
        <v>1.0016199610000001</v>
      </c>
      <c r="X3242" s="103">
        <f t="shared" si="1475"/>
        <v>4.3459100000000001E-2</v>
      </c>
      <c r="Y3242" s="103">
        <f t="shared" si="1476"/>
        <v>0</v>
      </c>
      <c r="Z3242" s="114" t="str">
        <f t="shared" si="1483"/>
        <v>A+J=</v>
      </c>
      <c r="AA3242" s="108">
        <f t="shared" si="1484"/>
        <v>47289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5" x14ac:dyDescent="0.2">
      <c r="A3243" s="102">
        <f t="shared" si="1477"/>
        <v>47265</v>
      </c>
      <c r="B3243" s="103">
        <f t="shared" si="1464"/>
        <v>26.87071203</v>
      </c>
      <c r="C3243" s="204">
        <f t="shared" si="1463"/>
        <v>11.747744132792795</v>
      </c>
      <c r="D3243" s="104">
        <f t="shared" si="1465"/>
        <v>7205.03</v>
      </c>
      <c r="E3243" s="105">
        <f t="shared" si="1486"/>
        <v>7245.38</v>
      </c>
      <c r="F3243" s="106">
        <f t="shared" si="1487"/>
        <v>47229</v>
      </c>
      <c r="G3243" s="107">
        <f t="shared" si="1466"/>
        <v>5.6002542668107669E-3</v>
      </c>
      <c r="H3243" s="108">
        <f t="shared" si="1482"/>
        <v>47289</v>
      </c>
      <c r="I3243" s="108">
        <f t="shared" si="1467"/>
        <v>47289</v>
      </c>
      <c r="J3243" s="109">
        <f t="shared" si="1478"/>
        <v>21</v>
      </c>
      <c r="K3243" s="109">
        <f t="shared" si="1462"/>
        <v>5</v>
      </c>
      <c r="L3243" s="8">
        <f t="shared" si="1479"/>
        <v>1.00133055</v>
      </c>
      <c r="M3243" s="110">
        <f t="shared" si="1468"/>
        <v>1.0056002500000001</v>
      </c>
      <c r="N3243" s="110">
        <f t="shared" si="1469"/>
        <v>2.2805744783547452</v>
      </c>
      <c r="O3243" s="103">
        <f t="shared" si="1470"/>
        <v>2.28360889</v>
      </c>
      <c r="P3243" s="103">
        <f t="shared" si="1471"/>
        <v>26.82725293</v>
      </c>
      <c r="Q3243" s="11">
        <f t="shared" si="1485"/>
        <v>0</v>
      </c>
      <c r="R3243" s="30">
        <f t="shared" si="1480"/>
        <v>0</v>
      </c>
      <c r="S3243" s="103">
        <f t="shared" si="1472"/>
        <v>0</v>
      </c>
      <c r="T3243" s="113">
        <f t="shared" si="1481"/>
        <v>8.5000000000000006E-2</v>
      </c>
      <c r="U3243" s="111">
        <f t="shared" si="1473"/>
        <v>5</v>
      </c>
      <c r="V3243" s="111">
        <v>252</v>
      </c>
      <c r="W3243" s="110">
        <f t="shared" si="1474"/>
        <v>1.0016199610000001</v>
      </c>
      <c r="X3243" s="103">
        <f t="shared" si="1475"/>
        <v>4.3459100000000001E-2</v>
      </c>
      <c r="Y3243" s="103">
        <f t="shared" si="1476"/>
        <v>0</v>
      </c>
      <c r="Z3243" s="114" t="str">
        <f t="shared" si="1483"/>
        <v>A+J=</v>
      </c>
      <c r="AA3243" s="108">
        <f t="shared" si="1484"/>
        <v>47289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5" x14ac:dyDescent="0.2">
      <c r="A3244" s="102">
        <f t="shared" si="1477"/>
        <v>47266</v>
      </c>
      <c r="B3244" s="103">
        <f t="shared" si="1464"/>
        <v>26.87071203</v>
      </c>
      <c r="C3244" s="204">
        <f t="shared" si="1463"/>
        <v>11.747744132792795</v>
      </c>
      <c r="D3244" s="104">
        <f t="shared" si="1465"/>
        <v>7205.03</v>
      </c>
      <c r="E3244" s="105">
        <f t="shared" si="1486"/>
        <v>7245.38</v>
      </c>
      <c r="F3244" s="106">
        <f t="shared" si="1487"/>
        <v>47229</v>
      </c>
      <c r="G3244" s="107">
        <f t="shared" si="1466"/>
        <v>5.6002542668107669E-3</v>
      </c>
      <c r="H3244" s="108">
        <f t="shared" si="1482"/>
        <v>47289</v>
      </c>
      <c r="I3244" s="108">
        <f t="shared" si="1467"/>
        <v>47289</v>
      </c>
      <c r="J3244" s="109">
        <f t="shared" si="1478"/>
        <v>21</v>
      </c>
      <c r="K3244" s="109">
        <f t="shared" ref="K3244:K3307" si="1488">(J3244-(NETWORKDAYS(A3244,I3244,AD$171:AD$502)-1))</f>
        <v>5</v>
      </c>
      <c r="L3244" s="8">
        <f t="shared" si="1479"/>
        <v>1.00133055</v>
      </c>
      <c r="M3244" s="110">
        <f t="shared" si="1468"/>
        <v>1.0056002500000001</v>
      </c>
      <c r="N3244" s="110">
        <f t="shared" si="1469"/>
        <v>2.2805744783547452</v>
      </c>
      <c r="O3244" s="103">
        <f t="shared" si="1470"/>
        <v>2.28360889</v>
      </c>
      <c r="P3244" s="103">
        <f t="shared" si="1471"/>
        <v>26.82725293</v>
      </c>
      <c r="Q3244" s="11">
        <f t="shared" si="1485"/>
        <v>0</v>
      </c>
      <c r="R3244" s="30">
        <f t="shared" si="1480"/>
        <v>0</v>
      </c>
      <c r="S3244" s="103">
        <f t="shared" si="1472"/>
        <v>0</v>
      </c>
      <c r="T3244" s="113">
        <f t="shared" si="1481"/>
        <v>8.5000000000000006E-2</v>
      </c>
      <c r="U3244" s="111">
        <f t="shared" si="1473"/>
        <v>5</v>
      </c>
      <c r="V3244" s="111">
        <v>252</v>
      </c>
      <c r="W3244" s="110">
        <f t="shared" si="1474"/>
        <v>1.0016199610000001</v>
      </c>
      <c r="X3244" s="103">
        <f t="shared" si="1475"/>
        <v>4.3459100000000001E-2</v>
      </c>
      <c r="Y3244" s="103">
        <f t="shared" si="1476"/>
        <v>0</v>
      </c>
      <c r="Z3244" s="114" t="str">
        <f t="shared" si="1483"/>
        <v>A+J=</v>
      </c>
      <c r="AA3244" s="108">
        <f t="shared" si="1484"/>
        <v>47289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5" x14ac:dyDescent="0.2">
      <c r="A3245" s="102">
        <f t="shared" si="1477"/>
        <v>47267</v>
      </c>
      <c r="B3245" s="103">
        <f t="shared" si="1464"/>
        <v>26.88656164</v>
      </c>
      <c r="C3245" s="204">
        <f t="shared" si="1463"/>
        <v>11.747744132792795</v>
      </c>
      <c r="D3245" s="104">
        <f t="shared" si="1465"/>
        <v>7205.03</v>
      </c>
      <c r="E3245" s="105">
        <f t="shared" si="1486"/>
        <v>7245.38</v>
      </c>
      <c r="F3245" s="106">
        <f t="shared" si="1487"/>
        <v>47229</v>
      </c>
      <c r="G3245" s="107">
        <f t="shared" si="1466"/>
        <v>5.6002542668107669E-3</v>
      </c>
      <c r="H3245" s="108">
        <f t="shared" si="1482"/>
        <v>47289</v>
      </c>
      <c r="I3245" s="108">
        <f t="shared" si="1467"/>
        <v>47289</v>
      </c>
      <c r="J3245" s="109">
        <f t="shared" si="1478"/>
        <v>21</v>
      </c>
      <c r="K3245" s="109">
        <f t="shared" si="1488"/>
        <v>6</v>
      </c>
      <c r="L3245" s="8">
        <f t="shared" si="1479"/>
        <v>1.0015968799999999</v>
      </c>
      <c r="M3245" s="110">
        <f t="shared" si="1468"/>
        <v>1.0056002500000001</v>
      </c>
      <c r="N3245" s="110">
        <f t="shared" si="1469"/>
        <v>2.2805744783547452</v>
      </c>
      <c r="O3245" s="103">
        <f t="shared" si="1470"/>
        <v>2.2842162799999999</v>
      </c>
      <c r="P3245" s="103">
        <f t="shared" si="1471"/>
        <v>26.834388400000002</v>
      </c>
      <c r="Q3245" s="11">
        <f t="shared" si="1485"/>
        <v>0</v>
      </c>
      <c r="R3245" s="30">
        <f t="shared" si="1480"/>
        <v>0</v>
      </c>
      <c r="S3245" s="103">
        <f t="shared" si="1472"/>
        <v>0</v>
      </c>
      <c r="T3245" s="113">
        <f t="shared" si="1481"/>
        <v>8.5000000000000006E-2</v>
      </c>
      <c r="U3245" s="111">
        <f t="shared" si="1473"/>
        <v>6</v>
      </c>
      <c r="V3245" s="111">
        <v>252</v>
      </c>
      <c r="W3245" s="110">
        <f t="shared" si="1474"/>
        <v>1.0019442679999999</v>
      </c>
      <c r="X3245" s="103">
        <f t="shared" si="1475"/>
        <v>5.2173240000000003E-2</v>
      </c>
      <c r="Y3245" s="103">
        <f t="shared" si="1476"/>
        <v>0</v>
      </c>
      <c r="Z3245" s="114" t="str">
        <f t="shared" si="1483"/>
        <v>A+J=</v>
      </c>
      <c r="AA3245" s="108">
        <f t="shared" si="1484"/>
        <v>47289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5" x14ac:dyDescent="0.2">
      <c r="A3246" s="102">
        <f t="shared" si="1477"/>
        <v>47268</v>
      </c>
      <c r="B3246" s="103">
        <f t="shared" si="1464"/>
        <v>26.90242022</v>
      </c>
      <c r="C3246" s="204">
        <f t="shared" si="1463"/>
        <v>11.747744132792795</v>
      </c>
      <c r="D3246" s="104">
        <f t="shared" si="1465"/>
        <v>7205.03</v>
      </c>
      <c r="E3246" s="105">
        <f t="shared" si="1486"/>
        <v>7245.38</v>
      </c>
      <c r="F3246" s="106">
        <f t="shared" si="1487"/>
        <v>47229</v>
      </c>
      <c r="G3246" s="107">
        <f t="shared" si="1466"/>
        <v>5.6002542668107669E-3</v>
      </c>
      <c r="H3246" s="108">
        <f t="shared" si="1482"/>
        <v>47289</v>
      </c>
      <c r="I3246" s="108">
        <f t="shared" si="1467"/>
        <v>47289</v>
      </c>
      <c r="J3246" s="109">
        <f t="shared" si="1478"/>
        <v>21</v>
      </c>
      <c r="K3246" s="109">
        <f t="shared" si="1488"/>
        <v>7</v>
      </c>
      <c r="L3246" s="8">
        <f t="shared" si="1479"/>
        <v>1.0018632700000001</v>
      </c>
      <c r="M3246" s="110">
        <f t="shared" si="1468"/>
        <v>1.0056002500000001</v>
      </c>
      <c r="N3246" s="110">
        <f t="shared" si="1469"/>
        <v>2.2805744783547452</v>
      </c>
      <c r="O3246" s="103">
        <f t="shared" si="1470"/>
        <v>2.2848237999999998</v>
      </c>
      <c r="P3246" s="103">
        <f t="shared" si="1471"/>
        <v>26.841525390000001</v>
      </c>
      <c r="Q3246" s="11">
        <f t="shared" si="1485"/>
        <v>0</v>
      </c>
      <c r="R3246" s="30">
        <f t="shared" si="1480"/>
        <v>0</v>
      </c>
      <c r="S3246" s="103">
        <f t="shared" si="1472"/>
        <v>0</v>
      </c>
      <c r="T3246" s="113">
        <f t="shared" si="1481"/>
        <v>8.5000000000000006E-2</v>
      </c>
      <c r="U3246" s="111">
        <f t="shared" si="1473"/>
        <v>7</v>
      </c>
      <c r="V3246" s="111">
        <v>252</v>
      </c>
      <c r="W3246" s="110">
        <f t="shared" si="1474"/>
        <v>1.00226868</v>
      </c>
      <c r="X3246" s="103">
        <f t="shared" si="1475"/>
        <v>6.0894829999999997E-2</v>
      </c>
      <c r="Y3246" s="103">
        <f t="shared" si="1476"/>
        <v>0</v>
      </c>
      <c r="Z3246" s="114" t="str">
        <f t="shared" si="1483"/>
        <v>A+J=</v>
      </c>
      <c r="AA3246" s="108">
        <f t="shared" si="1484"/>
        <v>47289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5" x14ac:dyDescent="0.2">
      <c r="A3247" s="102">
        <f t="shared" si="1477"/>
        <v>47269</v>
      </c>
      <c r="B3247" s="103">
        <f t="shared" si="1464"/>
        <v>26.918288360000002</v>
      </c>
      <c r="C3247" s="204">
        <f t="shared" si="1463"/>
        <v>11.747744132792795</v>
      </c>
      <c r="D3247" s="104">
        <f t="shared" si="1465"/>
        <v>7205.03</v>
      </c>
      <c r="E3247" s="105">
        <f t="shared" si="1486"/>
        <v>7245.38</v>
      </c>
      <c r="F3247" s="106">
        <f t="shared" si="1487"/>
        <v>47229</v>
      </c>
      <c r="G3247" s="107">
        <f t="shared" si="1466"/>
        <v>5.6002542668107669E-3</v>
      </c>
      <c r="H3247" s="108">
        <f t="shared" si="1482"/>
        <v>47289</v>
      </c>
      <c r="I3247" s="108">
        <f t="shared" si="1467"/>
        <v>47289</v>
      </c>
      <c r="J3247" s="109">
        <f t="shared" si="1478"/>
        <v>21</v>
      </c>
      <c r="K3247" s="109">
        <f t="shared" si="1488"/>
        <v>8</v>
      </c>
      <c r="L3247" s="8">
        <f t="shared" si="1479"/>
        <v>1.00212974</v>
      </c>
      <c r="M3247" s="110">
        <f t="shared" si="1468"/>
        <v>1.0056002500000001</v>
      </c>
      <c r="N3247" s="110">
        <f t="shared" si="1469"/>
        <v>2.2805744783547452</v>
      </c>
      <c r="O3247" s="103">
        <f t="shared" si="1470"/>
        <v>2.2854315000000001</v>
      </c>
      <c r="P3247" s="103">
        <f t="shared" si="1471"/>
        <v>26.848664490000001</v>
      </c>
      <c r="Q3247" s="11">
        <f t="shared" si="1485"/>
        <v>0</v>
      </c>
      <c r="R3247" s="30">
        <f t="shared" si="1480"/>
        <v>0</v>
      </c>
      <c r="S3247" s="103">
        <f t="shared" si="1472"/>
        <v>0</v>
      </c>
      <c r="T3247" s="113">
        <f t="shared" si="1481"/>
        <v>8.5000000000000006E-2</v>
      </c>
      <c r="U3247" s="111">
        <f t="shared" si="1473"/>
        <v>8</v>
      </c>
      <c r="V3247" s="111">
        <v>252</v>
      </c>
      <c r="W3247" s="110">
        <f t="shared" si="1474"/>
        <v>1.0025931969999999</v>
      </c>
      <c r="X3247" s="103">
        <f t="shared" si="1475"/>
        <v>6.9623870000000004E-2</v>
      </c>
      <c r="Y3247" s="103">
        <f t="shared" si="1476"/>
        <v>0</v>
      </c>
      <c r="Z3247" s="114" t="str">
        <f t="shared" si="1483"/>
        <v>A+J=</v>
      </c>
      <c r="AA3247" s="108">
        <f t="shared" si="1484"/>
        <v>47289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5" x14ac:dyDescent="0.2">
      <c r="A3248" s="102">
        <f t="shared" si="1477"/>
        <v>47270</v>
      </c>
      <c r="B3248" s="103">
        <f t="shared" si="1464"/>
        <v>26.918288360000002</v>
      </c>
      <c r="C3248" s="204">
        <f t="shared" si="1463"/>
        <v>11.747744132792795</v>
      </c>
      <c r="D3248" s="104">
        <f t="shared" si="1465"/>
        <v>7205.03</v>
      </c>
      <c r="E3248" s="105">
        <f t="shared" si="1486"/>
        <v>7245.38</v>
      </c>
      <c r="F3248" s="106">
        <f t="shared" si="1487"/>
        <v>47229</v>
      </c>
      <c r="G3248" s="107">
        <f t="shared" si="1466"/>
        <v>5.6002542668107669E-3</v>
      </c>
      <c r="H3248" s="108">
        <f t="shared" si="1482"/>
        <v>47289</v>
      </c>
      <c r="I3248" s="108">
        <f t="shared" si="1467"/>
        <v>47289</v>
      </c>
      <c r="J3248" s="109">
        <f t="shared" si="1478"/>
        <v>21</v>
      </c>
      <c r="K3248" s="109">
        <f t="shared" si="1488"/>
        <v>8</v>
      </c>
      <c r="L3248" s="8">
        <f t="shared" si="1479"/>
        <v>1.00212974</v>
      </c>
      <c r="M3248" s="110">
        <f t="shared" si="1468"/>
        <v>1.0056002500000001</v>
      </c>
      <c r="N3248" s="110">
        <f t="shared" si="1469"/>
        <v>2.2805744783547452</v>
      </c>
      <c r="O3248" s="103">
        <f t="shared" si="1470"/>
        <v>2.2854315000000001</v>
      </c>
      <c r="P3248" s="103">
        <f t="shared" si="1471"/>
        <v>26.848664490000001</v>
      </c>
      <c r="Q3248" s="11">
        <f t="shared" si="1485"/>
        <v>0</v>
      </c>
      <c r="R3248" s="30">
        <f t="shared" si="1480"/>
        <v>0</v>
      </c>
      <c r="S3248" s="103">
        <f t="shared" si="1472"/>
        <v>0</v>
      </c>
      <c r="T3248" s="113">
        <f t="shared" si="1481"/>
        <v>8.5000000000000006E-2</v>
      </c>
      <c r="U3248" s="111">
        <f t="shared" si="1473"/>
        <v>8</v>
      </c>
      <c r="V3248" s="111">
        <v>252</v>
      </c>
      <c r="W3248" s="110">
        <f t="shared" si="1474"/>
        <v>1.0025931969999999</v>
      </c>
      <c r="X3248" s="103">
        <f t="shared" si="1475"/>
        <v>6.9623870000000004E-2</v>
      </c>
      <c r="Y3248" s="103">
        <f t="shared" si="1476"/>
        <v>0</v>
      </c>
      <c r="Z3248" s="114" t="str">
        <f t="shared" si="1483"/>
        <v>A+J=</v>
      </c>
      <c r="AA3248" s="108">
        <f t="shared" si="1484"/>
        <v>47289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5" x14ac:dyDescent="0.2">
      <c r="A3249" s="102">
        <f t="shared" si="1477"/>
        <v>47271</v>
      </c>
      <c r="B3249" s="103">
        <f t="shared" si="1464"/>
        <v>26.93416573</v>
      </c>
      <c r="C3249" s="204">
        <f t="shared" si="1463"/>
        <v>11.747744132792795</v>
      </c>
      <c r="D3249" s="104">
        <f t="shared" si="1465"/>
        <v>7205.03</v>
      </c>
      <c r="E3249" s="105">
        <f t="shared" si="1486"/>
        <v>7245.38</v>
      </c>
      <c r="F3249" s="106">
        <f t="shared" si="1487"/>
        <v>47229</v>
      </c>
      <c r="G3249" s="107">
        <f t="shared" si="1466"/>
        <v>5.6002542668107669E-3</v>
      </c>
      <c r="H3249" s="108">
        <f t="shared" si="1482"/>
        <v>47289</v>
      </c>
      <c r="I3249" s="108">
        <f t="shared" si="1467"/>
        <v>47289</v>
      </c>
      <c r="J3249" s="109">
        <f t="shared" si="1478"/>
        <v>21</v>
      </c>
      <c r="K3249" s="109">
        <f t="shared" si="1488"/>
        <v>9</v>
      </c>
      <c r="L3249" s="8">
        <f t="shared" si="1479"/>
        <v>1.00239627</v>
      </c>
      <c r="M3249" s="110">
        <f t="shared" si="1468"/>
        <v>1.0056002500000001</v>
      </c>
      <c r="N3249" s="110">
        <f t="shared" si="1469"/>
        <v>2.2805744783547452</v>
      </c>
      <c r="O3249" s="103">
        <f t="shared" si="1470"/>
        <v>2.2860393499999998</v>
      </c>
      <c r="P3249" s="103">
        <f t="shared" si="1471"/>
        <v>26.855805360000002</v>
      </c>
      <c r="Q3249" s="11">
        <f t="shared" si="1485"/>
        <v>0</v>
      </c>
      <c r="R3249" s="30">
        <f t="shared" si="1480"/>
        <v>0</v>
      </c>
      <c r="S3249" s="103">
        <f t="shared" si="1472"/>
        <v>0</v>
      </c>
      <c r="T3249" s="113">
        <f t="shared" si="1481"/>
        <v>8.5000000000000006E-2</v>
      </c>
      <c r="U3249" s="111">
        <f t="shared" si="1473"/>
        <v>9</v>
      </c>
      <c r="V3249" s="111">
        <v>252</v>
      </c>
      <c r="W3249" s="110">
        <f t="shared" si="1474"/>
        <v>1.0029178190000001</v>
      </c>
      <c r="X3249" s="103">
        <f t="shared" si="1475"/>
        <v>7.8360369999999999E-2</v>
      </c>
      <c r="Y3249" s="103">
        <f t="shared" si="1476"/>
        <v>0</v>
      </c>
      <c r="Z3249" s="114" t="str">
        <f t="shared" si="1483"/>
        <v>A+J=</v>
      </c>
      <c r="AA3249" s="108">
        <f t="shared" si="1484"/>
        <v>47289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5" x14ac:dyDescent="0.2">
      <c r="A3250" s="102">
        <f t="shared" si="1477"/>
        <v>47272</v>
      </c>
      <c r="B3250" s="103">
        <f t="shared" si="1464"/>
        <v>26.93416573</v>
      </c>
      <c r="C3250" s="204">
        <f t="shared" si="1463"/>
        <v>11.747744132792795</v>
      </c>
      <c r="D3250" s="104">
        <f t="shared" si="1465"/>
        <v>7205.03</v>
      </c>
      <c r="E3250" s="105">
        <f t="shared" si="1486"/>
        <v>7245.38</v>
      </c>
      <c r="F3250" s="106">
        <f t="shared" si="1487"/>
        <v>47229</v>
      </c>
      <c r="G3250" s="107">
        <f t="shared" si="1466"/>
        <v>5.6002542668107669E-3</v>
      </c>
      <c r="H3250" s="108">
        <f t="shared" si="1482"/>
        <v>47289</v>
      </c>
      <c r="I3250" s="108">
        <f t="shared" si="1467"/>
        <v>47289</v>
      </c>
      <c r="J3250" s="109">
        <f t="shared" si="1478"/>
        <v>21</v>
      </c>
      <c r="K3250" s="109">
        <f t="shared" si="1488"/>
        <v>9</v>
      </c>
      <c r="L3250" s="8">
        <f t="shared" si="1479"/>
        <v>1.00239627</v>
      </c>
      <c r="M3250" s="110">
        <f t="shared" si="1468"/>
        <v>1.0056002500000001</v>
      </c>
      <c r="N3250" s="110">
        <f t="shared" si="1469"/>
        <v>2.2805744783547452</v>
      </c>
      <c r="O3250" s="103">
        <f t="shared" si="1470"/>
        <v>2.2860393499999998</v>
      </c>
      <c r="P3250" s="103">
        <f t="shared" si="1471"/>
        <v>26.855805360000002</v>
      </c>
      <c r="Q3250" s="11">
        <f t="shared" si="1485"/>
        <v>0</v>
      </c>
      <c r="R3250" s="30">
        <f t="shared" si="1480"/>
        <v>0</v>
      </c>
      <c r="S3250" s="103">
        <f t="shared" si="1472"/>
        <v>0</v>
      </c>
      <c r="T3250" s="113">
        <f t="shared" si="1481"/>
        <v>8.5000000000000006E-2</v>
      </c>
      <c r="U3250" s="111">
        <f t="shared" si="1473"/>
        <v>9</v>
      </c>
      <c r="V3250" s="111">
        <v>252</v>
      </c>
      <c r="W3250" s="110">
        <f t="shared" si="1474"/>
        <v>1.0029178190000001</v>
      </c>
      <c r="X3250" s="103">
        <f t="shared" si="1475"/>
        <v>7.8360369999999999E-2</v>
      </c>
      <c r="Y3250" s="103">
        <f t="shared" si="1476"/>
        <v>0</v>
      </c>
      <c r="Z3250" s="114" t="str">
        <f t="shared" si="1483"/>
        <v>A+J=</v>
      </c>
      <c r="AA3250" s="108">
        <f t="shared" si="1484"/>
        <v>47289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5" x14ac:dyDescent="0.2">
      <c r="A3251" s="102">
        <f t="shared" si="1477"/>
        <v>47273</v>
      </c>
      <c r="B3251" s="103">
        <f t="shared" si="1464"/>
        <v>26.93416573</v>
      </c>
      <c r="C3251" s="204">
        <f t="shared" si="1463"/>
        <v>11.747744132792795</v>
      </c>
      <c r="D3251" s="104">
        <f t="shared" si="1465"/>
        <v>7205.03</v>
      </c>
      <c r="E3251" s="105">
        <f t="shared" si="1486"/>
        <v>7245.38</v>
      </c>
      <c r="F3251" s="106">
        <f t="shared" si="1487"/>
        <v>47229</v>
      </c>
      <c r="G3251" s="107">
        <f t="shared" si="1466"/>
        <v>5.6002542668107669E-3</v>
      </c>
      <c r="H3251" s="108">
        <f t="shared" si="1482"/>
        <v>47289</v>
      </c>
      <c r="I3251" s="108">
        <f t="shared" si="1467"/>
        <v>47289</v>
      </c>
      <c r="J3251" s="109">
        <f t="shared" si="1478"/>
        <v>21</v>
      </c>
      <c r="K3251" s="109">
        <f t="shared" si="1488"/>
        <v>9</v>
      </c>
      <c r="L3251" s="8">
        <f t="shared" si="1479"/>
        <v>1.00239627</v>
      </c>
      <c r="M3251" s="110">
        <f t="shared" si="1468"/>
        <v>1.0056002500000001</v>
      </c>
      <c r="N3251" s="110">
        <f t="shared" si="1469"/>
        <v>2.2805744783547452</v>
      </c>
      <c r="O3251" s="103">
        <f t="shared" si="1470"/>
        <v>2.2860393499999998</v>
      </c>
      <c r="P3251" s="103">
        <f t="shared" si="1471"/>
        <v>26.855805360000002</v>
      </c>
      <c r="Q3251" s="11">
        <f t="shared" si="1485"/>
        <v>0</v>
      </c>
      <c r="R3251" s="30">
        <f t="shared" si="1480"/>
        <v>0</v>
      </c>
      <c r="S3251" s="103">
        <f t="shared" si="1472"/>
        <v>0</v>
      </c>
      <c r="T3251" s="113">
        <f t="shared" si="1481"/>
        <v>8.5000000000000006E-2</v>
      </c>
      <c r="U3251" s="111">
        <f t="shared" si="1473"/>
        <v>9</v>
      </c>
      <c r="V3251" s="111">
        <v>252</v>
      </c>
      <c r="W3251" s="110">
        <f t="shared" si="1474"/>
        <v>1.0029178190000001</v>
      </c>
      <c r="X3251" s="103">
        <f t="shared" si="1475"/>
        <v>7.8360369999999999E-2</v>
      </c>
      <c r="Y3251" s="103">
        <f t="shared" si="1476"/>
        <v>0</v>
      </c>
      <c r="Z3251" s="114" t="str">
        <f t="shared" si="1483"/>
        <v>A+J=</v>
      </c>
      <c r="AA3251" s="108">
        <f t="shared" si="1484"/>
        <v>47289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5" x14ac:dyDescent="0.2">
      <c r="A3252" s="102">
        <f t="shared" si="1477"/>
        <v>47274</v>
      </c>
      <c r="B3252" s="103">
        <f t="shared" si="1464"/>
        <v>26.950052589999999</v>
      </c>
      <c r="C3252" s="204">
        <f t="shared" si="1463"/>
        <v>11.747744132792795</v>
      </c>
      <c r="D3252" s="104">
        <f t="shared" si="1465"/>
        <v>7205.03</v>
      </c>
      <c r="E3252" s="105">
        <f t="shared" si="1486"/>
        <v>7245.38</v>
      </c>
      <c r="F3252" s="106">
        <f t="shared" si="1487"/>
        <v>47229</v>
      </c>
      <c r="G3252" s="107">
        <f t="shared" si="1466"/>
        <v>5.6002542668107669E-3</v>
      </c>
      <c r="H3252" s="108">
        <f t="shared" si="1482"/>
        <v>47289</v>
      </c>
      <c r="I3252" s="108">
        <f t="shared" si="1467"/>
        <v>47289</v>
      </c>
      <c r="J3252" s="109">
        <f t="shared" si="1478"/>
        <v>21</v>
      </c>
      <c r="K3252" s="109">
        <f t="shared" si="1488"/>
        <v>10</v>
      </c>
      <c r="L3252" s="8">
        <f t="shared" si="1479"/>
        <v>1.0026628799999999</v>
      </c>
      <c r="M3252" s="110">
        <f t="shared" si="1468"/>
        <v>1.0056002500000001</v>
      </c>
      <c r="N3252" s="110">
        <f t="shared" si="1469"/>
        <v>2.2805744783547452</v>
      </c>
      <c r="O3252" s="103">
        <f t="shared" si="1470"/>
        <v>2.2866473699999998</v>
      </c>
      <c r="P3252" s="103">
        <f t="shared" si="1471"/>
        <v>26.86294822</v>
      </c>
      <c r="Q3252" s="11">
        <f t="shared" si="1485"/>
        <v>0</v>
      </c>
      <c r="R3252" s="30">
        <f t="shared" si="1480"/>
        <v>0</v>
      </c>
      <c r="S3252" s="103">
        <f t="shared" si="1472"/>
        <v>0</v>
      </c>
      <c r="T3252" s="113">
        <f t="shared" si="1481"/>
        <v>8.5000000000000006E-2</v>
      </c>
      <c r="U3252" s="111">
        <f t="shared" si="1473"/>
        <v>10</v>
      </c>
      <c r="V3252" s="111">
        <v>252</v>
      </c>
      <c r="W3252" s="110">
        <f t="shared" si="1474"/>
        <v>1.0032425469999999</v>
      </c>
      <c r="X3252" s="103">
        <f t="shared" si="1475"/>
        <v>8.710437E-2</v>
      </c>
      <c r="Y3252" s="103">
        <f t="shared" si="1476"/>
        <v>0</v>
      </c>
      <c r="Z3252" s="114" t="str">
        <f t="shared" si="1483"/>
        <v>A+J=</v>
      </c>
      <c r="AA3252" s="108">
        <f t="shared" si="1484"/>
        <v>47289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5" x14ac:dyDescent="0.2">
      <c r="A3253" s="102">
        <f t="shared" si="1477"/>
        <v>47275</v>
      </c>
      <c r="B3253" s="103">
        <f t="shared" si="1464"/>
        <v>26.96594876</v>
      </c>
      <c r="C3253" s="204">
        <f t="shared" si="1463"/>
        <v>11.747744132792795</v>
      </c>
      <c r="D3253" s="104">
        <f t="shared" si="1465"/>
        <v>7205.03</v>
      </c>
      <c r="E3253" s="105">
        <f t="shared" si="1486"/>
        <v>7245.38</v>
      </c>
      <c r="F3253" s="106">
        <f t="shared" si="1487"/>
        <v>47229</v>
      </c>
      <c r="G3253" s="107">
        <f t="shared" si="1466"/>
        <v>5.6002542668107669E-3</v>
      </c>
      <c r="H3253" s="108">
        <f t="shared" si="1482"/>
        <v>47289</v>
      </c>
      <c r="I3253" s="108">
        <f t="shared" si="1467"/>
        <v>47289</v>
      </c>
      <c r="J3253" s="109">
        <f t="shared" si="1478"/>
        <v>21</v>
      </c>
      <c r="K3253" s="109">
        <f t="shared" si="1488"/>
        <v>11</v>
      </c>
      <c r="L3253" s="8">
        <f t="shared" si="1479"/>
        <v>1.0029295600000001</v>
      </c>
      <c r="M3253" s="110">
        <f t="shared" si="1468"/>
        <v>1.0056002500000001</v>
      </c>
      <c r="N3253" s="110">
        <f t="shared" si="1469"/>
        <v>2.2805744783547452</v>
      </c>
      <c r="O3253" s="103">
        <f t="shared" si="1470"/>
        <v>2.2872555499999998</v>
      </c>
      <c r="P3253" s="103">
        <f t="shared" si="1471"/>
        <v>26.870092960000001</v>
      </c>
      <c r="Q3253" s="11">
        <f t="shared" si="1485"/>
        <v>0</v>
      </c>
      <c r="R3253" s="30">
        <f t="shared" si="1480"/>
        <v>0</v>
      </c>
      <c r="S3253" s="103">
        <f t="shared" si="1472"/>
        <v>0</v>
      </c>
      <c r="T3253" s="113">
        <f t="shared" si="1481"/>
        <v>8.5000000000000006E-2</v>
      </c>
      <c r="U3253" s="111">
        <f t="shared" si="1473"/>
        <v>11</v>
      </c>
      <c r="V3253" s="111">
        <v>252</v>
      </c>
      <c r="W3253" s="110">
        <f t="shared" si="1474"/>
        <v>1.0035673789999999</v>
      </c>
      <c r="X3253" s="103">
        <f t="shared" si="1475"/>
        <v>9.5855800000000005E-2</v>
      </c>
      <c r="Y3253" s="103">
        <f t="shared" si="1476"/>
        <v>0</v>
      </c>
      <c r="Z3253" s="114" t="str">
        <f t="shared" si="1483"/>
        <v>A+J=</v>
      </c>
      <c r="AA3253" s="108">
        <f t="shared" si="1484"/>
        <v>47289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5" x14ac:dyDescent="0.2">
      <c r="A3254" s="102">
        <f t="shared" si="1477"/>
        <v>47276</v>
      </c>
      <c r="B3254" s="103">
        <f t="shared" si="1464"/>
        <v>26.981854430000002</v>
      </c>
      <c r="C3254" s="204">
        <f t="shared" si="1463"/>
        <v>11.747744132792795</v>
      </c>
      <c r="D3254" s="104">
        <f t="shared" si="1465"/>
        <v>7205.03</v>
      </c>
      <c r="E3254" s="105">
        <f t="shared" si="1486"/>
        <v>7245.38</v>
      </c>
      <c r="F3254" s="106">
        <f t="shared" si="1487"/>
        <v>47229</v>
      </c>
      <c r="G3254" s="107">
        <f t="shared" si="1466"/>
        <v>5.6002542668107669E-3</v>
      </c>
      <c r="H3254" s="108">
        <f t="shared" si="1482"/>
        <v>47289</v>
      </c>
      <c r="I3254" s="108">
        <f t="shared" si="1467"/>
        <v>47289</v>
      </c>
      <c r="J3254" s="109">
        <f t="shared" si="1478"/>
        <v>21</v>
      </c>
      <c r="K3254" s="109">
        <f t="shared" si="1488"/>
        <v>12</v>
      </c>
      <c r="L3254" s="8">
        <f t="shared" si="1479"/>
        <v>1.0031963100000001</v>
      </c>
      <c r="M3254" s="110">
        <f t="shared" si="1468"/>
        <v>1.0056002500000001</v>
      </c>
      <c r="N3254" s="110">
        <f t="shared" si="1469"/>
        <v>2.2805744783547452</v>
      </c>
      <c r="O3254" s="103">
        <f t="shared" si="1470"/>
        <v>2.2878639000000001</v>
      </c>
      <c r="P3254" s="103">
        <f t="shared" si="1471"/>
        <v>26.877239700000001</v>
      </c>
      <c r="Q3254" s="11">
        <f t="shared" si="1485"/>
        <v>0</v>
      </c>
      <c r="R3254" s="30">
        <f t="shared" si="1480"/>
        <v>0</v>
      </c>
      <c r="S3254" s="103">
        <f t="shared" si="1472"/>
        <v>0</v>
      </c>
      <c r="T3254" s="113">
        <f t="shared" si="1481"/>
        <v>8.5000000000000006E-2</v>
      </c>
      <c r="U3254" s="111">
        <f t="shared" si="1473"/>
        <v>12</v>
      </c>
      <c r="V3254" s="111">
        <v>252</v>
      </c>
      <c r="W3254" s="110">
        <f t="shared" si="1474"/>
        <v>1.003892317</v>
      </c>
      <c r="X3254" s="103">
        <f t="shared" si="1475"/>
        <v>0.10461473</v>
      </c>
      <c r="Y3254" s="103">
        <f t="shared" si="1476"/>
        <v>0</v>
      </c>
      <c r="Z3254" s="114" t="str">
        <f t="shared" si="1483"/>
        <v>A+J=</v>
      </c>
      <c r="AA3254" s="108">
        <f t="shared" si="1484"/>
        <v>47289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5" x14ac:dyDescent="0.2">
      <c r="A3255" s="102">
        <f t="shared" si="1477"/>
        <v>47277</v>
      </c>
      <c r="B3255" s="103">
        <f t="shared" si="1464"/>
        <v>26.99776932</v>
      </c>
      <c r="C3255" s="204">
        <f t="shared" si="1463"/>
        <v>11.747744132792795</v>
      </c>
      <c r="D3255" s="104">
        <f t="shared" si="1465"/>
        <v>7205.03</v>
      </c>
      <c r="E3255" s="105">
        <f t="shared" si="1486"/>
        <v>7245.38</v>
      </c>
      <c r="F3255" s="106">
        <f t="shared" si="1487"/>
        <v>47229</v>
      </c>
      <c r="G3255" s="107">
        <f t="shared" si="1466"/>
        <v>5.6002542668107669E-3</v>
      </c>
      <c r="H3255" s="108">
        <f t="shared" si="1482"/>
        <v>47289</v>
      </c>
      <c r="I3255" s="108">
        <f t="shared" si="1467"/>
        <v>47289</v>
      </c>
      <c r="J3255" s="109">
        <f t="shared" si="1478"/>
        <v>21</v>
      </c>
      <c r="K3255" s="109">
        <f t="shared" si="1488"/>
        <v>13</v>
      </c>
      <c r="L3255" s="8">
        <f t="shared" si="1479"/>
        <v>1.0034631300000001</v>
      </c>
      <c r="M3255" s="110">
        <f t="shared" si="1468"/>
        <v>1.0056002500000001</v>
      </c>
      <c r="N3255" s="110">
        <f t="shared" si="1469"/>
        <v>2.2805744783547452</v>
      </c>
      <c r="O3255" s="103">
        <f t="shared" si="1470"/>
        <v>2.2884723999999999</v>
      </c>
      <c r="P3255" s="103">
        <f t="shared" si="1471"/>
        <v>26.884388210000001</v>
      </c>
      <c r="Q3255" s="11">
        <f t="shared" si="1485"/>
        <v>0</v>
      </c>
      <c r="R3255" s="30">
        <f t="shared" si="1480"/>
        <v>0</v>
      </c>
      <c r="S3255" s="103">
        <f t="shared" si="1472"/>
        <v>0</v>
      </c>
      <c r="T3255" s="113">
        <f t="shared" si="1481"/>
        <v>8.5000000000000006E-2</v>
      </c>
      <c r="U3255" s="111">
        <f t="shared" si="1473"/>
        <v>13</v>
      </c>
      <c r="V3255" s="111">
        <v>252</v>
      </c>
      <c r="W3255" s="110">
        <f t="shared" si="1474"/>
        <v>1.0042173590000001</v>
      </c>
      <c r="X3255" s="103">
        <f t="shared" si="1475"/>
        <v>0.11338110999999999</v>
      </c>
      <c r="Y3255" s="103">
        <f t="shared" si="1476"/>
        <v>0</v>
      </c>
      <c r="Z3255" s="114" t="str">
        <f t="shared" si="1483"/>
        <v>A+J=</v>
      </c>
      <c r="AA3255" s="108">
        <f t="shared" si="1484"/>
        <v>47289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5" x14ac:dyDescent="0.2">
      <c r="A3256" s="102">
        <f t="shared" si="1477"/>
        <v>47278</v>
      </c>
      <c r="B3256" s="103">
        <f t="shared" si="1464"/>
        <v>27.013693610000001</v>
      </c>
      <c r="C3256" s="204">
        <f t="shared" si="1463"/>
        <v>11.747744132792795</v>
      </c>
      <c r="D3256" s="104">
        <f t="shared" si="1465"/>
        <v>7205.03</v>
      </c>
      <c r="E3256" s="105">
        <f t="shared" si="1486"/>
        <v>7245.38</v>
      </c>
      <c r="F3256" s="106">
        <f t="shared" si="1487"/>
        <v>47229</v>
      </c>
      <c r="G3256" s="107">
        <f t="shared" si="1466"/>
        <v>5.6002542668107669E-3</v>
      </c>
      <c r="H3256" s="108">
        <f t="shared" si="1482"/>
        <v>47289</v>
      </c>
      <c r="I3256" s="108">
        <f t="shared" si="1467"/>
        <v>47289</v>
      </c>
      <c r="J3256" s="109">
        <f t="shared" si="1478"/>
        <v>21</v>
      </c>
      <c r="K3256" s="109">
        <f t="shared" si="1488"/>
        <v>14</v>
      </c>
      <c r="L3256" s="8">
        <f t="shared" si="1479"/>
        <v>1.0037300199999999</v>
      </c>
      <c r="M3256" s="110">
        <f t="shared" si="1468"/>
        <v>1.0056002500000001</v>
      </c>
      <c r="N3256" s="110">
        <f t="shared" si="1469"/>
        <v>2.2805744783547452</v>
      </c>
      <c r="O3256" s="103">
        <f t="shared" si="1470"/>
        <v>2.28908106</v>
      </c>
      <c r="P3256" s="103">
        <f t="shared" si="1471"/>
        <v>26.89153859</v>
      </c>
      <c r="Q3256" s="11">
        <f t="shared" si="1485"/>
        <v>0</v>
      </c>
      <c r="R3256" s="30">
        <f t="shared" si="1480"/>
        <v>0</v>
      </c>
      <c r="S3256" s="103">
        <f t="shared" si="1472"/>
        <v>0</v>
      </c>
      <c r="T3256" s="113">
        <f t="shared" si="1481"/>
        <v>8.5000000000000006E-2</v>
      </c>
      <c r="U3256" s="111">
        <f t="shared" si="1473"/>
        <v>14</v>
      </c>
      <c r="V3256" s="111">
        <v>252</v>
      </c>
      <c r="W3256" s="110">
        <f t="shared" si="1474"/>
        <v>1.0045425079999999</v>
      </c>
      <c r="X3256" s="103">
        <f t="shared" si="1475"/>
        <v>0.12215502</v>
      </c>
      <c r="Y3256" s="103">
        <f t="shared" si="1476"/>
        <v>0</v>
      </c>
      <c r="Z3256" s="114" t="str">
        <f t="shared" si="1483"/>
        <v>A+J=</v>
      </c>
      <c r="AA3256" s="108">
        <f t="shared" si="1484"/>
        <v>47289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5" x14ac:dyDescent="0.2">
      <c r="A3257" s="102">
        <f t="shared" si="1477"/>
        <v>47279</v>
      </c>
      <c r="B3257" s="103">
        <f t="shared" si="1464"/>
        <v>27.013693610000001</v>
      </c>
      <c r="C3257" s="204">
        <f t="shared" si="1463"/>
        <v>11.747744132792795</v>
      </c>
      <c r="D3257" s="104">
        <f t="shared" si="1465"/>
        <v>7205.03</v>
      </c>
      <c r="E3257" s="105">
        <f t="shared" si="1486"/>
        <v>7245.38</v>
      </c>
      <c r="F3257" s="106">
        <f t="shared" si="1487"/>
        <v>47229</v>
      </c>
      <c r="G3257" s="107">
        <f t="shared" si="1466"/>
        <v>5.6002542668107669E-3</v>
      </c>
      <c r="H3257" s="108">
        <f t="shared" si="1482"/>
        <v>47289</v>
      </c>
      <c r="I3257" s="108">
        <f t="shared" si="1467"/>
        <v>47289</v>
      </c>
      <c r="J3257" s="109">
        <f t="shared" si="1478"/>
        <v>21</v>
      </c>
      <c r="K3257" s="109">
        <f t="shared" si="1488"/>
        <v>14</v>
      </c>
      <c r="L3257" s="8">
        <f t="shared" si="1479"/>
        <v>1.0037300199999999</v>
      </c>
      <c r="M3257" s="110">
        <f t="shared" si="1468"/>
        <v>1.0056002500000001</v>
      </c>
      <c r="N3257" s="110">
        <f t="shared" si="1469"/>
        <v>2.2805744783547452</v>
      </c>
      <c r="O3257" s="103">
        <f t="shared" si="1470"/>
        <v>2.28908106</v>
      </c>
      <c r="P3257" s="103">
        <f t="shared" si="1471"/>
        <v>26.89153859</v>
      </c>
      <c r="Q3257" s="11">
        <f t="shared" si="1485"/>
        <v>0</v>
      </c>
      <c r="R3257" s="30">
        <f t="shared" si="1480"/>
        <v>0</v>
      </c>
      <c r="S3257" s="103">
        <f t="shared" si="1472"/>
        <v>0</v>
      </c>
      <c r="T3257" s="113">
        <f t="shared" si="1481"/>
        <v>8.5000000000000006E-2</v>
      </c>
      <c r="U3257" s="111">
        <f t="shared" si="1473"/>
        <v>14</v>
      </c>
      <c r="V3257" s="111">
        <v>252</v>
      </c>
      <c r="W3257" s="110">
        <f t="shared" si="1474"/>
        <v>1.0045425079999999</v>
      </c>
      <c r="X3257" s="103">
        <f t="shared" si="1475"/>
        <v>0.12215502</v>
      </c>
      <c r="Y3257" s="103">
        <f t="shared" si="1476"/>
        <v>0</v>
      </c>
      <c r="Z3257" s="114" t="str">
        <f t="shared" si="1483"/>
        <v>A+J=</v>
      </c>
      <c r="AA3257" s="108">
        <f t="shared" si="1484"/>
        <v>47289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5" x14ac:dyDescent="0.2">
      <c r="A3258" s="102">
        <f t="shared" si="1477"/>
        <v>47280</v>
      </c>
      <c r="B3258" s="103">
        <f t="shared" si="1464"/>
        <v>27.013693610000001</v>
      </c>
      <c r="C3258" s="204">
        <f t="shared" si="1463"/>
        <v>11.747744132792795</v>
      </c>
      <c r="D3258" s="104">
        <f t="shared" si="1465"/>
        <v>7205.03</v>
      </c>
      <c r="E3258" s="105">
        <f t="shared" si="1486"/>
        <v>7245.38</v>
      </c>
      <c r="F3258" s="106">
        <f t="shared" si="1487"/>
        <v>47229</v>
      </c>
      <c r="G3258" s="107">
        <f t="shared" si="1466"/>
        <v>5.6002542668107669E-3</v>
      </c>
      <c r="H3258" s="108">
        <f t="shared" si="1482"/>
        <v>47289</v>
      </c>
      <c r="I3258" s="108">
        <f t="shared" si="1467"/>
        <v>47289</v>
      </c>
      <c r="J3258" s="109">
        <f t="shared" si="1478"/>
        <v>21</v>
      </c>
      <c r="K3258" s="109">
        <f t="shared" si="1488"/>
        <v>14</v>
      </c>
      <c r="L3258" s="8">
        <f t="shared" si="1479"/>
        <v>1.0037300199999999</v>
      </c>
      <c r="M3258" s="110">
        <f t="shared" si="1468"/>
        <v>1.0056002500000001</v>
      </c>
      <c r="N3258" s="110">
        <f t="shared" si="1469"/>
        <v>2.2805744783547452</v>
      </c>
      <c r="O3258" s="103">
        <f t="shared" si="1470"/>
        <v>2.28908106</v>
      </c>
      <c r="P3258" s="103">
        <f t="shared" si="1471"/>
        <v>26.89153859</v>
      </c>
      <c r="Q3258" s="11">
        <f t="shared" si="1485"/>
        <v>0</v>
      </c>
      <c r="R3258" s="30">
        <f t="shared" si="1480"/>
        <v>0</v>
      </c>
      <c r="S3258" s="103">
        <f t="shared" si="1472"/>
        <v>0</v>
      </c>
      <c r="T3258" s="113">
        <f t="shared" si="1481"/>
        <v>8.5000000000000006E-2</v>
      </c>
      <c r="U3258" s="111">
        <f t="shared" si="1473"/>
        <v>14</v>
      </c>
      <c r="V3258" s="111">
        <v>252</v>
      </c>
      <c r="W3258" s="110">
        <f t="shared" si="1474"/>
        <v>1.0045425079999999</v>
      </c>
      <c r="X3258" s="103">
        <f t="shared" si="1475"/>
        <v>0.12215502</v>
      </c>
      <c r="Y3258" s="103">
        <f t="shared" si="1476"/>
        <v>0</v>
      </c>
      <c r="Z3258" s="114" t="str">
        <f t="shared" si="1483"/>
        <v>A+J=</v>
      </c>
      <c r="AA3258" s="108">
        <f t="shared" si="1484"/>
        <v>47289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5" x14ac:dyDescent="0.2">
      <c r="A3259" s="102">
        <f t="shared" si="1477"/>
        <v>47281</v>
      </c>
      <c r="B3259" s="103">
        <f t="shared" si="1464"/>
        <v>27.02962724</v>
      </c>
      <c r="C3259" s="204">
        <f t="shared" si="1463"/>
        <v>11.747744132792795</v>
      </c>
      <c r="D3259" s="104">
        <f t="shared" si="1465"/>
        <v>7205.03</v>
      </c>
      <c r="E3259" s="105">
        <f t="shared" si="1486"/>
        <v>7245.38</v>
      </c>
      <c r="F3259" s="106">
        <f t="shared" si="1487"/>
        <v>47229</v>
      </c>
      <c r="G3259" s="107">
        <f t="shared" si="1466"/>
        <v>5.6002542668107669E-3</v>
      </c>
      <c r="H3259" s="108">
        <f t="shared" si="1482"/>
        <v>47289</v>
      </c>
      <c r="I3259" s="108">
        <f t="shared" si="1467"/>
        <v>47289</v>
      </c>
      <c r="J3259" s="109">
        <f t="shared" si="1478"/>
        <v>21</v>
      </c>
      <c r="K3259" s="109">
        <f t="shared" si="1488"/>
        <v>15</v>
      </c>
      <c r="L3259" s="8">
        <f t="shared" si="1479"/>
        <v>1.0039969799999999</v>
      </c>
      <c r="M3259" s="110">
        <f t="shared" si="1468"/>
        <v>1.0056002500000001</v>
      </c>
      <c r="N3259" s="110">
        <f t="shared" si="1469"/>
        <v>2.2805744783547452</v>
      </c>
      <c r="O3259" s="103">
        <f t="shared" si="1470"/>
        <v>2.2896898800000001</v>
      </c>
      <c r="P3259" s="103">
        <f t="shared" si="1471"/>
        <v>26.898690850000001</v>
      </c>
      <c r="Q3259" s="11">
        <f t="shared" si="1485"/>
        <v>0</v>
      </c>
      <c r="R3259" s="30">
        <f t="shared" si="1480"/>
        <v>0</v>
      </c>
      <c r="S3259" s="103">
        <f t="shared" si="1472"/>
        <v>0</v>
      </c>
      <c r="T3259" s="113">
        <f t="shared" si="1481"/>
        <v>8.5000000000000006E-2</v>
      </c>
      <c r="U3259" s="111">
        <f t="shared" si="1473"/>
        <v>15</v>
      </c>
      <c r="V3259" s="111">
        <v>252</v>
      </c>
      <c r="W3259" s="110">
        <f t="shared" si="1474"/>
        <v>1.0048677610000001</v>
      </c>
      <c r="X3259" s="103">
        <f t="shared" si="1475"/>
        <v>0.13093639000000001</v>
      </c>
      <c r="Y3259" s="103">
        <f t="shared" si="1476"/>
        <v>0</v>
      </c>
      <c r="Z3259" s="114" t="str">
        <f t="shared" si="1483"/>
        <v>A+J=</v>
      </c>
      <c r="AA3259" s="108">
        <f t="shared" si="1484"/>
        <v>47289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5" x14ac:dyDescent="0.2">
      <c r="A3260" s="102">
        <f t="shared" si="1477"/>
        <v>47282</v>
      </c>
      <c r="B3260" s="103">
        <f t="shared" si="1464"/>
        <v>27.045570590000001</v>
      </c>
      <c r="C3260" s="204">
        <f t="shared" si="1463"/>
        <v>11.747744132792795</v>
      </c>
      <c r="D3260" s="104">
        <f t="shared" si="1465"/>
        <v>7205.03</v>
      </c>
      <c r="E3260" s="105">
        <f t="shared" si="1486"/>
        <v>7245.38</v>
      </c>
      <c r="F3260" s="106">
        <f t="shared" si="1487"/>
        <v>47229</v>
      </c>
      <c r="G3260" s="107">
        <f t="shared" si="1466"/>
        <v>5.6002542668107669E-3</v>
      </c>
      <c r="H3260" s="108">
        <f t="shared" si="1482"/>
        <v>47289</v>
      </c>
      <c r="I3260" s="108">
        <f t="shared" si="1467"/>
        <v>47289</v>
      </c>
      <c r="J3260" s="109">
        <f t="shared" si="1478"/>
        <v>21</v>
      </c>
      <c r="K3260" s="109">
        <f t="shared" si="1488"/>
        <v>16</v>
      </c>
      <c r="L3260" s="8">
        <f t="shared" si="1479"/>
        <v>1.0042640199999999</v>
      </c>
      <c r="M3260" s="110">
        <f t="shared" si="1468"/>
        <v>1.0056002500000001</v>
      </c>
      <c r="N3260" s="110">
        <f t="shared" si="1469"/>
        <v>2.2805744783547452</v>
      </c>
      <c r="O3260" s="103">
        <f t="shared" si="1470"/>
        <v>2.2902988899999999</v>
      </c>
      <c r="P3260" s="103">
        <f t="shared" si="1471"/>
        <v>26.905845339999999</v>
      </c>
      <c r="Q3260" s="11">
        <f t="shared" si="1485"/>
        <v>0</v>
      </c>
      <c r="R3260" s="30">
        <f t="shared" si="1480"/>
        <v>0</v>
      </c>
      <c r="S3260" s="103">
        <f t="shared" si="1472"/>
        <v>0</v>
      </c>
      <c r="T3260" s="113">
        <f t="shared" si="1481"/>
        <v>8.5000000000000006E-2</v>
      </c>
      <c r="U3260" s="111">
        <f t="shared" si="1473"/>
        <v>16</v>
      </c>
      <c r="V3260" s="111">
        <v>252</v>
      </c>
      <c r="W3260" s="110">
        <f t="shared" si="1474"/>
        <v>1.0051931190000001</v>
      </c>
      <c r="X3260" s="103">
        <f t="shared" si="1475"/>
        <v>0.13972525</v>
      </c>
      <c r="Y3260" s="103">
        <f t="shared" si="1476"/>
        <v>0</v>
      </c>
      <c r="Z3260" s="114" t="str">
        <f t="shared" si="1483"/>
        <v>A+J=</v>
      </c>
      <c r="AA3260" s="108">
        <f t="shared" si="1484"/>
        <v>47289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5" x14ac:dyDescent="0.2">
      <c r="A3261" s="102">
        <f t="shared" si="1477"/>
        <v>47283</v>
      </c>
      <c r="B3261" s="103">
        <f t="shared" si="1464"/>
        <v>27.06152299</v>
      </c>
      <c r="C3261" s="204">
        <f t="shared" si="1463"/>
        <v>11.747744132792795</v>
      </c>
      <c r="D3261" s="104">
        <f t="shared" si="1465"/>
        <v>7205.03</v>
      </c>
      <c r="E3261" s="105">
        <f t="shared" si="1486"/>
        <v>7245.38</v>
      </c>
      <c r="F3261" s="106">
        <f t="shared" si="1487"/>
        <v>47229</v>
      </c>
      <c r="G3261" s="107">
        <f t="shared" si="1466"/>
        <v>5.6002542668107669E-3</v>
      </c>
      <c r="H3261" s="108">
        <f t="shared" si="1482"/>
        <v>47289</v>
      </c>
      <c r="I3261" s="108">
        <f t="shared" si="1467"/>
        <v>47289</v>
      </c>
      <c r="J3261" s="109">
        <f t="shared" si="1478"/>
        <v>21</v>
      </c>
      <c r="K3261" s="109">
        <f t="shared" si="1488"/>
        <v>17</v>
      </c>
      <c r="L3261" s="8">
        <f t="shared" si="1479"/>
        <v>1.00453112</v>
      </c>
      <c r="M3261" s="110">
        <f t="shared" si="1468"/>
        <v>1.0056002500000001</v>
      </c>
      <c r="N3261" s="110">
        <f t="shared" si="1469"/>
        <v>2.2805744783547452</v>
      </c>
      <c r="O3261" s="103">
        <f t="shared" si="1470"/>
        <v>2.2909080300000002</v>
      </c>
      <c r="P3261" s="103">
        <f t="shared" si="1471"/>
        <v>26.913001359999999</v>
      </c>
      <c r="Q3261" s="11">
        <f t="shared" si="1485"/>
        <v>0</v>
      </c>
      <c r="R3261" s="30">
        <f t="shared" si="1480"/>
        <v>0</v>
      </c>
      <c r="S3261" s="103">
        <f t="shared" si="1472"/>
        <v>0</v>
      </c>
      <c r="T3261" s="113">
        <f t="shared" si="1481"/>
        <v>8.5000000000000006E-2</v>
      </c>
      <c r="U3261" s="111">
        <f t="shared" si="1473"/>
        <v>17</v>
      </c>
      <c r="V3261" s="111">
        <v>252</v>
      </c>
      <c r="W3261" s="110">
        <f t="shared" si="1474"/>
        <v>1.005518583</v>
      </c>
      <c r="X3261" s="103">
        <f t="shared" si="1475"/>
        <v>0.14852162999999999</v>
      </c>
      <c r="Y3261" s="103">
        <f t="shared" si="1476"/>
        <v>0</v>
      </c>
      <c r="Z3261" s="114" t="str">
        <f t="shared" si="1483"/>
        <v>A+J=</v>
      </c>
      <c r="AA3261" s="108">
        <f t="shared" si="1484"/>
        <v>47289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5" x14ac:dyDescent="0.2">
      <c r="A3262" s="102">
        <f t="shared" si="1477"/>
        <v>47284</v>
      </c>
      <c r="B3262" s="103">
        <f t="shared" si="1464"/>
        <v>27.077485030000002</v>
      </c>
      <c r="C3262" s="204">
        <f t="shared" si="1463"/>
        <v>11.747744132792795</v>
      </c>
      <c r="D3262" s="104">
        <f t="shared" si="1465"/>
        <v>7205.03</v>
      </c>
      <c r="E3262" s="105">
        <f t="shared" si="1486"/>
        <v>7245.38</v>
      </c>
      <c r="F3262" s="106">
        <f t="shared" si="1487"/>
        <v>47229</v>
      </c>
      <c r="G3262" s="107">
        <f t="shared" si="1466"/>
        <v>5.6002542668107669E-3</v>
      </c>
      <c r="H3262" s="108">
        <f t="shared" si="1482"/>
        <v>47289</v>
      </c>
      <c r="I3262" s="108">
        <f t="shared" si="1467"/>
        <v>47289</v>
      </c>
      <c r="J3262" s="109">
        <f t="shared" si="1478"/>
        <v>21</v>
      </c>
      <c r="K3262" s="109">
        <f t="shared" si="1488"/>
        <v>18</v>
      </c>
      <c r="L3262" s="8">
        <f t="shared" si="1479"/>
        <v>1.0047983</v>
      </c>
      <c r="M3262" s="110">
        <f t="shared" si="1468"/>
        <v>1.0056002500000001</v>
      </c>
      <c r="N3262" s="110">
        <f t="shared" si="1469"/>
        <v>2.2805744783547452</v>
      </c>
      <c r="O3262" s="103">
        <f t="shared" si="1470"/>
        <v>2.2915173499999999</v>
      </c>
      <c r="P3262" s="103">
        <f t="shared" si="1471"/>
        <v>26.9201595</v>
      </c>
      <c r="Q3262" s="11">
        <f t="shared" si="1485"/>
        <v>0</v>
      </c>
      <c r="R3262" s="30">
        <f t="shared" si="1480"/>
        <v>0</v>
      </c>
      <c r="S3262" s="103">
        <f t="shared" si="1472"/>
        <v>0</v>
      </c>
      <c r="T3262" s="113">
        <f t="shared" si="1481"/>
        <v>8.5000000000000006E-2</v>
      </c>
      <c r="U3262" s="111">
        <f t="shared" si="1473"/>
        <v>18</v>
      </c>
      <c r="V3262" s="111">
        <v>252</v>
      </c>
      <c r="W3262" s="110">
        <f t="shared" si="1474"/>
        <v>1.005844153</v>
      </c>
      <c r="X3262" s="103">
        <f t="shared" si="1475"/>
        <v>0.15732552999999999</v>
      </c>
      <c r="Y3262" s="103">
        <f t="shared" si="1476"/>
        <v>0</v>
      </c>
      <c r="Z3262" s="114" t="str">
        <f t="shared" si="1483"/>
        <v>A+J=</v>
      </c>
      <c r="AA3262" s="108">
        <f t="shared" si="1484"/>
        <v>47289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5" x14ac:dyDescent="0.2">
      <c r="A3263" s="102">
        <f t="shared" si="1477"/>
        <v>47285</v>
      </c>
      <c r="B3263" s="103">
        <f t="shared" si="1464"/>
        <v>27.09345618</v>
      </c>
      <c r="C3263" s="204">
        <f t="shared" si="1463"/>
        <v>11.747744132792795</v>
      </c>
      <c r="D3263" s="104">
        <f t="shared" si="1465"/>
        <v>7205.03</v>
      </c>
      <c r="E3263" s="105">
        <f t="shared" si="1486"/>
        <v>7245.38</v>
      </c>
      <c r="F3263" s="106">
        <f t="shared" si="1487"/>
        <v>47229</v>
      </c>
      <c r="G3263" s="107">
        <f t="shared" si="1466"/>
        <v>5.6002542668107669E-3</v>
      </c>
      <c r="H3263" s="108">
        <f t="shared" si="1482"/>
        <v>47289</v>
      </c>
      <c r="I3263" s="108">
        <f t="shared" si="1467"/>
        <v>47289</v>
      </c>
      <c r="J3263" s="109">
        <f t="shared" si="1478"/>
        <v>21</v>
      </c>
      <c r="K3263" s="109">
        <f t="shared" si="1488"/>
        <v>19</v>
      </c>
      <c r="L3263" s="8">
        <f t="shared" si="1479"/>
        <v>1.0050655399999999</v>
      </c>
      <c r="M3263" s="110">
        <f t="shared" si="1468"/>
        <v>1.0056002500000001</v>
      </c>
      <c r="N3263" s="110">
        <f t="shared" si="1469"/>
        <v>2.2805744783547452</v>
      </c>
      <c r="O3263" s="103">
        <f t="shared" si="1470"/>
        <v>2.2921268100000001</v>
      </c>
      <c r="P3263" s="103">
        <f t="shared" si="1471"/>
        <v>26.927319279999999</v>
      </c>
      <c r="Q3263" s="11">
        <f t="shared" si="1485"/>
        <v>0</v>
      </c>
      <c r="R3263" s="30">
        <f t="shared" si="1480"/>
        <v>0</v>
      </c>
      <c r="S3263" s="103">
        <f t="shared" si="1472"/>
        <v>0</v>
      </c>
      <c r="T3263" s="113">
        <f t="shared" si="1481"/>
        <v>8.5000000000000006E-2</v>
      </c>
      <c r="U3263" s="111">
        <f t="shared" si="1473"/>
        <v>19</v>
      </c>
      <c r="V3263" s="111">
        <v>252</v>
      </c>
      <c r="W3263" s="110">
        <f t="shared" si="1474"/>
        <v>1.0061698269999999</v>
      </c>
      <c r="X3263" s="103">
        <f t="shared" si="1475"/>
        <v>0.1661369</v>
      </c>
      <c r="Y3263" s="103">
        <f t="shared" si="1476"/>
        <v>0</v>
      </c>
      <c r="Z3263" s="114" t="str">
        <f t="shared" si="1483"/>
        <v>A+J=</v>
      </c>
      <c r="AA3263" s="108">
        <f t="shared" si="1484"/>
        <v>47289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5" x14ac:dyDescent="0.2">
      <c r="A3264" s="102">
        <f t="shared" si="1477"/>
        <v>47286</v>
      </c>
      <c r="B3264" s="103">
        <f t="shared" si="1464"/>
        <v>27.09345618</v>
      </c>
      <c r="C3264" s="204">
        <f t="shared" si="1463"/>
        <v>11.747744132792795</v>
      </c>
      <c r="D3264" s="104">
        <f t="shared" si="1465"/>
        <v>7205.03</v>
      </c>
      <c r="E3264" s="105">
        <f t="shared" si="1486"/>
        <v>7245.38</v>
      </c>
      <c r="F3264" s="106">
        <f t="shared" si="1487"/>
        <v>47229</v>
      </c>
      <c r="G3264" s="107">
        <f t="shared" si="1466"/>
        <v>5.6002542668107669E-3</v>
      </c>
      <c r="H3264" s="108">
        <f t="shared" si="1482"/>
        <v>47289</v>
      </c>
      <c r="I3264" s="108">
        <f t="shared" si="1467"/>
        <v>47289</v>
      </c>
      <c r="J3264" s="109">
        <f t="shared" si="1478"/>
        <v>21</v>
      </c>
      <c r="K3264" s="109">
        <f t="shared" si="1488"/>
        <v>19</v>
      </c>
      <c r="L3264" s="8">
        <f t="shared" si="1479"/>
        <v>1.0050655399999999</v>
      </c>
      <c r="M3264" s="110">
        <f t="shared" si="1468"/>
        <v>1.0056002500000001</v>
      </c>
      <c r="N3264" s="110">
        <f t="shared" si="1469"/>
        <v>2.2805744783547452</v>
      </c>
      <c r="O3264" s="103">
        <f t="shared" si="1470"/>
        <v>2.2921268100000001</v>
      </c>
      <c r="P3264" s="103">
        <f t="shared" si="1471"/>
        <v>26.927319279999999</v>
      </c>
      <c r="Q3264" s="11">
        <f t="shared" si="1485"/>
        <v>0</v>
      </c>
      <c r="R3264" s="30">
        <f t="shared" si="1480"/>
        <v>0</v>
      </c>
      <c r="S3264" s="103">
        <f t="shared" si="1472"/>
        <v>0</v>
      </c>
      <c r="T3264" s="113">
        <f t="shared" si="1481"/>
        <v>8.5000000000000006E-2</v>
      </c>
      <c r="U3264" s="111">
        <f t="shared" si="1473"/>
        <v>19</v>
      </c>
      <c r="V3264" s="111">
        <v>252</v>
      </c>
      <c r="W3264" s="110">
        <f t="shared" si="1474"/>
        <v>1.0061698269999999</v>
      </c>
      <c r="X3264" s="103">
        <f t="shared" si="1475"/>
        <v>0.1661369</v>
      </c>
      <c r="Y3264" s="103">
        <f t="shared" si="1476"/>
        <v>0</v>
      </c>
      <c r="Z3264" s="114" t="str">
        <f t="shared" si="1483"/>
        <v>A+J=</v>
      </c>
      <c r="AA3264" s="108">
        <f t="shared" si="1484"/>
        <v>47289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5" x14ac:dyDescent="0.2">
      <c r="A3265" s="102">
        <f t="shared" si="1477"/>
        <v>47287</v>
      </c>
      <c r="B3265" s="103">
        <f t="shared" si="1464"/>
        <v>27.09345618</v>
      </c>
      <c r="C3265" s="204">
        <f t="shared" si="1463"/>
        <v>11.747744132792795</v>
      </c>
      <c r="D3265" s="104">
        <f t="shared" si="1465"/>
        <v>7205.03</v>
      </c>
      <c r="E3265" s="105">
        <f t="shared" si="1486"/>
        <v>7245.38</v>
      </c>
      <c r="F3265" s="106">
        <f t="shared" si="1487"/>
        <v>47229</v>
      </c>
      <c r="G3265" s="107">
        <f t="shared" si="1466"/>
        <v>5.6002542668107669E-3</v>
      </c>
      <c r="H3265" s="108">
        <f t="shared" si="1482"/>
        <v>47289</v>
      </c>
      <c r="I3265" s="108">
        <f t="shared" si="1467"/>
        <v>47289</v>
      </c>
      <c r="J3265" s="109">
        <f t="shared" si="1478"/>
        <v>21</v>
      </c>
      <c r="K3265" s="109">
        <f t="shared" si="1488"/>
        <v>19</v>
      </c>
      <c r="L3265" s="8">
        <f t="shared" si="1479"/>
        <v>1.0050655399999999</v>
      </c>
      <c r="M3265" s="110">
        <f t="shared" si="1468"/>
        <v>1.0056002500000001</v>
      </c>
      <c r="N3265" s="110">
        <f t="shared" si="1469"/>
        <v>2.2805744783547452</v>
      </c>
      <c r="O3265" s="103">
        <f t="shared" si="1470"/>
        <v>2.2921268100000001</v>
      </c>
      <c r="P3265" s="103">
        <f t="shared" si="1471"/>
        <v>26.927319279999999</v>
      </c>
      <c r="Q3265" s="11">
        <f t="shared" si="1485"/>
        <v>0</v>
      </c>
      <c r="R3265" s="30">
        <f t="shared" si="1480"/>
        <v>0</v>
      </c>
      <c r="S3265" s="103">
        <f t="shared" si="1472"/>
        <v>0</v>
      </c>
      <c r="T3265" s="113">
        <f t="shared" si="1481"/>
        <v>8.5000000000000006E-2</v>
      </c>
      <c r="U3265" s="111">
        <f t="shared" si="1473"/>
        <v>19</v>
      </c>
      <c r="V3265" s="111">
        <v>252</v>
      </c>
      <c r="W3265" s="110">
        <f t="shared" si="1474"/>
        <v>1.0061698269999999</v>
      </c>
      <c r="X3265" s="103">
        <f t="shared" si="1475"/>
        <v>0.1661369</v>
      </c>
      <c r="Y3265" s="103">
        <f t="shared" si="1476"/>
        <v>0</v>
      </c>
      <c r="Z3265" s="114" t="str">
        <f t="shared" si="1483"/>
        <v>A+J=</v>
      </c>
      <c r="AA3265" s="108">
        <f t="shared" si="1484"/>
        <v>47289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5" x14ac:dyDescent="0.2">
      <c r="A3266" s="102">
        <f t="shared" si="1477"/>
        <v>47288</v>
      </c>
      <c r="B3266" s="103">
        <f t="shared" si="1464"/>
        <v>27.109437119999999</v>
      </c>
      <c r="C3266" s="204">
        <f t="shared" si="1463"/>
        <v>11.747744132792795</v>
      </c>
      <c r="D3266" s="104">
        <f t="shared" si="1465"/>
        <v>7205.03</v>
      </c>
      <c r="E3266" s="105">
        <f t="shared" si="1486"/>
        <v>7245.38</v>
      </c>
      <c r="F3266" s="106">
        <f t="shared" si="1487"/>
        <v>47229</v>
      </c>
      <c r="G3266" s="107">
        <f t="shared" si="1466"/>
        <v>5.6002542668107669E-3</v>
      </c>
      <c r="H3266" s="108">
        <f t="shared" si="1482"/>
        <v>47289</v>
      </c>
      <c r="I3266" s="108">
        <f t="shared" si="1467"/>
        <v>47289</v>
      </c>
      <c r="J3266" s="109">
        <f t="shared" si="1478"/>
        <v>21</v>
      </c>
      <c r="K3266" s="109">
        <f t="shared" si="1488"/>
        <v>20</v>
      </c>
      <c r="L3266" s="8">
        <f t="shared" si="1479"/>
        <v>1.00533286</v>
      </c>
      <c r="M3266" s="110">
        <f t="shared" si="1468"/>
        <v>1.0056002500000001</v>
      </c>
      <c r="N3266" s="110">
        <f t="shared" si="1469"/>
        <v>2.2805744783547452</v>
      </c>
      <c r="O3266" s="103">
        <f t="shared" si="1470"/>
        <v>2.29273646</v>
      </c>
      <c r="P3266" s="103">
        <f t="shared" si="1471"/>
        <v>26.934481290000001</v>
      </c>
      <c r="Q3266" s="11">
        <f t="shared" si="1485"/>
        <v>0</v>
      </c>
      <c r="R3266" s="30">
        <f t="shared" si="1480"/>
        <v>0</v>
      </c>
      <c r="S3266" s="103">
        <f t="shared" si="1472"/>
        <v>0</v>
      </c>
      <c r="T3266" s="113">
        <f t="shared" si="1481"/>
        <v>8.5000000000000006E-2</v>
      </c>
      <c r="U3266" s="111">
        <f t="shared" si="1473"/>
        <v>20</v>
      </c>
      <c r="V3266" s="111">
        <v>252</v>
      </c>
      <c r="W3266" s="110">
        <f t="shared" si="1474"/>
        <v>1.006495608</v>
      </c>
      <c r="X3266" s="103">
        <f t="shared" si="1475"/>
        <v>0.17495583000000001</v>
      </c>
      <c r="Y3266" s="103">
        <f t="shared" si="1476"/>
        <v>0</v>
      </c>
      <c r="Z3266" s="114" t="str">
        <f t="shared" si="1483"/>
        <v>A+J=</v>
      </c>
      <c r="AA3266" s="108">
        <f t="shared" si="1484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5" x14ac:dyDescent="0.2">
      <c r="A3267" s="102">
        <f t="shared" si="1477"/>
        <v>47289</v>
      </c>
      <c r="B3267" s="103">
        <f t="shared" si="1464"/>
        <v>27.125427309999999</v>
      </c>
      <c r="C3267" s="204">
        <f t="shared" si="1463"/>
        <v>11.747744132792795</v>
      </c>
      <c r="D3267" s="104">
        <f t="shared" si="1465"/>
        <v>7205.03</v>
      </c>
      <c r="E3267" s="105">
        <f t="shared" si="1486"/>
        <v>7245.38</v>
      </c>
      <c r="F3267" s="106">
        <f t="shared" si="1487"/>
        <v>47229</v>
      </c>
      <c r="G3267" s="107">
        <f t="shared" si="1466"/>
        <v>5.6002542668107669E-3</v>
      </c>
      <c r="H3267" s="108">
        <f t="shared" si="1482"/>
        <v>47319</v>
      </c>
      <c r="I3267" s="108">
        <f t="shared" si="1467"/>
        <v>47289</v>
      </c>
      <c r="J3267" s="109">
        <f t="shared" si="1478"/>
        <v>21</v>
      </c>
      <c r="K3267" s="109">
        <f t="shared" si="1488"/>
        <v>21</v>
      </c>
      <c r="L3267" s="8">
        <f t="shared" si="1479"/>
        <v>1.0056002500000001</v>
      </c>
      <c r="M3267" s="110">
        <f t="shared" si="1468"/>
        <v>1.0056002500000001</v>
      </c>
      <c r="N3267" s="110">
        <f t="shared" si="1469"/>
        <v>2.2805744783547452</v>
      </c>
      <c r="O3267" s="103">
        <f t="shared" si="1470"/>
        <v>2.2933462599999999</v>
      </c>
      <c r="P3267" s="103">
        <f t="shared" si="1471"/>
        <v>26.94164507</v>
      </c>
      <c r="Q3267" s="11">
        <f t="shared" si="1485"/>
        <v>107</v>
      </c>
      <c r="R3267" s="30">
        <f t="shared" si="1480"/>
        <v>0.41997600000000002</v>
      </c>
      <c r="S3267" s="103">
        <f t="shared" si="1472"/>
        <v>11.314844320000001</v>
      </c>
      <c r="T3267" s="113">
        <f t="shared" si="1481"/>
        <v>8.5000000000000006E-2</v>
      </c>
      <c r="U3267" s="111">
        <f t="shared" si="1473"/>
        <v>21</v>
      </c>
      <c r="V3267" s="111">
        <v>252</v>
      </c>
      <c r="W3267" s="110">
        <f t="shared" si="1474"/>
        <v>1.0068214929999999</v>
      </c>
      <c r="X3267" s="103">
        <f t="shared" si="1475"/>
        <v>0.18378224000000001</v>
      </c>
      <c r="Y3267" s="103">
        <f t="shared" si="1476"/>
        <v>11.49862656</v>
      </c>
      <c r="Z3267" s="114" t="str">
        <f t="shared" si="1483"/>
        <v>A+J=</v>
      </c>
      <c r="AA3267" s="108">
        <f t="shared" si="1484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5" x14ac:dyDescent="0.2">
      <c r="A3268" s="102">
        <f t="shared" si="1477"/>
        <v>47290</v>
      </c>
      <c r="B3268" s="103">
        <f t="shared" si="1464"/>
        <v>15.635828869999999</v>
      </c>
      <c r="C3268" s="204">
        <f t="shared" si="1463"/>
        <v>6.8139735472729255</v>
      </c>
      <c r="D3268" s="104">
        <f t="shared" si="1465"/>
        <v>7205.03</v>
      </c>
      <c r="E3268" s="105">
        <f t="shared" si="1486"/>
        <v>7245.38</v>
      </c>
      <c r="F3268" s="106">
        <f t="shared" si="1487"/>
        <v>47258</v>
      </c>
      <c r="G3268" s="107">
        <f t="shared" si="1466"/>
        <v>5.6002542668107669E-3</v>
      </c>
      <c r="H3268" s="108">
        <f t="shared" si="1482"/>
        <v>47319</v>
      </c>
      <c r="I3268" s="108">
        <f t="shared" si="1467"/>
        <v>47319</v>
      </c>
      <c r="J3268" s="109">
        <f t="shared" si="1478"/>
        <v>22</v>
      </c>
      <c r="K3268" s="109">
        <f t="shared" si="1488"/>
        <v>1</v>
      </c>
      <c r="L3268" s="8">
        <f t="shared" si="1479"/>
        <v>1.0002538700000001</v>
      </c>
      <c r="M3268" s="110">
        <f t="shared" si="1468"/>
        <v>1.0056002500000001</v>
      </c>
      <c r="N3268" s="110">
        <f t="shared" si="1469"/>
        <v>2.2933462655771515</v>
      </c>
      <c r="O3268" s="103">
        <f t="shared" si="1470"/>
        <v>2.29392847</v>
      </c>
      <c r="P3268" s="103">
        <f t="shared" si="1471"/>
        <v>15.630767909999999</v>
      </c>
      <c r="Q3268" s="11">
        <f t="shared" si="1485"/>
        <v>0</v>
      </c>
      <c r="R3268" s="30">
        <f t="shared" si="1480"/>
        <v>0</v>
      </c>
      <c r="S3268" s="103">
        <f t="shared" si="1472"/>
        <v>0</v>
      </c>
      <c r="T3268" s="113">
        <f t="shared" si="1481"/>
        <v>8.5000000000000006E-2</v>
      </c>
      <c r="U3268" s="111">
        <f t="shared" si="1473"/>
        <v>1</v>
      </c>
      <c r="V3268" s="111">
        <v>252</v>
      </c>
      <c r="W3268" s="110">
        <f t="shared" si="1474"/>
        <v>1.0003237819999999</v>
      </c>
      <c r="X3268" s="103">
        <f t="shared" si="1475"/>
        <v>5.0609599999999998E-3</v>
      </c>
      <c r="Y3268" s="103">
        <f t="shared" si="1476"/>
        <v>0</v>
      </c>
      <c r="Z3268" s="114" t="str">
        <f t="shared" si="1483"/>
        <v>A+J=</v>
      </c>
      <c r="AA3268" s="108">
        <f t="shared" si="1484"/>
        <v>47319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5" x14ac:dyDescent="0.2">
      <c r="A3269" s="102">
        <f t="shared" si="1477"/>
        <v>47291</v>
      </c>
      <c r="B3269" s="103">
        <f t="shared" si="1464"/>
        <v>15.644862510000001</v>
      </c>
      <c r="C3269" s="204">
        <f t="shared" si="1463"/>
        <v>6.8139735472729255</v>
      </c>
      <c r="D3269" s="104">
        <f t="shared" si="1465"/>
        <v>7205.03</v>
      </c>
      <c r="E3269" s="105">
        <f t="shared" si="1486"/>
        <v>7245.38</v>
      </c>
      <c r="F3269" s="106">
        <f t="shared" si="1487"/>
        <v>47258</v>
      </c>
      <c r="G3269" s="107">
        <f t="shared" si="1466"/>
        <v>5.6002542668107669E-3</v>
      </c>
      <c r="H3269" s="108">
        <f t="shared" si="1482"/>
        <v>47319</v>
      </c>
      <c r="I3269" s="108">
        <f t="shared" si="1467"/>
        <v>47319</v>
      </c>
      <c r="J3269" s="109">
        <f t="shared" si="1478"/>
        <v>22</v>
      </c>
      <c r="K3269" s="109">
        <f t="shared" si="1488"/>
        <v>2</v>
      </c>
      <c r="L3269" s="8">
        <f t="shared" si="1479"/>
        <v>1.0005078199999999</v>
      </c>
      <c r="M3269" s="110">
        <f t="shared" si="1468"/>
        <v>1.0056002500000001</v>
      </c>
      <c r="N3269" s="110">
        <f t="shared" si="1469"/>
        <v>2.2933462655771515</v>
      </c>
      <c r="O3269" s="103">
        <f t="shared" si="1470"/>
        <v>2.2945108699999999</v>
      </c>
      <c r="P3269" s="103">
        <f t="shared" si="1471"/>
        <v>15.634736370000001</v>
      </c>
      <c r="Q3269" s="11">
        <f t="shared" si="1485"/>
        <v>0</v>
      </c>
      <c r="R3269" s="30">
        <f t="shared" si="1480"/>
        <v>0</v>
      </c>
      <c r="S3269" s="103">
        <f t="shared" si="1472"/>
        <v>0</v>
      </c>
      <c r="T3269" s="113">
        <f t="shared" si="1481"/>
        <v>8.5000000000000006E-2</v>
      </c>
      <c r="U3269" s="111">
        <f t="shared" si="1473"/>
        <v>2</v>
      </c>
      <c r="V3269" s="111">
        <v>252</v>
      </c>
      <c r="W3269" s="110">
        <f t="shared" si="1474"/>
        <v>1.00064767</v>
      </c>
      <c r="X3269" s="103">
        <f t="shared" si="1475"/>
        <v>1.012614E-2</v>
      </c>
      <c r="Y3269" s="103">
        <f t="shared" si="1476"/>
        <v>0</v>
      </c>
      <c r="Z3269" s="114" t="str">
        <f t="shared" si="1483"/>
        <v>A+J=</v>
      </c>
      <c r="AA3269" s="108">
        <f t="shared" si="1484"/>
        <v>47319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5" x14ac:dyDescent="0.2">
      <c r="A3270" s="102">
        <f t="shared" si="1477"/>
        <v>47292</v>
      </c>
      <c r="B3270" s="103">
        <f t="shared" si="1464"/>
        <v>15.65390124</v>
      </c>
      <c r="C3270" s="204">
        <f t="shared" ref="C3270:C3328" si="1489">(C3269-(S3269/O3269))</f>
        <v>6.8139735472729255</v>
      </c>
      <c r="D3270" s="104">
        <f t="shared" si="1465"/>
        <v>7205.03</v>
      </c>
      <c r="E3270" s="105">
        <f t="shared" si="1486"/>
        <v>7245.38</v>
      </c>
      <c r="F3270" s="106">
        <f t="shared" si="1487"/>
        <v>47258</v>
      </c>
      <c r="G3270" s="107">
        <f t="shared" si="1466"/>
        <v>5.6002542668107669E-3</v>
      </c>
      <c r="H3270" s="108">
        <f t="shared" si="1482"/>
        <v>47319</v>
      </c>
      <c r="I3270" s="108">
        <f t="shared" si="1467"/>
        <v>47319</v>
      </c>
      <c r="J3270" s="109">
        <f t="shared" si="1478"/>
        <v>22</v>
      </c>
      <c r="K3270" s="109">
        <f t="shared" si="1488"/>
        <v>3</v>
      </c>
      <c r="L3270" s="8">
        <f t="shared" si="1479"/>
        <v>1.0007618300000001</v>
      </c>
      <c r="M3270" s="110">
        <f t="shared" si="1468"/>
        <v>1.0056002500000001</v>
      </c>
      <c r="N3270" s="110">
        <f t="shared" si="1469"/>
        <v>2.2933462655771515</v>
      </c>
      <c r="O3270" s="103">
        <f t="shared" si="1470"/>
        <v>2.2950933999999998</v>
      </c>
      <c r="P3270" s="103">
        <f t="shared" si="1471"/>
        <v>15.63870571</v>
      </c>
      <c r="Q3270" s="11">
        <f t="shared" si="1485"/>
        <v>0</v>
      </c>
      <c r="R3270" s="30">
        <f t="shared" si="1480"/>
        <v>0</v>
      </c>
      <c r="S3270" s="103">
        <f t="shared" si="1472"/>
        <v>0</v>
      </c>
      <c r="T3270" s="113">
        <f t="shared" si="1481"/>
        <v>8.5000000000000006E-2</v>
      </c>
      <c r="U3270" s="111">
        <f t="shared" si="1473"/>
        <v>3</v>
      </c>
      <c r="V3270" s="111">
        <v>252</v>
      </c>
      <c r="W3270" s="110">
        <f t="shared" si="1474"/>
        <v>1.000971662</v>
      </c>
      <c r="X3270" s="103">
        <f t="shared" si="1475"/>
        <v>1.519553E-2</v>
      </c>
      <c r="Y3270" s="103">
        <f t="shared" si="1476"/>
        <v>0</v>
      </c>
      <c r="Z3270" s="114" t="str">
        <f t="shared" si="1483"/>
        <v>A+J=</v>
      </c>
      <c r="AA3270" s="108">
        <f t="shared" si="1484"/>
        <v>47319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5" x14ac:dyDescent="0.2">
      <c r="A3271" s="102">
        <f t="shared" si="1477"/>
        <v>47293</v>
      </c>
      <c r="B3271" s="103">
        <f t="shared" ref="B3271:B3328" si="1490">(P3271+X3271)</f>
        <v>15.65390124</v>
      </c>
      <c r="C3271" s="204">
        <f t="shared" si="1489"/>
        <v>6.8139735472729255</v>
      </c>
      <c r="D3271" s="104">
        <f t="shared" ref="D3271:D3328" si="1491">IF(E3271=E3270,D3270,E3270)</f>
        <v>7205.03</v>
      </c>
      <c r="E3271" s="105">
        <f t="shared" si="1486"/>
        <v>7245.38</v>
      </c>
      <c r="F3271" s="106">
        <f t="shared" si="1487"/>
        <v>47258</v>
      </c>
      <c r="G3271" s="107">
        <f t="shared" ref="G3271:G3328" si="1492">(E3271/D3271)-1</f>
        <v>5.6002542668107669E-3</v>
      </c>
      <c r="H3271" s="108">
        <f t="shared" si="1482"/>
        <v>47319</v>
      </c>
      <c r="I3271" s="108">
        <f t="shared" ref="I3271:I3328" si="1493">IF(A3271&gt;I3270,H3271,I3270)</f>
        <v>47319</v>
      </c>
      <c r="J3271" s="109">
        <f t="shared" si="1478"/>
        <v>22</v>
      </c>
      <c r="K3271" s="109">
        <f t="shared" si="1488"/>
        <v>3</v>
      </c>
      <c r="L3271" s="8">
        <f t="shared" si="1479"/>
        <v>1.0007618300000001</v>
      </c>
      <c r="M3271" s="110">
        <f t="shared" ref="M3271:M3328" si="1494">IF(I3271&gt;I3270,L3270,M3270)</f>
        <v>1.0056002500000001</v>
      </c>
      <c r="N3271" s="110">
        <f t="shared" ref="N3271:N3328" si="1495">IF(I3271&gt;I3270,N3270*M3271,N3270)</f>
        <v>2.2933462655771515</v>
      </c>
      <c r="O3271" s="103">
        <f t="shared" ref="O3271:O3328" si="1496">TRUNC(TRUNC((L3271*N3271),15),8)</f>
        <v>2.2950933999999998</v>
      </c>
      <c r="P3271" s="103">
        <f t="shared" ref="P3271:P3328" si="1497">TRUNC(C3271*O3271,8)</f>
        <v>15.63870571</v>
      </c>
      <c r="Q3271" s="11">
        <f t="shared" si="1485"/>
        <v>0</v>
      </c>
      <c r="R3271" s="30">
        <f t="shared" si="1480"/>
        <v>0</v>
      </c>
      <c r="S3271" s="103">
        <f t="shared" ref="S3271:S3328" si="1498">IF(R3271&gt;0,TRUNC(R3271*P3271,8),0)</f>
        <v>0</v>
      </c>
      <c r="T3271" s="113">
        <f t="shared" si="1481"/>
        <v>8.5000000000000006E-2</v>
      </c>
      <c r="U3271" s="111">
        <f t="shared" ref="U3271:U3328" si="1499">IF(Q3270&gt;0,1,IF(K3271=K3270,U3270,U3270+1))</f>
        <v>3</v>
      </c>
      <c r="V3271" s="111">
        <v>252</v>
      </c>
      <c r="W3271" s="110">
        <f t="shared" ref="W3271:W3328" si="1500">ROUND((1+T3271)^TRUNC((U3271/V3271),9),9)</f>
        <v>1.000971662</v>
      </c>
      <c r="X3271" s="103">
        <f t="shared" ref="X3271:X3328" si="1501">TRUNC((P3271*(W3271-1)),8)</f>
        <v>1.519553E-2</v>
      </c>
      <c r="Y3271" s="103">
        <f t="shared" ref="Y3271:Y3328" si="1502">IF(Q3271&gt;0,S3271+X3271,0)</f>
        <v>0</v>
      </c>
      <c r="Z3271" s="114" t="str">
        <f t="shared" si="1483"/>
        <v>A+J=</v>
      </c>
      <c r="AA3271" s="108">
        <f t="shared" si="1484"/>
        <v>47319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5" x14ac:dyDescent="0.2">
      <c r="A3272" s="102">
        <f t="shared" si="1477"/>
        <v>47294</v>
      </c>
      <c r="B3272" s="103">
        <f t="shared" si="1490"/>
        <v>15.65390124</v>
      </c>
      <c r="C3272" s="204">
        <f t="shared" si="1489"/>
        <v>6.8139735472729255</v>
      </c>
      <c r="D3272" s="104">
        <f t="shared" si="1491"/>
        <v>7205.03</v>
      </c>
      <c r="E3272" s="105">
        <f t="shared" si="1486"/>
        <v>7245.38</v>
      </c>
      <c r="F3272" s="106">
        <f t="shared" si="1487"/>
        <v>47258</v>
      </c>
      <c r="G3272" s="107">
        <f t="shared" si="1492"/>
        <v>5.6002542668107669E-3</v>
      </c>
      <c r="H3272" s="108">
        <f t="shared" si="1482"/>
        <v>47319</v>
      </c>
      <c r="I3272" s="108">
        <f t="shared" si="1493"/>
        <v>47319</v>
      </c>
      <c r="J3272" s="109">
        <f t="shared" si="1478"/>
        <v>22</v>
      </c>
      <c r="K3272" s="109">
        <f t="shared" si="1488"/>
        <v>3</v>
      </c>
      <c r="L3272" s="8">
        <f t="shared" si="1479"/>
        <v>1.0007618300000001</v>
      </c>
      <c r="M3272" s="110">
        <f t="shared" si="1494"/>
        <v>1.0056002500000001</v>
      </c>
      <c r="N3272" s="110">
        <f t="shared" si="1495"/>
        <v>2.2933462655771515</v>
      </c>
      <c r="O3272" s="103">
        <f t="shared" si="1496"/>
        <v>2.2950933999999998</v>
      </c>
      <c r="P3272" s="103">
        <f t="shared" si="1497"/>
        <v>15.63870571</v>
      </c>
      <c r="Q3272" s="11">
        <f t="shared" si="1485"/>
        <v>0</v>
      </c>
      <c r="R3272" s="30">
        <f t="shared" si="1480"/>
        <v>0</v>
      </c>
      <c r="S3272" s="103">
        <f t="shared" si="1498"/>
        <v>0</v>
      </c>
      <c r="T3272" s="113">
        <f t="shared" si="1481"/>
        <v>8.5000000000000006E-2</v>
      </c>
      <c r="U3272" s="111">
        <f t="shared" si="1499"/>
        <v>3</v>
      </c>
      <c r="V3272" s="111">
        <v>252</v>
      </c>
      <c r="W3272" s="110">
        <f t="shared" si="1500"/>
        <v>1.000971662</v>
      </c>
      <c r="X3272" s="103">
        <f t="shared" si="1501"/>
        <v>1.519553E-2</v>
      </c>
      <c r="Y3272" s="103">
        <f t="shared" si="1502"/>
        <v>0</v>
      </c>
      <c r="Z3272" s="114" t="str">
        <f t="shared" si="1483"/>
        <v>A+J=</v>
      </c>
      <c r="AA3272" s="108">
        <f t="shared" si="1484"/>
        <v>47319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5" x14ac:dyDescent="0.2">
      <c r="A3273" s="102">
        <f t="shared" si="1477"/>
        <v>47295</v>
      </c>
      <c r="B3273" s="103">
        <f t="shared" si="1490"/>
        <v>15.662945140000001</v>
      </c>
      <c r="C3273" s="204">
        <f t="shared" si="1489"/>
        <v>6.8139735472729255</v>
      </c>
      <c r="D3273" s="104">
        <f t="shared" si="1491"/>
        <v>7205.03</v>
      </c>
      <c r="E3273" s="105">
        <f t="shared" si="1486"/>
        <v>7245.38</v>
      </c>
      <c r="F3273" s="106">
        <f t="shared" si="1487"/>
        <v>47258</v>
      </c>
      <c r="G3273" s="107">
        <f t="shared" si="1492"/>
        <v>5.6002542668107669E-3</v>
      </c>
      <c r="H3273" s="108">
        <f t="shared" si="1482"/>
        <v>47319</v>
      </c>
      <c r="I3273" s="108">
        <f t="shared" si="1493"/>
        <v>47319</v>
      </c>
      <c r="J3273" s="109">
        <f t="shared" si="1478"/>
        <v>22</v>
      </c>
      <c r="K3273" s="109">
        <f t="shared" si="1488"/>
        <v>4</v>
      </c>
      <c r="L3273" s="8">
        <f t="shared" si="1479"/>
        <v>1.0010159000000001</v>
      </c>
      <c r="M3273" s="110">
        <f t="shared" si="1494"/>
        <v>1.0056002500000001</v>
      </c>
      <c r="N3273" s="110">
        <f t="shared" si="1495"/>
        <v>2.2933462655771515</v>
      </c>
      <c r="O3273" s="103">
        <f t="shared" si="1496"/>
        <v>2.2956760699999998</v>
      </c>
      <c r="P3273" s="103">
        <f t="shared" si="1497"/>
        <v>15.642676010000001</v>
      </c>
      <c r="Q3273" s="11">
        <f t="shared" si="1485"/>
        <v>0</v>
      </c>
      <c r="R3273" s="30">
        <f t="shared" si="1480"/>
        <v>0</v>
      </c>
      <c r="S3273" s="103">
        <f t="shared" si="1498"/>
        <v>0</v>
      </c>
      <c r="T3273" s="113">
        <f t="shared" si="1481"/>
        <v>8.5000000000000006E-2</v>
      </c>
      <c r="U3273" s="111">
        <f t="shared" si="1499"/>
        <v>4</v>
      </c>
      <c r="V3273" s="111">
        <v>252</v>
      </c>
      <c r="W3273" s="110">
        <f t="shared" si="1500"/>
        <v>1.001295759</v>
      </c>
      <c r="X3273" s="103">
        <f t="shared" si="1501"/>
        <v>2.026913E-2</v>
      </c>
      <c r="Y3273" s="103">
        <f t="shared" si="1502"/>
        <v>0</v>
      </c>
      <c r="Z3273" s="114" t="str">
        <f t="shared" si="1483"/>
        <v>A+J=</v>
      </c>
      <c r="AA3273" s="108">
        <f t="shared" si="1484"/>
        <v>47319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5" x14ac:dyDescent="0.2">
      <c r="A3274" s="102">
        <f t="shared" si="1477"/>
        <v>47296</v>
      </c>
      <c r="B3274" s="103">
        <f t="shared" si="1490"/>
        <v>15.67199435</v>
      </c>
      <c r="C3274" s="204">
        <f t="shared" si="1489"/>
        <v>6.8139735472729255</v>
      </c>
      <c r="D3274" s="104">
        <f t="shared" si="1491"/>
        <v>7205.03</v>
      </c>
      <c r="E3274" s="105">
        <f t="shared" si="1486"/>
        <v>7245.38</v>
      </c>
      <c r="F3274" s="106">
        <f t="shared" si="1487"/>
        <v>47258</v>
      </c>
      <c r="G3274" s="107">
        <f t="shared" si="1492"/>
        <v>5.6002542668107669E-3</v>
      </c>
      <c r="H3274" s="108">
        <f t="shared" si="1482"/>
        <v>47319</v>
      </c>
      <c r="I3274" s="108">
        <f t="shared" si="1493"/>
        <v>47319</v>
      </c>
      <c r="J3274" s="109">
        <f t="shared" si="1478"/>
        <v>22</v>
      </c>
      <c r="K3274" s="109">
        <f t="shared" si="1488"/>
        <v>5</v>
      </c>
      <c r="L3274" s="8">
        <f t="shared" si="1479"/>
        <v>1.0012700400000001</v>
      </c>
      <c r="M3274" s="110">
        <f t="shared" si="1494"/>
        <v>1.0056002500000001</v>
      </c>
      <c r="N3274" s="110">
        <f t="shared" si="1495"/>
        <v>2.2933462655771515</v>
      </c>
      <c r="O3274" s="103">
        <f t="shared" si="1496"/>
        <v>2.2962589000000002</v>
      </c>
      <c r="P3274" s="103">
        <f t="shared" si="1497"/>
        <v>15.646647400000001</v>
      </c>
      <c r="Q3274" s="11">
        <f t="shared" si="1485"/>
        <v>0</v>
      </c>
      <c r="R3274" s="30">
        <f t="shared" si="1480"/>
        <v>0</v>
      </c>
      <c r="S3274" s="103">
        <f t="shared" si="1498"/>
        <v>0</v>
      </c>
      <c r="T3274" s="113">
        <f t="shared" si="1481"/>
        <v>8.5000000000000006E-2</v>
      </c>
      <c r="U3274" s="111">
        <f t="shared" si="1499"/>
        <v>5</v>
      </c>
      <c r="V3274" s="111">
        <v>252</v>
      </c>
      <c r="W3274" s="110">
        <f t="shared" si="1500"/>
        <v>1.0016199610000001</v>
      </c>
      <c r="X3274" s="103">
        <f t="shared" si="1501"/>
        <v>2.534695E-2</v>
      </c>
      <c r="Y3274" s="103">
        <f t="shared" si="1502"/>
        <v>0</v>
      </c>
      <c r="Z3274" s="114" t="str">
        <f t="shared" si="1483"/>
        <v>A+J=</v>
      </c>
      <c r="AA3274" s="108">
        <f t="shared" si="1484"/>
        <v>47319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5" x14ac:dyDescent="0.2">
      <c r="A3275" s="102">
        <f t="shared" ref="A3275:A3328" si="1503">(A3274+1)</f>
        <v>47297</v>
      </c>
      <c r="B3275" s="103">
        <f t="shared" si="1490"/>
        <v>15.681048730000001</v>
      </c>
      <c r="C3275" s="204">
        <f t="shared" si="1489"/>
        <v>6.8139735472729255</v>
      </c>
      <c r="D3275" s="104">
        <f t="shared" si="1491"/>
        <v>7205.03</v>
      </c>
      <c r="E3275" s="105">
        <f t="shared" si="1486"/>
        <v>7245.38</v>
      </c>
      <c r="F3275" s="106">
        <f t="shared" si="1487"/>
        <v>47258</v>
      </c>
      <c r="G3275" s="107">
        <f t="shared" si="1492"/>
        <v>5.6002542668107669E-3</v>
      </c>
      <c r="H3275" s="108">
        <f t="shared" si="1482"/>
        <v>47319</v>
      </c>
      <c r="I3275" s="108">
        <f t="shared" si="1493"/>
        <v>47319</v>
      </c>
      <c r="J3275" s="109">
        <f t="shared" ref="J3275:J3328" si="1504">IF(I3275=I3274,J3274,NETWORKDAYS(I3274,I3275,$AD$171:$AD$502)-1)</f>
        <v>22</v>
      </c>
      <c r="K3275" s="109">
        <f t="shared" si="1488"/>
        <v>6</v>
      </c>
      <c r="L3275" s="8">
        <f t="shared" ref="L3275:L3328" si="1505">IF(E3275&lt;D3275,1,TRUNC((E3275/D3275)^TRUNC((K3275/J3275),9),8))</f>
        <v>1.00152424</v>
      </c>
      <c r="M3275" s="110">
        <f t="shared" si="1494"/>
        <v>1.0056002500000001</v>
      </c>
      <c r="N3275" s="110">
        <f t="shared" si="1495"/>
        <v>2.2933462655771515</v>
      </c>
      <c r="O3275" s="103">
        <f t="shared" si="1496"/>
        <v>2.2968418700000002</v>
      </c>
      <c r="P3275" s="103">
        <f t="shared" si="1497"/>
        <v>15.65061974</v>
      </c>
      <c r="Q3275" s="11">
        <f t="shared" si="1485"/>
        <v>0</v>
      </c>
      <c r="R3275" s="30">
        <f t="shared" ref="R3275:R3328" si="1506">IF(Q3275&gt;0,VLOOKUP($A3275,$AD$10:$AI$165,6),0)</f>
        <v>0</v>
      </c>
      <c r="S3275" s="103">
        <f t="shared" si="1498"/>
        <v>0</v>
      </c>
      <c r="T3275" s="113">
        <f t="shared" ref="T3275:T3328" si="1507">(T3274)</f>
        <v>8.5000000000000006E-2</v>
      </c>
      <c r="U3275" s="111">
        <f t="shared" si="1499"/>
        <v>6</v>
      </c>
      <c r="V3275" s="111">
        <v>252</v>
      </c>
      <c r="W3275" s="110">
        <f t="shared" si="1500"/>
        <v>1.0019442679999999</v>
      </c>
      <c r="X3275" s="103">
        <f t="shared" si="1501"/>
        <v>3.042899E-2</v>
      </c>
      <c r="Y3275" s="103">
        <f t="shared" si="1502"/>
        <v>0</v>
      </c>
      <c r="Z3275" s="114" t="str">
        <f t="shared" si="1483"/>
        <v>A+J=</v>
      </c>
      <c r="AA3275" s="108">
        <f t="shared" si="1484"/>
        <v>47319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5" x14ac:dyDescent="0.2">
      <c r="A3276" s="102">
        <f t="shared" si="1503"/>
        <v>47298</v>
      </c>
      <c r="B3276" s="103">
        <f t="shared" si="1490"/>
        <v>15.6901083</v>
      </c>
      <c r="C3276" s="204">
        <f t="shared" si="1489"/>
        <v>6.8139735472729255</v>
      </c>
      <c r="D3276" s="104">
        <f t="shared" si="1491"/>
        <v>7205.03</v>
      </c>
      <c r="E3276" s="105">
        <f t="shared" si="1486"/>
        <v>7245.38</v>
      </c>
      <c r="F3276" s="106">
        <f t="shared" si="1487"/>
        <v>47258</v>
      </c>
      <c r="G3276" s="107">
        <f t="shared" si="1492"/>
        <v>5.6002542668107669E-3</v>
      </c>
      <c r="H3276" s="108">
        <f t="shared" ref="H3276:H3328" si="1508">IF(DAY(A3276)=H$9,VLOOKUP(A3276,AH$118:AN$450,4),H3275)</f>
        <v>47319</v>
      </c>
      <c r="I3276" s="108">
        <f t="shared" si="1493"/>
        <v>47319</v>
      </c>
      <c r="J3276" s="109">
        <f t="shared" si="1504"/>
        <v>22</v>
      </c>
      <c r="K3276" s="109">
        <f t="shared" si="1488"/>
        <v>7</v>
      </c>
      <c r="L3276" s="8">
        <f t="shared" si="1505"/>
        <v>1.0017784999999999</v>
      </c>
      <c r="M3276" s="110">
        <f t="shared" si="1494"/>
        <v>1.0056002500000001</v>
      </c>
      <c r="N3276" s="110">
        <f t="shared" si="1495"/>
        <v>2.2933462655771515</v>
      </c>
      <c r="O3276" s="103">
        <f t="shared" si="1496"/>
        <v>2.2974249800000002</v>
      </c>
      <c r="P3276" s="103">
        <f t="shared" si="1497"/>
        <v>15.65459304</v>
      </c>
      <c r="Q3276" s="11">
        <f t="shared" si="1485"/>
        <v>0</v>
      </c>
      <c r="R3276" s="30">
        <f t="shared" si="1506"/>
        <v>0</v>
      </c>
      <c r="S3276" s="103">
        <f t="shared" si="1498"/>
        <v>0</v>
      </c>
      <c r="T3276" s="113">
        <f t="shared" si="1507"/>
        <v>8.5000000000000006E-2</v>
      </c>
      <c r="U3276" s="111">
        <f t="shared" si="1499"/>
        <v>7</v>
      </c>
      <c r="V3276" s="111">
        <v>252</v>
      </c>
      <c r="W3276" s="110">
        <f t="shared" si="1500"/>
        <v>1.00226868</v>
      </c>
      <c r="X3276" s="103">
        <f t="shared" si="1501"/>
        <v>3.551526E-2</v>
      </c>
      <c r="Y3276" s="103">
        <f t="shared" si="1502"/>
        <v>0</v>
      </c>
      <c r="Z3276" s="114" t="str">
        <f t="shared" ref="Z3276:Z3328" si="1509">IF($Q3275&gt;0,VLOOKUP($A3275,$AD$10:$AM$165,9),Z3275)</f>
        <v>A+J=</v>
      </c>
      <c r="AA3276" s="108">
        <f t="shared" ref="AA3276:AA3328" si="1510">IF($Q3275&gt;0,VLOOKUP($A3275,$AD$10:$AM$165,10),AA3275)</f>
        <v>47319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5" x14ac:dyDescent="0.2">
      <c r="A3277" s="102">
        <f t="shared" si="1503"/>
        <v>47299</v>
      </c>
      <c r="B3277" s="103">
        <f t="shared" si="1490"/>
        <v>15.69917309</v>
      </c>
      <c r="C3277" s="204">
        <f t="shared" si="1489"/>
        <v>6.8139735472729255</v>
      </c>
      <c r="D3277" s="104">
        <f t="shared" si="1491"/>
        <v>7205.03</v>
      </c>
      <c r="E3277" s="105">
        <f t="shared" si="1486"/>
        <v>7245.38</v>
      </c>
      <c r="F3277" s="106">
        <f t="shared" si="1487"/>
        <v>47258</v>
      </c>
      <c r="G3277" s="107">
        <f t="shared" si="1492"/>
        <v>5.6002542668107669E-3</v>
      </c>
      <c r="H3277" s="108">
        <f t="shared" si="1508"/>
        <v>47319</v>
      </c>
      <c r="I3277" s="108">
        <f t="shared" si="1493"/>
        <v>47319</v>
      </c>
      <c r="J3277" s="109">
        <f t="shared" si="1504"/>
        <v>22</v>
      </c>
      <c r="K3277" s="109">
        <f t="shared" si="1488"/>
        <v>8</v>
      </c>
      <c r="L3277" s="8">
        <f t="shared" si="1505"/>
        <v>1.0020328300000001</v>
      </c>
      <c r="M3277" s="110">
        <f t="shared" si="1494"/>
        <v>1.0056002500000001</v>
      </c>
      <c r="N3277" s="110">
        <f t="shared" si="1495"/>
        <v>2.2933462655771515</v>
      </c>
      <c r="O3277" s="103">
        <f t="shared" si="1496"/>
        <v>2.2980082400000001</v>
      </c>
      <c r="P3277" s="103">
        <f t="shared" si="1497"/>
        <v>15.65856735</v>
      </c>
      <c r="Q3277" s="11">
        <f t="shared" ref="Q3277:Q3328" si="1511">IF(VLOOKUP(A3277,AD$10:AK$165,8)=VLOOKUP(A3276,AD$10:AK$165,8),0,VLOOKUP(A3277,AD$10:AK$165,8))</f>
        <v>0</v>
      </c>
      <c r="R3277" s="30">
        <f t="shared" si="1506"/>
        <v>0</v>
      </c>
      <c r="S3277" s="103">
        <f t="shared" si="1498"/>
        <v>0</v>
      </c>
      <c r="T3277" s="113">
        <f t="shared" si="1507"/>
        <v>8.5000000000000006E-2</v>
      </c>
      <c r="U3277" s="111">
        <f t="shared" si="1499"/>
        <v>8</v>
      </c>
      <c r="V3277" s="111">
        <v>252</v>
      </c>
      <c r="W3277" s="110">
        <f t="shared" si="1500"/>
        <v>1.0025931969999999</v>
      </c>
      <c r="X3277" s="103">
        <f t="shared" si="1501"/>
        <v>4.0605740000000001E-2</v>
      </c>
      <c r="Y3277" s="103">
        <f t="shared" si="1502"/>
        <v>0</v>
      </c>
      <c r="Z3277" s="114" t="str">
        <f t="shared" si="1509"/>
        <v>A+J=</v>
      </c>
      <c r="AA3277" s="108">
        <f t="shared" si="1510"/>
        <v>47319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5" x14ac:dyDescent="0.2">
      <c r="A3278" s="102">
        <f t="shared" si="1503"/>
        <v>47300</v>
      </c>
      <c r="B3278" s="103">
        <f t="shared" si="1490"/>
        <v>15.69917309</v>
      </c>
      <c r="C3278" s="204">
        <f t="shared" si="1489"/>
        <v>6.8139735472729255</v>
      </c>
      <c r="D3278" s="104">
        <f t="shared" si="1491"/>
        <v>7205.03</v>
      </c>
      <c r="E3278" s="105">
        <f t="shared" si="1486"/>
        <v>7245.38</v>
      </c>
      <c r="F3278" s="106">
        <f t="shared" si="1487"/>
        <v>47258</v>
      </c>
      <c r="G3278" s="107">
        <f t="shared" si="1492"/>
        <v>5.6002542668107669E-3</v>
      </c>
      <c r="H3278" s="108">
        <f t="shared" si="1508"/>
        <v>47319</v>
      </c>
      <c r="I3278" s="108">
        <f t="shared" si="1493"/>
        <v>47319</v>
      </c>
      <c r="J3278" s="109">
        <f t="shared" si="1504"/>
        <v>22</v>
      </c>
      <c r="K3278" s="109">
        <f t="shared" si="1488"/>
        <v>8</v>
      </c>
      <c r="L3278" s="8">
        <f t="shared" si="1505"/>
        <v>1.0020328300000001</v>
      </c>
      <c r="M3278" s="110">
        <f t="shared" si="1494"/>
        <v>1.0056002500000001</v>
      </c>
      <c r="N3278" s="110">
        <f t="shared" si="1495"/>
        <v>2.2933462655771515</v>
      </c>
      <c r="O3278" s="103">
        <f t="shared" si="1496"/>
        <v>2.2980082400000001</v>
      </c>
      <c r="P3278" s="103">
        <f t="shared" si="1497"/>
        <v>15.65856735</v>
      </c>
      <c r="Q3278" s="11">
        <f t="shared" si="1511"/>
        <v>0</v>
      </c>
      <c r="R3278" s="30">
        <f t="shared" si="1506"/>
        <v>0</v>
      </c>
      <c r="S3278" s="103">
        <f t="shared" si="1498"/>
        <v>0</v>
      </c>
      <c r="T3278" s="113">
        <f t="shared" si="1507"/>
        <v>8.5000000000000006E-2</v>
      </c>
      <c r="U3278" s="111">
        <f t="shared" si="1499"/>
        <v>8</v>
      </c>
      <c r="V3278" s="111">
        <v>252</v>
      </c>
      <c r="W3278" s="110">
        <f t="shared" si="1500"/>
        <v>1.0025931969999999</v>
      </c>
      <c r="X3278" s="103">
        <f t="shared" si="1501"/>
        <v>4.0605740000000001E-2</v>
      </c>
      <c r="Y3278" s="103">
        <f t="shared" si="1502"/>
        <v>0</v>
      </c>
      <c r="Z3278" s="114" t="str">
        <f t="shared" si="1509"/>
        <v>A+J=</v>
      </c>
      <c r="AA3278" s="108">
        <f t="shared" si="1510"/>
        <v>47319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5" x14ac:dyDescent="0.2">
      <c r="A3279" s="102">
        <f t="shared" si="1503"/>
        <v>47301</v>
      </c>
      <c r="B3279" s="103">
        <f t="shared" si="1490"/>
        <v>15.69917309</v>
      </c>
      <c r="C3279" s="204">
        <f t="shared" si="1489"/>
        <v>6.8139735472729255</v>
      </c>
      <c r="D3279" s="104">
        <f t="shared" si="1491"/>
        <v>7205.03</v>
      </c>
      <c r="E3279" s="105">
        <f t="shared" si="1486"/>
        <v>7245.38</v>
      </c>
      <c r="F3279" s="106">
        <f t="shared" si="1487"/>
        <v>47258</v>
      </c>
      <c r="G3279" s="107">
        <f t="shared" si="1492"/>
        <v>5.6002542668107669E-3</v>
      </c>
      <c r="H3279" s="108">
        <f t="shared" si="1508"/>
        <v>47319</v>
      </c>
      <c r="I3279" s="108">
        <f t="shared" si="1493"/>
        <v>47319</v>
      </c>
      <c r="J3279" s="109">
        <f t="shared" si="1504"/>
        <v>22</v>
      </c>
      <c r="K3279" s="109">
        <f t="shared" si="1488"/>
        <v>8</v>
      </c>
      <c r="L3279" s="8">
        <f t="shared" si="1505"/>
        <v>1.0020328300000001</v>
      </c>
      <c r="M3279" s="110">
        <f t="shared" si="1494"/>
        <v>1.0056002500000001</v>
      </c>
      <c r="N3279" s="110">
        <f t="shared" si="1495"/>
        <v>2.2933462655771515</v>
      </c>
      <c r="O3279" s="103">
        <f t="shared" si="1496"/>
        <v>2.2980082400000001</v>
      </c>
      <c r="P3279" s="103">
        <f t="shared" si="1497"/>
        <v>15.65856735</v>
      </c>
      <c r="Q3279" s="11">
        <f t="shared" si="1511"/>
        <v>0</v>
      </c>
      <c r="R3279" s="30">
        <f t="shared" si="1506"/>
        <v>0</v>
      </c>
      <c r="S3279" s="103">
        <f t="shared" si="1498"/>
        <v>0</v>
      </c>
      <c r="T3279" s="113">
        <f t="shared" si="1507"/>
        <v>8.5000000000000006E-2</v>
      </c>
      <c r="U3279" s="111">
        <f t="shared" si="1499"/>
        <v>8</v>
      </c>
      <c r="V3279" s="111">
        <v>252</v>
      </c>
      <c r="W3279" s="110">
        <f t="shared" si="1500"/>
        <v>1.0025931969999999</v>
      </c>
      <c r="X3279" s="103">
        <f t="shared" si="1501"/>
        <v>4.0605740000000001E-2</v>
      </c>
      <c r="Y3279" s="103">
        <f t="shared" si="1502"/>
        <v>0</v>
      </c>
      <c r="Z3279" s="114" t="str">
        <f t="shared" si="1509"/>
        <v>A+J=</v>
      </c>
      <c r="AA3279" s="108">
        <f t="shared" si="1510"/>
        <v>47319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5" x14ac:dyDescent="0.2">
      <c r="A3280" s="102">
        <f t="shared" si="1503"/>
        <v>47302</v>
      </c>
      <c r="B3280" s="103">
        <f t="shared" si="1490"/>
        <v>15.70824329</v>
      </c>
      <c r="C3280" s="204">
        <f t="shared" si="1489"/>
        <v>6.8139735472729255</v>
      </c>
      <c r="D3280" s="104">
        <f t="shared" si="1491"/>
        <v>7205.03</v>
      </c>
      <c r="E3280" s="105">
        <f t="shared" si="1486"/>
        <v>7245.38</v>
      </c>
      <c r="F3280" s="106">
        <f t="shared" si="1487"/>
        <v>47258</v>
      </c>
      <c r="G3280" s="107">
        <f t="shared" si="1492"/>
        <v>5.6002542668107669E-3</v>
      </c>
      <c r="H3280" s="108">
        <f t="shared" si="1508"/>
        <v>47319</v>
      </c>
      <c r="I3280" s="108">
        <f t="shared" si="1493"/>
        <v>47319</v>
      </c>
      <c r="J3280" s="109">
        <f t="shared" si="1504"/>
        <v>22</v>
      </c>
      <c r="K3280" s="109">
        <f t="shared" si="1488"/>
        <v>9</v>
      </c>
      <c r="L3280" s="8">
        <f t="shared" si="1505"/>
        <v>1.0022872300000001</v>
      </c>
      <c r="M3280" s="110">
        <f t="shared" si="1494"/>
        <v>1.0056002500000001</v>
      </c>
      <c r="N3280" s="110">
        <f t="shared" si="1495"/>
        <v>2.2933462655771515</v>
      </c>
      <c r="O3280" s="103">
        <f t="shared" si="1496"/>
        <v>2.29859167</v>
      </c>
      <c r="P3280" s="103">
        <f t="shared" si="1497"/>
        <v>15.66254283</v>
      </c>
      <c r="Q3280" s="11">
        <f t="shared" si="1511"/>
        <v>0</v>
      </c>
      <c r="R3280" s="30">
        <f t="shared" si="1506"/>
        <v>0</v>
      </c>
      <c r="S3280" s="103">
        <f t="shared" si="1498"/>
        <v>0</v>
      </c>
      <c r="T3280" s="113">
        <f t="shared" si="1507"/>
        <v>8.5000000000000006E-2</v>
      </c>
      <c r="U3280" s="111">
        <f t="shared" si="1499"/>
        <v>9</v>
      </c>
      <c r="V3280" s="111">
        <v>252</v>
      </c>
      <c r="W3280" s="110">
        <f t="shared" si="1500"/>
        <v>1.0029178190000001</v>
      </c>
      <c r="X3280" s="103">
        <f t="shared" si="1501"/>
        <v>4.5700459999999998E-2</v>
      </c>
      <c r="Y3280" s="103">
        <f t="shared" si="1502"/>
        <v>0</v>
      </c>
      <c r="Z3280" s="114" t="str">
        <f t="shared" si="1509"/>
        <v>A+J=</v>
      </c>
      <c r="AA3280" s="108">
        <f t="shared" si="1510"/>
        <v>47319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5" x14ac:dyDescent="0.2">
      <c r="A3281" s="102">
        <f t="shared" si="1503"/>
        <v>47303</v>
      </c>
      <c r="B3281" s="103">
        <f t="shared" si="1490"/>
        <v>15.71731868</v>
      </c>
      <c r="C3281" s="204">
        <f t="shared" si="1489"/>
        <v>6.8139735472729255</v>
      </c>
      <c r="D3281" s="104">
        <f t="shared" si="1491"/>
        <v>7205.03</v>
      </c>
      <c r="E3281" s="105">
        <f t="shared" si="1486"/>
        <v>7245.38</v>
      </c>
      <c r="F3281" s="106">
        <f t="shared" si="1487"/>
        <v>47258</v>
      </c>
      <c r="G3281" s="107">
        <f t="shared" si="1492"/>
        <v>5.6002542668107669E-3</v>
      </c>
      <c r="H3281" s="108">
        <f t="shared" si="1508"/>
        <v>47319</v>
      </c>
      <c r="I3281" s="108">
        <f t="shared" si="1493"/>
        <v>47319</v>
      </c>
      <c r="J3281" s="109">
        <f t="shared" si="1504"/>
        <v>22</v>
      </c>
      <c r="K3281" s="109">
        <f t="shared" si="1488"/>
        <v>10</v>
      </c>
      <c r="L3281" s="8">
        <f t="shared" si="1505"/>
        <v>1.0025416899999999</v>
      </c>
      <c r="M3281" s="110">
        <f t="shared" si="1494"/>
        <v>1.0056002500000001</v>
      </c>
      <c r="N3281" s="110">
        <f t="shared" si="1495"/>
        <v>2.2933462655771515</v>
      </c>
      <c r="O3281" s="103">
        <f t="shared" si="1496"/>
        <v>2.2991752399999998</v>
      </c>
      <c r="P3281" s="103">
        <f t="shared" si="1497"/>
        <v>15.666519259999999</v>
      </c>
      <c r="Q3281" s="11">
        <f t="shared" si="1511"/>
        <v>0</v>
      </c>
      <c r="R3281" s="30">
        <f t="shared" si="1506"/>
        <v>0</v>
      </c>
      <c r="S3281" s="103">
        <f t="shared" si="1498"/>
        <v>0</v>
      </c>
      <c r="T3281" s="113">
        <f t="shared" si="1507"/>
        <v>8.5000000000000006E-2</v>
      </c>
      <c r="U3281" s="111">
        <f t="shared" si="1499"/>
        <v>10</v>
      </c>
      <c r="V3281" s="111">
        <v>252</v>
      </c>
      <c r="W3281" s="110">
        <f t="shared" si="1500"/>
        <v>1.0032425469999999</v>
      </c>
      <c r="X3281" s="103">
        <f t="shared" si="1501"/>
        <v>5.0799419999999998E-2</v>
      </c>
      <c r="Y3281" s="103">
        <f t="shared" si="1502"/>
        <v>0</v>
      </c>
      <c r="Z3281" s="114" t="str">
        <f t="shared" si="1509"/>
        <v>A+J=</v>
      </c>
      <c r="AA3281" s="108">
        <f t="shared" si="1510"/>
        <v>47319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5" x14ac:dyDescent="0.2">
      <c r="A3282" s="102">
        <f t="shared" si="1503"/>
        <v>47304</v>
      </c>
      <c r="B3282" s="103">
        <f t="shared" si="1490"/>
        <v>15.72639918</v>
      </c>
      <c r="C3282" s="204">
        <f t="shared" si="1489"/>
        <v>6.8139735472729255</v>
      </c>
      <c r="D3282" s="104">
        <f t="shared" si="1491"/>
        <v>7205.03</v>
      </c>
      <c r="E3282" s="105">
        <f t="shared" si="1486"/>
        <v>7245.38</v>
      </c>
      <c r="F3282" s="106">
        <f t="shared" si="1487"/>
        <v>47258</v>
      </c>
      <c r="G3282" s="107">
        <f t="shared" si="1492"/>
        <v>5.6002542668107669E-3</v>
      </c>
      <c r="H3282" s="108">
        <f t="shared" si="1508"/>
        <v>47319</v>
      </c>
      <c r="I3282" s="108">
        <f t="shared" si="1493"/>
        <v>47319</v>
      </c>
      <c r="J3282" s="109">
        <f t="shared" si="1504"/>
        <v>22</v>
      </c>
      <c r="K3282" s="109">
        <f t="shared" si="1488"/>
        <v>11</v>
      </c>
      <c r="L3282" s="8">
        <f t="shared" si="1505"/>
        <v>1.0027962100000001</v>
      </c>
      <c r="M3282" s="110">
        <f t="shared" si="1494"/>
        <v>1.0056002500000001</v>
      </c>
      <c r="N3282" s="110">
        <f t="shared" si="1495"/>
        <v>2.2933462655771515</v>
      </c>
      <c r="O3282" s="103">
        <f t="shared" si="1496"/>
        <v>2.2997589399999998</v>
      </c>
      <c r="P3282" s="103">
        <f t="shared" si="1497"/>
        <v>15.67049658</v>
      </c>
      <c r="Q3282" s="11">
        <f t="shared" si="1511"/>
        <v>0</v>
      </c>
      <c r="R3282" s="30">
        <f t="shared" si="1506"/>
        <v>0</v>
      </c>
      <c r="S3282" s="103">
        <f t="shared" si="1498"/>
        <v>0</v>
      </c>
      <c r="T3282" s="113">
        <f t="shared" si="1507"/>
        <v>8.5000000000000006E-2</v>
      </c>
      <c r="U3282" s="111">
        <f t="shared" si="1499"/>
        <v>11</v>
      </c>
      <c r="V3282" s="111">
        <v>252</v>
      </c>
      <c r="W3282" s="110">
        <f t="shared" si="1500"/>
        <v>1.0035673789999999</v>
      </c>
      <c r="X3282" s="103">
        <f t="shared" si="1501"/>
        <v>5.5902599999999997E-2</v>
      </c>
      <c r="Y3282" s="103">
        <f t="shared" si="1502"/>
        <v>0</v>
      </c>
      <c r="Z3282" s="114" t="str">
        <f t="shared" si="1509"/>
        <v>A+J=</v>
      </c>
      <c r="AA3282" s="108">
        <f t="shared" si="1510"/>
        <v>47319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5" x14ac:dyDescent="0.2">
      <c r="A3283" s="102">
        <f t="shared" si="1503"/>
        <v>47305</v>
      </c>
      <c r="B3283" s="103">
        <f t="shared" si="1490"/>
        <v>15.735484999999999</v>
      </c>
      <c r="C3283" s="204">
        <f t="shared" si="1489"/>
        <v>6.8139735472729255</v>
      </c>
      <c r="D3283" s="104">
        <f t="shared" si="1491"/>
        <v>7205.03</v>
      </c>
      <c r="E3283" s="105">
        <f t="shared" si="1486"/>
        <v>7245.38</v>
      </c>
      <c r="F3283" s="106">
        <f t="shared" si="1487"/>
        <v>47258</v>
      </c>
      <c r="G3283" s="107">
        <f t="shared" si="1492"/>
        <v>5.6002542668107669E-3</v>
      </c>
      <c r="H3283" s="108">
        <f t="shared" si="1508"/>
        <v>47319</v>
      </c>
      <c r="I3283" s="108">
        <f t="shared" si="1493"/>
        <v>47319</v>
      </c>
      <c r="J3283" s="109">
        <f t="shared" si="1504"/>
        <v>22</v>
      </c>
      <c r="K3283" s="109">
        <f t="shared" si="1488"/>
        <v>12</v>
      </c>
      <c r="L3283" s="8">
        <f t="shared" si="1505"/>
        <v>1.0030508</v>
      </c>
      <c r="M3283" s="110">
        <f t="shared" si="1494"/>
        <v>1.0056002500000001</v>
      </c>
      <c r="N3283" s="110">
        <f t="shared" si="1495"/>
        <v>2.2933462655771515</v>
      </c>
      <c r="O3283" s="103">
        <f t="shared" si="1496"/>
        <v>2.3003428000000001</v>
      </c>
      <c r="P3283" s="103">
        <f t="shared" si="1497"/>
        <v>15.674474979999999</v>
      </c>
      <c r="Q3283" s="11">
        <f t="shared" si="1511"/>
        <v>0</v>
      </c>
      <c r="R3283" s="30">
        <f t="shared" si="1506"/>
        <v>0</v>
      </c>
      <c r="S3283" s="103">
        <f t="shared" si="1498"/>
        <v>0</v>
      </c>
      <c r="T3283" s="113">
        <f t="shared" si="1507"/>
        <v>8.5000000000000006E-2</v>
      </c>
      <c r="U3283" s="111">
        <f t="shared" si="1499"/>
        <v>12</v>
      </c>
      <c r="V3283" s="111">
        <v>252</v>
      </c>
      <c r="W3283" s="110">
        <f t="shared" si="1500"/>
        <v>1.003892317</v>
      </c>
      <c r="X3283" s="103">
        <f t="shared" si="1501"/>
        <v>6.1010019999999998E-2</v>
      </c>
      <c r="Y3283" s="103">
        <f t="shared" si="1502"/>
        <v>0</v>
      </c>
      <c r="Z3283" s="114" t="str">
        <f t="shared" si="1509"/>
        <v>A+J=</v>
      </c>
      <c r="AA3283" s="108">
        <f t="shared" si="1510"/>
        <v>47319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5" x14ac:dyDescent="0.2">
      <c r="A3284" s="102">
        <f t="shared" si="1503"/>
        <v>47306</v>
      </c>
      <c r="B3284" s="103">
        <f t="shared" si="1490"/>
        <v>15.744576149999999</v>
      </c>
      <c r="C3284" s="204">
        <f t="shared" si="1489"/>
        <v>6.8139735472729255</v>
      </c>
      <c r="D3284" s="104">
        <f t="shared" si="1491"/>
        <v>7205.03</v>
      </c>
      <c r="E3284" s="105">
        <f t="shared" si="1486"/>
        <v>7245.38</v>
      </c>
      <c r="F3284" s="106">
        <f t="shared" si="1487"/>
        <v>47258</v>
      </c>
      <c r="G3284" s="107">
        <f t="shared" si="1492"/>
        <v>5.6002542668107669E-3</v>
      </c>
      <c r="H3284" s="108">
        <f t="shared" si="1508"/>
        <v>47319</v>
      </c>
      <c r="I3284" s="108">
        <f t="shared" si="1493"/>
        <v>47319</v>
      </c>
      <c r="J3284" s="109">
        <f t="shared" si="1504"/>
        <v>22</v>
      </c>
      <c r="K3284" s="109">
        <f t="shared" si="1488"/>
        <v>13</v>
      </c>
      <c r="L3284" s="8">
        <f t="shared" si="1505"/>
        <v>1.00330546</v>
      </c>
      <c r="M3284" s="110">
        <f t="shared" si="1494"/>
        <v>1.0056002500000001</v>
      </c>
      <c r="N3284" s="110">
        <f t="shared" si="1495"/>
        <v>2.2933462655771515</v>
      </c>
      <c r="O3284" s="103">
        <f t="shared" si="1496"/>
        <v>2.3009268199999999</v>
      </c>
      <c r="P3284" s="103">
        <f t="shared" si="1497"/>
        <v>15.678454479999999</v>
      </c>
      <c r="Q3284" s="11">
        <f t="shared" si="1511"/>
        <v>0</v>
      </c>
      <c r="R3284" s="30">
        <f t="shared" si="1506"/>
        <v>0</v>
      </c>
      <c r="S3284" s="103">
        <f t="shared" si="1498"/>
        <v>0</v>
      </c>
      <c r="T3284" s="113">
        <f t="shared" si="1507"/>
        <v>8.5000000000000006E-2</v>
      </c>
      <c r="U3284" s="111">
        <f t="shared" si="1499"/>
        <v>13</v>
      </c>
      <c r="V3284" s="111">
        <v>252</v>
      </c>
      <c r="W3284" s="110">
        <f t="shared" si="1500"/>
        <v>1.0042173590000001</v>
      </c>
      <c r="X3284" s="103">
        <f t="shared" si="1501"/>
        <v>6.6121669999999994E-2</v>
      </c>
      <c r="Y3284" s="103">
        <f t="shared" si="1502"/>
        <v>0</v>
      </c>
      <c r="Z3284" s="114" t="str">
        <f t="shared" si="1509"/>
        <v>A+J=</v>
      </c>
      <c r="AA3284" s="108">
        <f t="shared" si="1510"/>
        <v>47319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5" x14ac:dyDescent="0.2">
      <c r="A3285" s="102">
        <f t="shared" si="1503"/>
        <v>47307</v>
      </c>
      <c r="B3285" s="103">
        <f t="shared" si="1490"/>
        <v>15.744576149999999</v>
      </c>
      <c r="C3285" s="204">
        <f t="shared" si="1489"/>
        <v>6.8139735472729255</v>
      </c>
      <c r="D3285" s="104">
        <f t="shared" si="1491"/>
        <v>7205.03</v>
      </c>
      <c r="E3285" s="105">
        <f t="shared" si="1486"/>
        <v>7245.38</v>
      </c>
      <c r="F3285" s="106">
        <f t="shared" si="1487"/>
        <v>47258</v>
      </c>
      <c r="G3285" s="107">
        <f t="shared" si="1492"/>
        <v>5.6002542668107669E-3</v>
      </c>
      <c r="H3285" s="108">
        <f t="shared" si="1508"/>
        <v>47319</v>
      </c>
      <c r="I3285" s="108">
        <f t="shared" si="1493"/>
        <v>47319</v>
      </c>
      <c r="J3285" s="109">
        <f t="shared" si="1504"/>
        <v>22</v>
      </c>
      <c r="K3285" s="109">
        <f t="shared" si="1488"/>
        <v>13</v>
      </c>
      <c r="L3285" s="8">
        <f t="shared" si="1505"/>
        <v>1.00330546</v>
      </c>
      <c r="M3285" s="110">
        <f t="shared" si="1494"/>
        <v>1.0056002500000001</v>
      </c>
      <c r="N3285" s="110">
        <f t="shared" si="1495"/>
        <v>2.2933462655771515</v>
      </c>
      <c r="O3285" s="103">
        <f t="shared" si="1496"/>
        <v>2.3009268199999999</v>
      </c>
      <c r="P3285" s="103">
        <f t="shared" si="1497"/>
        <v>15.678454479999999</v>
      </c>
      <c r="Q3285" s="11">
        <f t="shared" si="1511"/>
        <v>0</v>
      </c>
      <c r="R3285" s="30">
        <f t="shared" si="1506"/>
        <v>0</v>
      </c>
      <c r="S3285" s="103">
        <f t="shared" si="1498"/>
        <v>0</v>
      </c>
      <c r="T3285" s="113">
        <f t="shared" si="1507"/>
        <v>8.5000000000000006E-2</v>
      </c>
      <c r="U3285" s="111">
        <f t="shared" si="1499"/>
        <v>13</v>
      </c>
      <c r="V3285" s="111">
        <v>252</v>
      </c>
      <c r="W3285" s="110">
        <f t="shared" si="1500"/>
        <v>1.0042173590000001</v>
      </c>
      <c r="X3285" s="103">
        <f t="shared" si="1501"/>
        <v>6.6121669999999994E-2</v>
      </c>
      <c r="Y3285" s="103">
        <f t="shared" si="1502"/>
        <v>0</v>
      </c>
      <c r="Z3285" s="114" t="str">
        <f t="shared" si="1509"/>
        <v>A+J=</v>
      </c>
      <c r="AA3285" s="108">
        <f t="shared" si="1510"/>
        <v>47319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5" x14ac:dyDescent="0.2">
      <c r="A3286" s="102">
        <f t="shared" si="1503"/>
        <v>47308</v>
      </c>
      <c r="B3286" s="103">
        <f t="shared" si="1490"/>
        <v>15.744576149999999</v>
      </c>
      <c r="C3286" s="204">
        <f t="shared" si="1489"/>
        <v>6.8139735472729255</v>
      </c>
      <c r="D3286" s="104">
        <f t="shared" si="1491"/>
        <v>7205.03</v>
      </c>
      <c r="E3286" s="105">
        <f t="shared" si="1486"/>
        <v>7245.38</v>
      </c>
      <c r="F3286" s="106">
        <f t="shared" si="1487"/>
        <v>47258</v>
      </c>
      <c r="G3286" s="107">
        <f t="shared" si="1492"/>
        <v>5.6002542668107669E-3</v>
      </c>
      <c r="H3286" s="108">
        <f t="shared" si="1508"/>
        <v>47319</v>
      </c>
      <c r="I3286" s="108">
        <f t="shared" si="1493"/>
        <v>47319</v>
      </c>
      <c r="J3286" s="109">
        <f t="shared" si="1504"/>
        <v>22</v>
      </c>
      <c r="K3286" s="109">
        <f t="shared" si="1488"/>
        <v>13</v>
      </c>
      <c r="L3286" s="8">
        <f t="shared" si="1505"/>
        <v>1.00330546</v>
      </c>
      <c r="M3286" s="110">
        <f t="shared" si="1494"/>
        <v>1.0056002500000001</v>
      </c>
      <c r="N3286" s="110">
        <f t="shared" si="1495"/>
        <v>2.2933462655771515</v>
      </c>
      <c r="O3286" s="103">
        <f t="shared" si="1496"/>
        <v>2.3009268199999999</v>
      </c>
      <c r="P3286" s="103">
        <f t="shared" si="1497"/>
        <v>15.678454479999999</v>
      </c>
      <c r="Q3286" s="11">
        <f t="shared" si="1511"/>
        <v>0</v>
      </c>
      <c r="R3286" s="30">
        <f t="shared" si="1506"/>
        <v>0</v>
      </c>
      <c r="S3286" s="103">
        <f t="shared" si="1498"/>
        <v>0</v>
      </c>
      <c r="T3286" s="113">
        <f t="shared" si="1507"/>
        <v>8.5000000000000006E-2</v>
      </c>
      <c r="U3286" s="111">
        <f t="shared" si="1499"/>
        <v>13</v>
      </c>
      <c r="V3286" s="111">
        <v>252</v>
      </c>
      <c r="W3286" s="110">
        <f t="shared" si="1500"/>
        <v>1.0042173590000001</v>
      </c>
      <c r="X3286" s="103">
        <f t="shared" si="1501"/>
        <v>6.6121669999999994E-2</v>
      </c>
      <c r="Y3286" s="103">
        <f t="shared" si="1502"/>
        <v>0</v>
      </c>
      <c r="Z3286" s="114" t="str">
        <f t="shared" si="1509"/>
        <v>A+J=</v>
      </c>
      <c r="AA3286" s="108">
        <f t="shared" si="1510"/>
        <v>47319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5" x14ac:dyDescent="0.2">
      <c r="A3287" s="102">
        <f t="shared" si="1503"/>
        <v>47309</v>
      </c>
      <c r="B3287" s="103">
        <f t="shared" si="1490"/>
        <v>15.753672379999999</v>
      </c>
      <c r="C3287" s="204">
        <f t="shared" si="1489"/>
        <v>6.8139735472729255</v>
      </c>
      <c r="D3287" s="104">
        <f t="shared" si="1491"/>
        <v>7205.03</v>
      </c>
      <c r="E3287" s="105">
        <f t="shared" si="1486"/>
        <v>7245.38</v>
      </c>
      <c r="F3287" s="106">
        <f t="shared" si="1487"/>
        <v>47258</v>
      </c>
      <c r="G3287" s="107">
        <f t="shared" si="1492"/>
        <v>5.6002542668107669E-3</v>
      </c>
      <c r="H3287" s="108">
        <f t="shared" si="1508"/>
        <v>47319</v>
      </c>
      <c r="I3287" s="108">
        <f t="shared" si="1493"/>
        <v>47319</v>
      </c>
      <c r="J3287" s="109">
        <f t="shared" si="1504"/>
        <v>22</v>
      </c>
      <c r="K3287" s="109">
        <f t="shared" si="1488"/>
        <v>14</v>
      </c>
      <c r="L3287" s="8">
        <f t="shared" si="1505"/>
        <v>1.0035601700000001</v>
      </c>
      <c r="M3287" s="110">
        <f t="shared" si="1494"/>
        <v>1.0056002500000001</v>
      </c>
      <c r="N3287" s="110">
        <f t="shared" si="1495"/>
        <v>2.2933462655771515</v>
      </c>
      <c r="O3287" s="103">
        <f t="shared" si="1496"/>
        <v>2.3015109599999999</v>
      </c>
      <c r="P3287" s="103">
        <f t="shared" si="1497"/>
        <v>15.682434799999999</v>
      </c>
      <c r="Q3287" s="11">
        <f t="shared" si="1511"/>
        <v>0</v>
      </c>
      <c r="R3287" s="30">
        <f t="shared" si="1506"/>
        <v>0</v>
      </c>
      <c r="S3287" s="103">
        <f t="shared" si="1498"/>
        <v>0</v>
      </c>
      <c r="T3287" s="113">
        <f t="shared" si="1507"/>
        <v>8.5000000000000006E-2</v>
      </c>
      <c r="U3287" s="111">
        <f t="shared" si="1499"/>
        <v>14</v>
      </c>
      <c r="V3287" s="111">
        <v>252</v>
      </c>
      <c r="W3287" s="110">
        <f t="shared" si="1500"/>
        <v>1.0045425079999999</v>
      </c>
      <c r="X3287" s="103">
        <f t="shared" si="1501"/>
        <v>7.1237579999999995E-2</v>
      </c>
      <c r="Y3287" s="103">
        <f t="shared" si="1502"/>
        <v>0</v>
      </c>
      <c r="Z3287" s="114" t="str">
        <f t="shared" si="1509"/>
        <v>A+J=</v>
      </c>
      <c r="AA3287" s="108">
        <f t="shared" si="1510"/>
        <v>47319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5" x14ac:dyDescent="0.2">
      <c r="A3288" s="102">
        <f t="shared" si="1503"/>
        <v>47310</v>
      </c>
      <c r="B3288" s="103">
        <f t="shared" si="1490"/>
        <v>15.76277406</v>
      </c>
      <c r="C3288" s="204">
        <f t="shared" si="1489"/>
        <v>6.8139735472729255</v>
      </c>
      <c r="D3288" s="104">
        <f t="shared" si="1491"/>
        <v>7205.03</v>
      </c>
      <c r="E3288" s="105">
        <f t="shared" si="1486"/>
        <v>7245.38</v>
      </c>
      <c r="F3288" s="106">
        <f t="shared" si="1487"/>
        <v>47258</v>
      </c>
      <c r="G3288" s="107">
        <f t="shared" si="1492"/>
        <v>5.6002542668107669E-3</v>
      </c>
      <c r="H3288" s="108">
        <f t="shared" si="1508"/>
        <v>47319</v>
      </c>
      <c r="I3288" s="108">
        <f t="shared" si="1493"/>
        <v>47319</v>
      </c>
      <c r="J3288" s="109">
        <f t="shared" si="1504"/>
        <v>22</v>
      </c>
      <c r="K3288" s="109">
        <f t="shared" si="1488"/>
        <v>15</v>
      </c>
      <c r="L3288" s="8">
        <f t="shared" si="1505"/>
        <v>1.0038149599999999</v>
      </c>
      <c r="M3288" s="110">
        <f t="shared" si="1494"/>
        <v>1.0056002500000001</v>
      </c>
      <c r="N3288" s="110">
        <f t="shared" si="1495"/>
        <v>2.2933462655771515</v>
      </c>
      <c r="O3288" s="103">
        <f t="shared" si="1496"/>
        <v>2.3020952800000001</v>
      </c>
      <c r="P3288" s="103">
        <f t="shared" si="1497"/>
        <v>15.686416339999999</v>
      </c>
      <c r="Q3288" s="11">
        <f t="shared" si="1511"/>
        <v>0</v>
      </c>
      <c r="R3288" s="30">
        <f t="shared" si="1506"/>
        <v>0</v>
      </c>
      <c r="S3288" s="103">
        <f t="shared" si="1498"/>
        <v>0</v>
      </c>
      <c r="T3288" s="113">
        <f t="shared" si="1507"/>
        <v>8.5000000000000006E-2</v>
      </c>
      <c r="U3288" s="111">
        <f t="shared" si="1499"/>
        <v>15</v>
      </c>
      <c r="V3288" s="111">
        <v>252</v>
      </c>
      <c r="W3288" s="110">
        <f t="shared" si="1500"/>
        <v>1.0048677610000001</v>
      </c>
      <c r="X3288" s="103">
        <f t="shared" si="1501"/>
        <v>7.6357720000000004E-2</v>
      </c>
      <c r="Y3288" s="103">
        <f t="shared" si="1502"/>
        <v>0</v>
      </c>
      <c r="Z3288" s="114" t="str">
        <f t="shared" si="1509"/>
        <v>A+J=</v>
      </c>
      <c r="AA3288" s="108">
        <f t="shared" si="1510"/>
        <v>47319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5" x14ac:dyDescent="0.2">
      <c r="A3289" s="102">
        <f t="shared" si="1503"/>
        <v>47311</v>
      </c>
      <c r="B3289" s="103">
        <f t="shared" si="1490"/>
        <v>15.771880790000001</v>
      </c>
      <c r="C3289" s="204">
        <f t="shared" si="1489"/>
        <v>6.8139735472729255</v>
      </c>
      <c r="D3289" s="104">
        <f t="shared" si="1491"/>
        <v>7205.03</v>
      </c>
      <c r="E3289" s="105">
        <f t="shared" si="1486"/>
        <v>7245.38</v>
      </c>
      <c r="F3289" s="106">
        <f t="shared" si="1487"/>
        <v>47258</v>
      </c>
      <c r="G3289" s="107">
        <f t="shared" si="1492"/>
        <v>5.6002542668107669E-3</v>
      </c>
      <c r="H3289" s="108">
        <f t="shared" si="1508"/>
        <v>47319</v>
      </c>
      <c r="I3289" s="108">
        <f t="shared" si="1493"/>
        <v>47319</v>
      </c>
      <c r="J3289" s="109">
        <f t="shared" si="1504"/>
        <v>22</v>
      </c>
      <c r="K3289" s="109">
        <f t="shared" si="1488"/>
        <v>16</v>
      </c>
      <c r="L3289" s="8">
        <f t="shared" si="1505"/>
        <v>1.0040697999999999</v>
      </c>
      <c r="M3289" s="110">
        <f t="shared" si="1494"/>
        <v>1.0056002500000001</v>
      </c>
      <c r="N3289" s="110">
        <f t="shared" si="1495"/>
        <v>2.2933462655771515</v>
      </c>
      <c r="O3289" s="103">
        <f t="shared" si="1496"/>
        <v>2.30267972</v>
      </c>
      <c r="P3289" s="103">
        <f t="shared" si="1497"/>
        <v>15.69039869</v>
      </c>
      <c r="Q3289" s="11">
        <f t="shared" si="1511"/>
        <v>0</v>
      </c>
      <c r="R3289" s="30">
        <f t="shared" si="1506"/>
        <v>0</v>
      </c>
      <c r="S3289" s="103">
        <f t="shared" si="1498"/>
        <v>0</v>
      </c>
      <c r="T3289" s="113">
        <f t="shared" si="1507"/>
        <v>8.5000000000000006E-2</v>
      </c>
      <c r="U3289" s="111">
        <f t="shared" si="1499"/>
        <v>16</v>
      </c>
      <c r="V3289" s="111">
        <v>252</v>
      </c>
      <c r="W3289" s="110">
        <f t="shared" si="1500"/>
        <v>1.0051931190000001</v>
      </c>
      <c r="X3289" s="103">
        <f t="shared" si="1501"/>
        <v>8.1482100000000002E-2</v>
      </c>
      <c r="Y3289" s="103">
        <f t="shared" si="1502"/>
        <v>0</v>
      </c>
      <c r="Z3289" s="114" t="str">
        <f t="shared" si="1509"/>
        <v>A+J=</v>
      </c>
      <c r="AA3289" s="108">
        <f t="shared" si="1510"/>
        <v>47319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5" x14ac:dyDescent="0.2">
      <c r="A3290" s="102">
        <f t="shared" si="1503"/>
        <v>47312</v>
      </c>
      <c r="B3290" s="103">
        <f t="shared" si="1490"/>
        <v>15.780993029999999</v>
      </c>
      <c r="C3290" s="204">
        <f t="shared" si="1489"/>
        <v>6.8139735472729255</v>
      </c>
      <c r="D3290" s="104">
        <f t="shared" si="1491"/>
        <v>7205.03</v>
      </c>
      <c r="E3290" s="105">
        <f t="shared" si="1486"/>
        <v>7245.38</v>
      </c>
      <c r="F3290" s="106">
        <f t="shared" si="1487"/>
        <v>47258</v>
      </c>
      <c r="G3290" s="107">
        <f t="shared" si="1492"/>
        <v>5.6002542668107669E-3</v>
      </c>
      <c r="H3290" s="108">
        <f t="shared" si="1508"/>
        <v>47319</v>
      </c>
      <c r="I3290" s="108">
        <f t="shared" si="1493"/>
        <v>47319</v>
      </c>
      <c r="J3290" s="109">
        <f t="shared" si="1504"/>
        <v>22</v>
      </c>
      <c r="K3290" s="109">
        <f t="shared" si="1488"/>
        <v>17</v>
      </c>
      <c r="L3290" s="8">
        <f t="shared" si="1505"/>
        <v>1.0043247200000001</v>
      </c>
      <c r="M3290" s="110">
        <f t="shared" si="1494"/>
        <v>1.0056002500000001</v>
      </c>
      <c r="N3290" s="110">
        <f t="shared" si="1495"/>
        <v>2.2933462655771515</v>
      </c>
      <c r="O3290" s="103">
        <f t="shared" si="1496"/>
        <v>2.3032643400000001</v>
      </c>
      <c r="P3290" s="103">
        <f t="shared" si="1497"/>
        <v>15.694382279999999</v>
      </c>
      <c r="Q3290" s="11">
        <f t="shared" si="1511"/>
        <v>0</v>
      </c>
      <c r="R3290" s="30">
        <f t="shared" si="1506"/>
        <v>0</v>
      </c>
      <c r="S3290" s="103">
        <f t="shared" si="1498"/>
        <v>0</v>
      </c>
      <c r="T3290" s="113">
        <f t="shared" si="1507"/>
        <v>8.5000000000000006E-2</v>
      </c>
      <c r="U3290" s="111">
        <f t="shared" si="1499"/>
        <v>17</v>
      </c>
      <c r="V3290" s="111">
        <v>252</v>
      </c>
      <c r="W3290" s="110">
        <f t="shared" si="1500"/>
        <v>1.005518583</v>
      </c>
      <c r="X3290" s="103">
        <f t="shared" si="1501"/>
        <v>8.661075E-2</v>
      </c>
      <c r="Y3290" s="103">
        <f t="shared" si="1502"/>
        <v>0</v>
      </c>
      <c r="Z3290" s="114" t="str">
        <f t="shared" si="1509"/>
        <v>A+J=</v>
      </c>
      <c r="AA3290" s="108">
        <f t="shared" si="1510"/>
        <v>47319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5" x14ac:dyDescent="0.2">
      <c r="A3291" s="102">
        <f t="shared" si="1503"/>
        <v>47313</v>
      </c>
      <c r="B3291" s="103">
        <f t="shared" si="1490"/>
        <v>15.790110329999999</v>
      </c>
      <c r="C3291" s="204">
        <f t="shared" si="1489"/>
        <v>6.8139735472729255</v>
      </c>
      <c r="D3291" s="104">
        <f t="shared" si="1491"/>
        <v>7205.03</v>
      </c>
      <c r="E3291" s="105">
        <f t="shared" si="1486"/>
        <v>7245.38</v>
      </c>
      <c r="F3291" s="106">
        <f t="shared" si="1487"/>
        <v>47258</v>
      </c>
      <c r="G3291" s="107">
        <f t="shared" si="1492"/>
        <v>5.6002542668107669E-3</v>
      </c>
      <c r="H3291" s="108">
        <f t="shared" si="1508"/>
        <v>47319</v>
      </c>
      <c r="I3291" s="108">
        <f t="shared" si="1493"/>
        <v>47319</v>
      </c>
      <c r="J3291" s="109">
        <f t="shared" si="1504"/>
        <v>22</v>
      </c>
      <c r="K3291" s="109">
        <f t="shared" si="1488"/>
        <v>18</v>
      </c>
      <c r="L3291" s="8">
        <f t="shared" si="1505"/>
        <v>1.0045796899999999</v>
      </c>
      <c r="M3291" s="110">
        <f t="shared" si="1494"/>
        <v>1.0056002500000001</v>
      </c>
      <c r="N3291" s="110">
        <f t="shared" si="1495"/>
        <v>2.2933462655771515</v>
      </c>
      <c r="O3291" s="103">
        <f t="shared" si="1496"/>
        <v>2.30384908</v>
      </c>
      <c r="P3291" s="103">
        <f t="shared" si="1497"/>
        <v>15.698366679999999</v>
      </c>
      <c r="Q3291" s="11">
        <f t="shared" si="1511"/>
        <v>0</v>
      </c>
      <c r="R3291" s="30">
        <f t="shared" si="1506"/>
        <v>0</v>
      </c>
      <c r="S3291" s="103">
        <f t="shared" si="1498"/>
        <v>0</v>
      </c>
      <c r="T3291" s="113">
        <f t="shared" si="1507"/>
        <v>8.5000000000000006E-2</v>
      </c>
      <c r="U3291" s="111">
        <f t="shared" si="1499"/>
        <v>18</v>
      </c>
      <c r="V3291" s="111">
        <v>252</v>
      </c>
      <c r="W3291" s="110">
        <f t="shared" si="1500"/>
        <v>1.005844153</v>
      </c>
      <c r="X3291" s="103">
        <f t="shared" si="1501"/>
        <v>9.1743649999999996E-2</v>
      </c>
      <c r="Y3291" s="103">
        <f t="shared" si="1502"/>
        <v>0</v>
      </c>
      <c r="Z3291" s="114" t="str">
        <f t="shared" si="1509"/>
        <v>A+J=</v>
      </c>
      <c r="AA3291" s="108">
        <f t="shared" si="1510"/>
        <v>47319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5" x14ac:dyDescent="0.2">
      <c r="A3292" s="102">
        <f t="shared" si="1503"/>
        <v>47314</v>
      </c>
      <c r="B3292" s="103">
        <f t="shared" si="1490"/>
        <v>15.790110329999999</v>
      </c>
      <c r="C3292" s="204">
        <f t="shared" si="1489"/>
        <v>6.8139735472729255</v>
      </c>
      <c r="D3292" s="104">
        <f t="shared" si="1491"/>
        <v>7205.03</v>
      </c>
      <c r="E3292" s="105">
        <f t="shared" si="1486"/>
        <v>7245.38</v>
      </c>
      <c r="F3292" s="106">
        <f t="shared" si="1487"/>
        <v>47258</v>
      </c>
      <c r="G3292" s="107">
        <f t="shared" si="1492"/>
        <v>5.6002542668107669E-3</v>
      </c>
      <c r="H3292" s="108">
        <f t="shared" si="1508"/>
        <v>47319</v>
      </c>
      <c r="I3292" s="108">
        <f t="shared" si="1493"/>
        <v>47319</v>
      </c>
      <c r="J3292" s="109">
        <f t="shared" si="1504"/>
        <v>22</v>
      </c>
      <c r="K3292" s="109">
        <f t="shared" si="1488"/>
        <v>18</v>
      </c>
      <c r="L3292" s="8">
        <f t="shared" si="1505"/>
        <v>1.0045796899999999</v>
      </c>
      <c r="M3292" s="110">
        <f t="shared" si="1494"/>
        <v>1.0056002500000001</v>
      </c>
      <c r="N3292" s="110">
        <f t="shared" si="1495"/>
        <v>2.2933462655771515</v>
      </c>
      <c r="O3292" s="103">
        <f t="shared" si="1496"/>
        <v>2.30384908</v>
      </c>
      <c r="P3292" s="103">
        <f t="shared" si="1497"/>
        <v>15.698366679999999</v>
      </c>
      <c r="Q3292" s="11">
        <f t="shared" si="1511"/>
        <v>0</v>
      </c>
      <c r="R3292" s="30">
        <f t="shared" si="1506"/>
        <v>0</v>
      </c>
      <c r="S3292" s="103">
        <f t="shared" si="1498"/>
        <v>0</v>
      </c>
      <c r="T3292" s="113">
        <f t="shared" si="1507"/>
        <v>8.5000000000000006E-2</v>
      </c>
      <c r="U3292" s="111">
        <f t="shared" si="1499"/>
        <v>18</v>
      </c>
      <c r="V3292" s="111">
        <v>252</v>
      </c>
      <c r="W3292" s="110">
        <f t="shared" si="1500"/>
        <v>1.005844153</v>
      </c>
      <c r="X3292" s="103">
        <f t="shared" si="1501"/>
        <v>9.1743649999999996E-2</v>
      </c>
      <c r="Y3292" s="103">
        <f t="shared" si="1502"/>
        <v>0</v>
      </c>
      <c r="Z3292" s="114" t="str">
        <f t="shared" si="1509"/>
        <v>A+J=</v>
      </c>
      <c r="AA3292" s="108">
        <f t="shared" si="1510"/>
        <v>47319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5" x14ac:dyDescent="0.2">
      <c r="A3293" s="102">
        <f t="shared" si="1503"/>
        <v>47315</v>
      </c>
      <c r="B3293" s="103">
        <f t="shared" si="1490"/>
        <v>15.790110329999999</v>
      </c>
      <c r="C3293" s="204">
        <f t="shared" si="1489"/>
        <v>6.8139735472729255</v>
      </c>
      <c r="D3293" s="104">
        <f t="shared" si="1491"/>
        <v>7205.03</v>
      </c>
      <c r="E3293" s="105">
        <f t="shared" si="1486"/>
        <v>7245.38</v>
      </c>
      <c r="F3293" s="106">
        <f t="shared" si="1487"/>
        <v>47258</v>
      </c>
      <c r="G3293" s="107">
        <f t="shared" si="1492"/>
        <v>5.6002542668107669E-3</v>
      </c>
      <c r="H3293" s="108">
        <f t="shared" si="1508"/>
        <v>47319</v>
      </c>
      <c r="I3293" s="108">
        <f t="shared" si="1493"/>
        <v>47319</v>
      </c>
      <c r="J3293" s="109">
        <f t="shared" si="1504"/>
        <v>22</v>
      </c>
      <c r="K3293" s="109">
        <f t="shared" si="1488"/>
        <v>18</v>
      </c>
      <c r="L3293" s="8">
        <f t="shared" si="1505"/>
        <v>1.0045796899999999</v>
      </c>
      <c r="M3293" s="110">
        <f t="shared" si="1494"/>
        <v>1.0056002500000001</v>
      </c>
      <c r="N3293" s="110">
        <f t="shared" si="1495"/>
        <v>2.2933462655771515</v>
      </c>
      <c r="O3293" s="103">
        <f t="shared" si="1496"/>
        <v>2.30384908</v>
      </c>
      <c r="P3293" s="103">
        <f t="shared" si="1497"/>
        <v>15.698366679999999</v>
      </c>
      <c r="Q3293" s="11">
        <f t="shared" si="1511"/>
        <v>0</v>
      </c>
      <c r="R3293" s="30">
        <f t="shared" si="1506"/>
        <v>0</v>
      </c>
      <c r="S3293" s="103">
        <f t="shared" si="1498"/>
        <v>0</v>
      </c>
      <c r="T3293" s="113">
        <f t="shared" si="1507"/>
        <v>8.5000000000000006E-2</v>
      </c>
      <c r="U3293" s="111">
        <f t="shared" si="1499"/>
        <v>18</v>
      </c>
      <c r="V3293" s="111">
        <v>252</v>
      </c>
      <c r="W3293" s="110">
        <f t="shared" si="1500"/>
        <v>1.005844153</v>
      </c>
      <c r="X3293" s="103">
        <f t="shared" si="1501"/>
        <v>9.1743649999999996E-2</v>
      </c>
      <c r="Y3293" s="103">
        <f t="shared" si="1502"/>
        <v>0</v>
      </c>
      <c r="Z3293" s="114" t="str">
        <f t="shared" si="1509"/>
        <v>A+J=</v>
      </c>
      <c r="AA3293" s="108">
        <f t="shared" si="1510"/>
        <v>47319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5" x14ac:dyDescent="0.2">
      <c r="A3294" s="102">
        <f t="shared" si="1503"/>
        <v>47316</v>
      </c>
      <c r="B3294" s="103">
        <f t="shared" si="1490"/>
        <v>15.79923303</v>
      </c>
      <c r="C3294" s="204">
        <f t="shared" si="1489"/>
        <v>6.8139735472729255</v>
      </c>
      <c r="D3294" s="104">
        <f t="shared" si="1491"/>
        <v>7205.03</v>
      </c>
      <c r="E3294" s="105">
        <f t="shared" si="1486"/>
        <v>7245.38</v>
      </c>
      <c r="F3294" s="106">
        <f t="shared" si="1487"/>
        <v>47258</v>
      </c>
      <c r="G3294" s="107">
        <f t="shared" si="1492"/>
        <v>5.6002542668107669E-3</v>
      </c>
      <c r="H3294" s="108">
        <f t="shared" si="1508"/>
        <v>47319</v>
      </c>
      <c r="I3294" s="108">
        <f t="shared" si="1493"/>
        <v>47319</v>
      </c>
      <c r="J3294" s="109">
        <f t="shared" si="1504"/>
        <v>22</v>
      </c>
      <c r="K3294" s="109">
        <f t="shared" si="1488"/>
        <v>19</v>
      </c>
      <c r="L3294" s="8">
        <f t="shared" si="1505"/>
        <v>1.0048347399999999</v>
      </c>
      <c r="M3294" s="110">
        <f t="shared" si="1494"/>
        <v>1.0056002500000001</v>
      </c>
      <c r="N3294" s="110">
        <f t="shared" si="1495"/>
        <v>2.2933462655771515</v>
      </c>
      <c r="O3294" s="103">
        <f t="shared" si="1496"/>
        <v>2.3044339900000002</v>
      </c>
      <c r="P3294" s="103">
        <f t="shared" si="1497"/>
        <v>15.70235224</v>
      </c>
      <c r="Q3294" s="11">
        <f t="shared" si="1511"/>
        <v>0</v>
      </c>
      <c r="R3294" s="30">
        <f t="shared" si="1506"/>
        <v>0</v>
      </c>
      <c r="S3294" s="103">
        <f t="shared" si="1498"/>
        <v>0</v>
      </c>
      <c r="T3294" s="113">
        <f t="shared" si="1507"/>
        <v>8.5000000000000006E-2</v>
      </c>
      <c r="U3294" s="111">
        <f t="shared" si="1499"/>
        <v>19</v>
      </c>
      <c r="V3294" s="111">
        <v>252</v>
      </c>
      <c r="W3294" s="110">
        <f t="shared" si="1500"/>
        <v>1.0061698269999999</v>
      </c>
      <c r="X3294" s="103">
        <f t="shared" si="1501"/>
        <v>9.6880789999999994E-2</v>
      </c>
      <c r="Y3294" s="103">
        <f t="shared" si="1502"/>
        <v>0</v>
      </c>
      <c r="Z3294" s="114" t="str">
        <f t="shared" si="1509"/>
        <v>A+J=</v>
      </c>
      <c r="AA3294" s="108">
        <f t="shared" si="1510"/>
        <v>47319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5" x14ac:dyDescent="0.2">
      <c r="A3295" s="102">
        <f t="shared" si="1503"/>
        <v>47317</v>
      </c>
      <c r="B3295" s="103">
        <f t="shared" si="1490"/>
        <v>15.8083609</v>
      </c>
      <c r="C3295" s="204">
        <f t="shared" si="1489"/>
        <v>6.8139735472729255</v>
      </c>
      <c r="D3295" s="104">
        <f t="shared" si="1491"/>
        <v>7205.03</v>
      </c>
      <c r="E3295" s="105">
        <f t="shared" si="1486"/>
        <v>7245.38</v>
      </c>
      <c r="F3295" s="106">
        <f t="shared" si="1487"/>
        <v>47258</v>
      </c>
      <c r="G3295" s="107">
        <f t="shared" si="1492"/>
        <v>5.6002542668107669E-3</v>
      </c>
      <c r="H3295" s="108">
        <f t="shared" si="1508"/>
        <v>47319</v>
      </c>
      <c r="I3295" s="108">
        <f t="shared" si="1493"/>
        <v>47319</v>
      </c>
      <c r="J3295" s="109">
        <f t="shared" si="1504"/>
        <v>22</v>
      </c>
      <c r="K3295" s="109">
        <f t="shared" si="1488"/>
        <v>20</v>
      </c>
      <c r="L3295" s="8">
        <f t="shared" si="1505"/>
        <v>1.0050898399999999</v>
      </c>
      <c r="M3295" s="110">
        <f t="shared" si="1494"/>
        <v>1.0056002500000001</v>
      </c>
      <c r="N3295" s="110">
        <f t="shared" si="1495"/>
        <v>2.2933462655771515</v>
      </c>
      <c r="O3295" s="103">
        <f t="shared" si="1496"/>
        <v>2.30501903</v>
      </c>
      <c r="P3295" s="103">
        <f t="shared" si="1497"/>
        <v>15.706338690000001</v>
      </c>
      <c r="Q3295" s="11">
        <f t="shared" si="1511"/>
        <v>0</v>
      </c>
      <c r="R3295" s="30">
        <f t="shared" si="1506"/>
        <v>0</v>
      </c>
      <c r="S3295" s="103">
        <f t="shared" si="1498"/>
        <v>0</v>
      </c>
      <c r="T3295" s="113">
        <f t="shared" si="1507"/>
        <v>8.5000000000000006E-2</v>
      </c>
      <c r="U3295" s="111">
        <f t="shared" si="1499"/>
        <v>20</v>
      </c>
      <c r="V3295" s="111">
        <v>252</v>
      </c>
      <c r="W3295" s="110">
        <f t="shared" si="1500"/>
        <v>1.006495608</v>
      </c>
      <c r="X3295" s="103">
        <f t="shared" si="1501"/>
        <v>0.10202221</v>
      </c>
      <c r="Y3295" s="103">
        <f t="shared" si="1502"/>
        <v>0</v>
      </c>
      <c r="Z3295" s="114" t="str">
        <f t="shared" si="1509"/>
        <v>A+J=</v>
      </c>
      <c r="AA3295" s="108">
        <f t="shared" si="1510"/>
        <v>47319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5" x14ac:dyDescent="0.2">
      <c r="A3296" s="102">
        <f t="shared" si="1503"/>
        <v>47318</v>
      </c>
      <c r="B3296" s="103">
        <f t="shared" si="1490"/>
        <v>15.817494029999999</v>
      </c>
      <c r="C3296" s="204">
        <f t="shared" si="1489"/>
        <v>6.8139735472729255</v>
      </c>
      <c r="D3296" s="104">
        <f t="shared" si="1491"/>
        <v>7205.03</v>
      </c>
      <c r="E3296" s="105">
        <f t="shared" si="1486"/>
        <v>7245.38</v>
      </c>
      <c r="F3296" s="106">
        <f t="shared" si="1487"/>
        <v>47258</v>
      </c>
      <c r="G3296" s="107">
        <f t="shared" si="1492"/>
        <v>5.6002542668107669E-3</v>
      </c>
      <c r="H3296" s="108">
        <f t="shared" si="1508"/>
        <v>47319</v>
      </c>
      <c r="I3296" s="108">
        <f t="shared" si="1493"/>
        <v>47319</v>
      </c>
      <c r="J3296" s="109">
        <f t="shared" si="1504"/>
        <v>22</v>
      </c>
      <c r="K3296" s="109">
        <f t="shared" si="1488"/>
        <v>21</v>
      </c>
      <c r="L3296" s="8">
        <f t="shared" si="1505"/>
        <v>1.0053450100000001</v>
      </c>
      <c r="M3296" s="110">
        <f t="shared" si="1494"/>
        <v>1.0056002500000001</v>
      </c>
      <c r="N3296" s="110">
        <f t="shared" si="1495"/>
        <v>2.2933462655771515</v>
      </c>
      <c r="O3296" s="103">
        <f t="shared" si="1496"/>
        <v>2.3056042200000002</v>
      </c>
      <c r="P3296" s="103">
        <f t="shared" si="1497"/>
        <v>15.710326159999999</v>
      </c>
      <c r="Q3296" s="11">
        <f t="shared" si="1511"/>
        <v>0</v>
      </c>
      <c r="R3296" s="30">
        <f t="shared" si="1506"/>
        <v>0</v>
      </c>
      <c r="S3296" s="103">
        <f t="shared" si="1498"/>
        <v>0</v>
      </c>
      <c r="T3296" s="113">
        <f t="shared" si="1507"/>
        <v>8.5000000000000006E-2</v>
      </c>
      <c r="U3296" s="111">
        <f t="shared" si="1499"/>
        <v>21</v>
      </c>
      <c r="V3296" s="111">
        <v>252</v>
      </c>
      <c r="W3296" s="110">
        <f t="shared" si="1500"/>
        <v>1.0068214929999999</v>
      </c>
      <c r="X3296" s="103">
        <f t="shared" si="1501"/>
        <v>0.10716787</v>
      </c>
      <c r="Y3296" s="103">
        <f t="shared" si="1502"/>
        <v>0</v>
      </c>
      <c r="Z3296" s="114" t="str">
        <f t="shared" si="1509"/>
        <v>A+J=</v>
      </c>
      <c r="AA3296" s="108">
        <f t="shared" si="1510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5" x14ac:dyDescent="0.2">
      <c r="A3297" s="102">
        <f t="shared" si="1503"/>
        <v>47319</v>
      </c>
      <c r="B3297" s="103">
        <f t="shared" si="1490"/>
        <v>15.82663254</v>
      </c>
      <c r="C3297" s="204">
        <f t="shared" si="1489"/>
        <v>6.8139735472729255</v>
      </c>
      <c r="D3297" s="104">
        <f t="shared" si="1491"/>
        <v>7205.03</v>
      </c>
      <c r="E3297" s="105">
        <f t="shared" si="1486"/>
        <v>7245.38</v>
      </c>
      <c r="F3297" s="106">
        <f t="shared" si="1487"/>
        <v>47258</v>
      </c>
      <c r="G3297" s="107">
        <f t="shared" si="1492"/>
        <v>5.6002542668107669E-3</v>
      </c>
      <c r="H3297" s="108">
        <f t="shared" si="1508"/>
        <v>47350</v>
      </c>
      <c r="I3297" s="108">
        <f t="shared" si="1493"/>
        <v>47319</v>
      </c>
      <c r="J3297" s="109">
        <f t="shared" si="1504"/>
        <v>22</v>
      </c>
      <c r="K3297" s="109">
        <f t="shared" si="1488"/>
        <v>22</v>
      </c>
      <c r="L3297" s="8">
        <f t="shared" si="1505"/>
        <v>1.0056002500000001</v>
      </c>
      <c r="M3297" s="110">
        <f t="shared" si="1494"/>
        <v>1.0056002500000001</v>
      </c>
      <c r="N3297" s="110">
        <f t="shared" si="1495"/>
        <v>2.2933462655771515</v>
      </c>
      <c r="O3297" s="103">
        <f t="shared" si="1496"/>
        <v>2.3061895699999999</v>
      </c>
      <c r="P3297" s="103">
        <f t="shared" si="1497"/>
        <v>15.714314720000001</v>
      </c>
      <c r="Q3297" s="11">
        <f t="shared" si="1511"/>
        <v>108</v>
      </c>
      <c r="R3297" s="30">
        <f t="shared" si="1506"/>
        <v>0.65189600000000003</v>
      </c>
      <c r="S3297" s="103">
        <f t="shared" si="1498"/>
        <v>10.244098899999999</v>
      </c>
      <c r="T3297" s="113">
        <f t="shared" si="1507"/>
        <v>8.5000000000000006E-2</v>
      </c>
      <c r="U3297" s="111">
        <f t="shared" si="1499"/>
        <v>22</v>
      </c>
      <c r="V3297" s="111">
        <v>252</v>
      </c>
      <c r="W3297" s="110">
        <f t="shared" si="1500"/>
        <v>1.007147485</v>
      </c>
      <c r="X3297" s="103">
        <f t="shared" si="1501"/>
        <v>0.11231782</v>
      </c>
      <c r="Y3297" s="103">
        <f t="shared" si="1502"/>
        <v>10.356416719999999</v>
      </c>
      <c r="Z3297" s="114" t="str">
        <f t="shared" si="1509"/>
        <v>A+J=</v>
      </c>
      <c r="AA3297" s="108">
        <f t="shared" si="1510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5" x14ac:dyDescent="0.2">
      <c r="A3298" s="102">
        <f t="shared" si="1503"/>
        <v>47320</v>
      </c>
      <c r="B3298" s="103">
        <f t="shared" si="1490"/>
        <v>5.4734423600000008</v>
      </c>
      <c r="C3298" s="204">
        <f t="shared" si="1489"/>
        <v>2.3719714528830877</v>
      </c>
      <c r="D3298" s="104">
        <f t="shared" si="1491"/>
        <v>7205.03</v>
      </c>
      <c r="E3298" s="105">
        <f t="shared" si="1486"/>
        <v>7245.38</v>
      </c>
      <c r="F3298" s="106">
        <f t="shared" si="1487"/>
        <v>47289</v>
      </c>
      <c r="G3298" s="107">
        <f t="shared" si="1492"/>
        <v>5.6002542668107669E-3</v>
      </c>
      <c r="H3298" s="108">
        <f t="shared" si="1508"/>
        <v>47350</v>
      </c>
      <c r="I3298" s="108">
        <f t="shared" si="1493"/>
        <v>47350</v>
      </c>
      <c r="J3298" s="109">
        <f t="shared" si="1504"/>
        <v>21</v>
      </c>
      <c r="K3298" s="109">
        <f t="shared" si="1488"/>
        <v>1</v>
      </c>
      <c r="L3298" s="8">
        <f t="shared" si="1505"/>
        <v>1.0002659700000001</v>
      </c>
      <c r="M3298" s="110">
        <f t="shared" si="1494"/>
        <v>1.0056002500000001</v>
      </c>
      <c r="N3298" s="110">
        <f t="shared" si="1495"/>
        <v>2.30618957800095</v>
      </c>
      <c r="O3298" s="103">
        <f t="shared" si="1496"/>
        <v>2.3068029499999998</v>
      </c>
      <c r="P3298" s="103">
        <f t="shared" si="1497"/>
        <v>5.4716707400000004</v>
      </c>
      <c r="Q3298" s="11">
        <f t="shared" si="1511"/>
        <v>0</v>
      </c>
      <c r="R3298" s="30">
        <f t="shared" si="1506"/>
        <v>0</v>
      </c>
      <c r="S3298" s="103">
        <f t="shared" si="1498"/>
        <v>0</v>
      </c>
      <c r="T3298" s="113">
        <f t="shared" si="1507"/>
        <v>8.5000000000000006E-2</v>
      </c>
      <c r="U3298" s="111">
        <f t="shared" si="1499"/>
        <v>1</v>
      </c>
      <c r="V3298" s="111">
        <v>252</v>
      </c>
      <c r="W3298" s="110">
        <f t="shared" si="1500"/>
        <v>1.0003237819999999</v>
      </c>
      <c r="X3298" s="103">
        <f t="shared" si="1501"/>
        <v>1.77162E-3</v>
      </c>
      <c r="Y3298" s="103">
        <f t="shared" si="1502"/>
        <v>0</v>
      </c>
      <c r="Z3298" s="114" t="str">
        <f t="shared" si="1509"/>
        <v>A+J=</v>
      </c>
      <c r="AA3298" s="108">
        <f t="shared" si="1510"/>
        <v>47350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5" x14ac:dyDescent="0.2">
      <c r="A3299" s="102">
        <f t="shared" si="1503"/>
        <v>47321</v>
      </c>
      <c r="B3299" s="103">
        <f t="shared" si="1490"/>
        <v>5.4734423600000008</v>
      </c>
      <c r="C3299" s="204">
        <f t="shared" si="1489"/>
        <v>2.3719714528830877</v>
      </c>
      <c r="D3299" s="104">
        <f t="shared" si="1491"/>
        <v>7205.03</v>
      </c>
      <c r="E3299" s="105">
        <f t="shared" si="1486"/>
        <v>7245.38</v>
      </c>
      <c r="F3299" s="106">
        <f t="shared" si="1487"/>
        <v>47289</v>
      </c>
      <c r="G3299" s="107">
        <f t="shared" si="1492"/>
        <v>5.6002542668107669E-3</v>
      </c>
      <c r="H3299" s="108">
        <f t="shared" si="1508"/>
        <v>47350</v>
      </c>
      <c r="I3299" s="108">
        <f t="shared" si="1493"/>
        <v>47350</v>
      </c>
      <c r="J3299" s="109">
        <f t="shared" si="1504"/>
        <v>21</v>
      </c>
      <c r="K3299" s="109">
        <f t="shared" si="1488"/>
        <v>1</v>
      </c>
      <c r="L3299" s="8">
        <f t="shared" si="1505"/>
        <v>1.0002659700000001</v>
      </c>
      <c r="M3299" s="110">
        <f t="shared" si="1494"/>
        <v>1.0056002500000001</v>
      </c>
      <c r="N3299" s="110">
        <f t="shared" si="1495"/>
        <v>2.30618957800095</v>
      </c>
      <c r="O3299" s="103">
        <f t="shared" si="1496"/>
        <v>2.3068029499999998</v>
      </c>
      <c r="P3299" s="103">
        <f t="shared" si="1497"/>
        <v>5.4716707400000004</v>
      </c>
      <c r="Q3299" s="11">
        <f t="shared" si="1511"/>
        <v>0</v>
      </c>
      <c r="R3299" s="30">
        <f t="shared" si="1506"/>
        <v>0</v>
      </c>
      <c r="S3299" s="103">
        <f t="shared" si="1498"/>
        <v>0</v>
      </c>
      <c r="T3299" s="113">
        <f t="shared" si="1507"/>
        <v>8.5000000000000006E-2</v>
      </c>
      <c r="U3299" s="111">
        <f t="shared" si="1499"/>
        <v>1</v>
      </c>
      <c r="V3299" s="111">
        <v>252</v>
      </c>
      <c r="W3299" s="110">
        <f t="shared" si="1500"/>
        <v>1.0003237819999999</v>
      </c>
      <c r="X3299" s="103">
        <f t="shared" si="1501"/>
        <v>1.77162E-3</v>
      </c>
      <c r="Y3299" s="103">
        <f t="shared" si="1502"/>
        <v>0</v>
      </c>
      <c r="Z3299" s="114" t="str">
        <f t="shared" si="1509"/>
        <v>A+J=</v>
      </c>
      <c r="AA3299" s="108">
        <f t="shared" si="1510"/>
        <v>47350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5" x14ac:dyDescent="0.2">
      <c r="A3300" s="102">
        <f t="shared" si="1503"/>
        <v>47322</v>
      </c>
      <c r="B3300" s="103">
        <f t="shared" si="1490"/>
        <v>5.4734423600000008</v>
      </c>
      <c r="C3300" s="204">
        <f t="shared" si="1489"/>
        <v>2.3719714528830877</v>
      </c>
      <c r="D3300" s="104">
        <f t="shared" si="1491"/>
        <v>7205.03</v>
      </c>
      <c r="E3300" s="105">
        <f t="shared" si="1486"/>
        <v>7245.38</v>
      </c>
      <c r="F3300" s="106">
        <f t="shared" si="1487"/>
        <v>47289</v>
      </c>
      <c r="G3300" s="107">
        <f t="shared" si="1492"/>
        <v>5.6002542668107669E-3</v>
      </c>
      <c r="H3300" s="108">
        <f t="shared" si="1508"/>
        <v>47350</v>
      </c>
      <c r="I3300" s="108">
        <f t="shared" si="1493"/>
        <v>47350</v>
      </c>
      <c r="J3300" s="109">
        <f t="shared" si="1504"/>
        <v>21</v>
      </c>
      <c r="K3300" s="109">
        <f t="shared" si="1488"/>
        <v>1</v>
      </c>
      <c r="L3300" s="8">
        <f t="shared" si="1505"/>
        <v>1.0002659700000001</v>
      </c>
      <c r="M3300" s="110">
        <f t="shared" si="1494"/>
        <v>1.0056002500000001</v>
      </c>
      <c r="N3300" s="110">
        <f t="shared" si="1495"/>
        <v>2.30618957800095</v>
      </c>
      <c r="O3300" s="103">
        <f t="shared" si="1496"/>
        <v>2.3068029499999998</v>
      </c>
      <c r="P3300" s="103">
        <f t="shared" si="1497"/>
        <v>5.4716707400000004</v>
      </c>
      <c r="Q3300" s="11">
        <f t="shared" si="1511"/>
        <v>0</v>
      </c>
      <c r="R3300" s="30">
        <f t="shared" si="1506"/>
        <v>0</v>
      </c>
      <c r="S3300" s="103">
        <f t="shared" si="1498"/>
        <v>0</v>
      </c>
      <c r="T3300" s="113">
        <f t="shared" si="1507"/>
        <v>8.5000000000000006E-2</v>
      </c>
      <c r="U3300" s="111">
        <f t="shared" si="1499"/>
        <v>1</v>
      </c>
      <c r="V3300" s="111">
        <v>252</v>
      </c>
      <c r="W3300" s="110">
        <f t="shared" si="1500"/>
        <v>1.0003237819999999</v>
      </c>
      <c r="X3300" s="103">
        <f t="shared" si="1501"/>
        <v>1.77162E-3</v>
      </c>
      <c r="Y3300" s="103">
        <f t="shared" si="1502"/>
        <v>0</v>
      </c>
      <c r="Z3300" s="114" t="str">
        <f t="shared" si="1509"/>
        <v>A+J=</v>
      </c>
      <c r="AA3300" s="108">
        <f t="shared" si="1510"/>
        <v>47350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5" x14ac:dyDescent="0.2">
      <c r="A3301" s="102">
        <f t="shared" si="1503"/>
        <v>47323</v>
      </c>
      <c r="B3301" s="103">
        <f t="shared" si="1490"/>
        <v>5.4766708100000008</v>
      </c>
      <c r="C3301" s="204">
        <f t="shared" si="1489"/>
        <v>2.3719714528830877</v>
      </c>
      <c r="D3301" s="104">
        <f t="shared" si="1491"/>
        <v>7205.03</v>
      </c>
      <c r="E3301" s="105">
        <f t="shared" si="1486"/>
        <v>7245.38</v>
      </c>
      <c r="F3301" s="106">
        <f t="shared" si="1487"/>
        <v>47289</v>
      </c>
      <c r="G3301" s="107">
        <f t="shared" si="1492"/>
        <v>5.6002542668107669E-3</v>
      </c>
      <c r="H3301" s="108">
        <f t="shared" si="1508"/>
        <v>47350</v>
      </c>
      <c r="I3301" s="108">
        <f t="shared" si="1493"/>
        <v>47350</v>
      </c>
      <c r="J3301" s="109">
        <f t="shared" si="1504"/>
        <v>21</v>
      </c>
      <c r="K3301" s="109">
        <f t="shared" si="1488"/>
        <v>2</v>
      </c>
      <c r="L3301" s="8">
        <f t="shared" si="1505"/>
        <v>1.0005320099999999</v>
      </c>
      <c r="M3301" s="110">
        <f t="shared" si="1494"/>
        <v>1.0056002500000001</v>
      </c>
      <c r="N3301" s="110">
        <f t="shared" si="1495"/>
        <v>2.30618957800095</v>
      </c>
      <c r="O3301" s="103">
        <f t="shared" si="1496"/>
        <v>2.30741649</v>
      </c>
      <c r="P3301" s="103">
        <f t="shared" si="1497"/>
        <v>5.4731260400000004</v>
      </c>
      <c r="Q3301" s="11">
        <f t="shared" si="1511"/>
        <v>0</v>
      </c>
      <c r="R3301" s="30">
        <f t="shared" si="1506"/>
        <v>0</v>
      </c>
      <c r="S3301" s="103">
        <f t="shared" si="1498"/>
        <v>0</v>
      </c>
      <c r="T3301" s="113">
        <f t="shared" si="1507"/>
        <v>8.5000000000000006E-2</v>
      </c>
      <c r="U3301" s="111">
        <f t="shared" si="1499"/>
        <v>2</v>
      </c>
      <c r="V3301" s="111">
        <v>252</v>
      </c>
      <c r="W3301" s="110">
        <f t="shared" si="1500"/>
        <v>1.00064767</v>
      </c>
      <c r="X3301" s="103">
        <f t="shared" si="1501"/>
        <v>3.54477E-3</v>
      </c>
      <c r="Y3301" s="103">
        <f t="shared" si="1502"/>
        <v>0</v>
      </c>
      <c r="Z3301" s="114" t="str">
        <f t="shared" si="1509"/>
        <v>A+J=</v>
      </c>
      <c r="AA3301" s="108">
        <f t="shared" si="1510"/>
        <v>47350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5" x14ac:dyDescent="0.2">
      <c r="A3302" s="102">
        <f t="shared" si="1503"/>
        <v>47324</v>
      </c>
      <c r="B3302" s="103">
        <f t="shared" si="1490"/>
        <v>5.4799011599999998</v>
      </c>
      <c r="C3302" s="204">
        <f t="shared" si="1489"/>
        <v>2.3719714528830877</v>
      </c>
      <c r="D3302" s="104">
        <f t="shared" si="1491"/>
        <v>7205.03</v>
      </c>
      <c r="E3302" s="105">
        <f t="shared" si="1486"/>
        <v>7245.38</v>
      </c>
      <c r="F3302" s="106">
        <f t="shared" si="1487"/>
        <v>47289</v>
      </c>
      <c r="G3302" s="107">
        <f t="shared" si="1492"/>
        <v>5.6002542668107669E-3</v>
      </c>
      <c r="H3302" s="108">
        <f t="shared" si="1508"/>
        <v>47350</v>
      </c>
      <c r="I3302" s="108">
        <f t="shared" si="1493"/>
        <v>47350</v>
      </c>
      <c r="J3302" s="109">
        <f t="shared" si="1504"/>
        <v>21</v>
      </c>
      <c r="K3302" s="109">
        <f t="shared" si="1488"/>
        <v>3</v>
      </c>
      <c r="L3302" s="8">
        <f t="shared" si="1505"/>
        <v>1.00079812</v>
      </c>
      <c r="M3302" s="110">
        <f t="shared" si="1494"/>
        <v>1.0056002500000001</v>
      </c>
      <c r="N3302" s="110">
        <f t="shared" si="1495"/>
        <v>2.30618957800095</v>
      </c>
      <c r="O3302" s="103">
        <f t="shared" si="1496"/>
        <v>2.3080301900000002</v>
      </c>
      <c r="P3302" s="103">
        <f t="shared" si="1497"/>
        <v>5.4745817199999998</v>
      </c>
      <c r="Q3302" s="11">
        <f t="shared" si="1511"/>
        <v>0</v>
      </c>
      <c r="R3302" s="30">
        <f t="shared" si="1506"/>
        <v>0</v>
      </c>
      <c r="S3302" s="103">
        <f t="shared" si="1498"/>
        <v>0</v>
      </c>
      <c r="T3302" s="113">
        <f t="shared" si="1507"/>
        <v>8.5000000000000006E-2</v>
      </c>
      <c r="U3302" s="111">
        <f t="shared" si="1499"/>
        <v>3</v>
      </c>
      <c r="V3302" s="111">
        <v>252</v>
      </c>
      <c r="W3302" s="110">
        <f t="shared" si="1500"/>
        <v>1.000971662</v>
      </c>
      <c r="X3302" s="103">
        <f t="shared" si="1501"/>
        <v>5.3194399999999999E-3</v>
      </c>
      <c r="Y3302" s="103">
        <f t="shared" si="1502"/>
        <v>0</v>
      </c>
      <c r="Z3302" s="114" t="str">
        <f t="shared" si="1509"/>
        <v>A+J=</v>
      </c>
      <c r="AA3302" s="108">
        <f t="shared" si="1510"/>
        <v>47350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5" x14ac:dyDescent="0.2">
      <c r="A3303" s="102">
        <f t="shared" si="1503"/>
        <v>47325</v>
      </c>
      <c r="B3303" s="103">
        <f t="shared" si="1490"/>
        <v>5.4831334000000007</v>
      </c>
      <c r="C3303" s="204">
        <f t="shared" si="1489"/>
        <v>2.3719714528830877</v>
      </c>
      <c r="D3303" s="104">
        <f t="shared" si="1491"/>
        <v>7205.03</v>
      </c>
      <c r="E3303" s="105">
        <f t="shared" si="1486"/>
        <v>7245.38</v>
      </c>
      <c r="F3303" s="106">
        <f t="shared" si="1487"/>
        <v>47289</v>
      </c>
      <c r="G3303" s="107">
        <f t="shared" si="1492"/>
        <v>5.6002542668107669E-3</v>
      </c>
      <c r="H3303" s="108">
        <f t="shared" si="1508"/>
        <v>47350</v>
      </c>
      <c r="I3303" s="108">
        <f t="shared" si="1493"/>
        <v>47350</v>
      </c>
      <c r="J3303" s="109">
        <f t="shared" si="1504"/>
        <v>21</v>
      </c>
      <c r="K3303" s="109">
        <f t="shared" si="1488"/>
        <v>4</v>
      </c>
      <c r="L3303" s="8">
        <f t="shared" si="1505"/>
        <v>1.0010642999999999</v>
      </c>
      <c r="M3303" s="110">
        <f t="shared" si="1494"/>
        <v>1.0056002500000001</v>
      </c>
      <c r="N3303" s="110">
        <f t="shared" si="1495"/>
        <v>2.30618957800095</v>
      </c>
      <c r="O3303" s="103">
        <f t="shared" si="1496"/>
        <v>2.3086440499999998</v>
      </c>
      <c r="P3303" s="103">
        <f t="shared" si="1497"/>
        <v>5.4760377800000004</v>
      </c>
      <c r="Q3303" s="11">
        <f t="shared" si="1511"/>
        <v>0</v>
      </c>
      <c r="R3303" s="30">
        <f t="shared" si="1506"/>
        <v>0</v>
      </c>
      <c r="S3303" s="103">
        <f t="shared" si="1498"/>
        <v>0</v>
      </c>
      <c r="T3303" s="113">
        <f t="shared" si="1507"/>
        <v>8.5000000000000006E-2</v>
      </c>
      <c r="U3303" s="111">
        <f t="shared" si="1499"/>
        <v>4</v>
      </c>
      <c r="V3303" s="111">
        <v>252</v>
      </c>
      <c r="W3303" s="110">
        <f t="shared" si="1500"/>
        <v>1.001295759</v>
      </c>
      <c r="X3303" s="103">
        <f t="shared" si="1501"/>
        <v>7.0956200000000004E-3</v>
      </c>
      <c r="Y3303" s="103">
        <f t="shared" si="1502"/>
        <v>0</v>
      </c>
      <c r="Z3303" s="114" t="str">
        <f t="shared" si="1509"/>
        <v>A+J=</v>
      </c>
      <c r="AA3303" s="108">
        <f t="shared" si="1510"/>
        <v>47350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5" x14ac:dyDescent="0.2">
      <c r="A3304" s="102">
        <f t="shared" si="1503"/>
        <v>47326</v>
      </c>
      <c r="B3304" s="103">
        <f t="shared" si="1490"/>
        <v>5.4863675299999999</v>
      </c>
      <c r="C3304" s="204">
        <f t="shared" si="1489"/>
        <v>2.3719714528830877</v>
      </c>
      <c r="D3304" s="104">
        <f t="shared" si="1491"/>
        <v>7205.03</v>
      </c>
      <c r="E3304" s="105">
        <f t="shared" ref="E3304:E3328" si="1512">IF($K3304=1,VLOOKUP($A3303,$AO$10:$AS$165,4),E3303)</f>
        <v>7245.38</v>
      </c>
      <c r="F3304" s="106">
        <f t="shared" ref="F3304:F3328" si="1513">IF($K3304=1,VLOOKUP($A3303,$AO$10:$AS$165,5),F3303)</f>
        <v>47289</v>
      </c>
      <c r="G3304" s="107">
        <f t="shared" si="1492"/>
        <v>5.6002542668107669E-3</v>
      </c>
      <c r="H3304" s="108">
        <f t="shared" si="1508"/>
        <v>47350</v>
      </c>
      <c r="I3304" s="108">
        <f t="shared" si="1493"/>
        <v>47350</v>
      </c>
      <c r="J3304" s="109">
        <f t="shared" si="1504"/>
        <v>21</v>
      </c>
      <c r="K3304" s="109">
        <f t="shared" si="1488"/>
        <v>5</v>
      </c>
      <c r="L3304" s="8">
        <f t="shared" si="1505"/>
        <v>1.00133055</v>
      </c>
      <c r="M3304" s="110">
        <f t="shared" si="1494"/>
        <v>1.0056002500000001</v>
      </c>
      <c r="N3304" s="110">
        <f t="shared" si="1495"/>
        <v>2.30618957800095</v>
      </c>
      <c r="O3304" s="103">
        <f t="shared" si="1496"/>
        <v>2.3092580699999998</v>
      </c>
      <c r="P3304" s="103">
        <f t="shared" si="1497"/>
        <v>5.4774942099999997</v>
      </c>
      <c r="Q3304" s="11">
        <f t="shared" si="1511"/>
        <v>0</v>
      </c>
      <c r="R3304" s="30">
        <f t="shared" si="1506"/>
        <v>0</v>
      </c>
      <c r="S3304" s="103">
        <f t="shared" si="1498"/>
        <v>0</v>
      </c>
      <c r="T3304" s="113">
        <f t="shared" si="1507"/>
        <v>8.5000000000000006E-2</v>
      </c>
      <c r="U3304" s="111">
        <f t="shared" si="1499"/>
        <v>5</v>
      </c>
      <c r="V3304" s="111">
        <v>252</v>
      </c>
      <c r="W3304" s="110">
        <f t="shared" si="1500"/>
        <v>1.0016199610000001</v>
      </c>
      <c r="X3304" s="103">
        <f t="shared" si="1501"/>
        <v>8.8733200000000005E-3</v>
      </c>
      <c r="Y3304" s="103">
        <f t="shared" si="1502"/>
        <v>0</v>
      </c>
      <c r="Z3304" s="114" t="str">
        <f t="shared" si="1509"/>
        <v>A+J=</v>
      </c>
      <c r="AA3304" s="108">
        <f t="shared" si="1510"/>
        <v>47350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5" x14ac:dyDescent="0.2">
      <c r="A3305" s="102">
        <f t="shared" si="1503"/>
        <v>47327</v>
      </c>
      <c r="B3305" s="103">
        <f t="shared" si="1490"/>
        <v>5.4896036399999995</v>
      </c>
      <c r="C3305" s="204">
        <f t="shared" si="1489"/>
        <v>2.3719714528830877</v>
      </c>
      <c r="D3305" s="104">
        <f t="shared" si="1491"/>
        <v>7205.03</v>
      </c>
      <c r="E3305" s="105">
        <f t="shared" si="1512"/>
        <v>7245.38</v>
      </c>
      <c r="F3305" s="106">
        <f t="shared" si="1513"/>
        <v>47289</v>
      </c>
      <c r="G3305" s="107">
        <f t="shared" si="1492"/>
        <v>5.6002542668107669E-3</v>
      </c>
      <c r="H3305" s="108">
        <f t="shared" si="1508"/>
        <v>47350</v>
      </c>
      <c r="I3305" s="108">
        <f t="shared" si="1493"/>
        <v>47350</v>
      </c>
      <c r="J3305" s="109">
        <f t="shared" si="1504"/>
        <v>21</v>
      </c>
      <c r="K3305" s="109">
        <f t="shared" si="1488"/>
        <v>6</v>
      </c>
      <c r="L3305" s="8">
        <f t="shared" si="1505"/>
        <v>1.0015968799999999</v>
      </c>
      <c r="M3305" s="110">
        <f t="shared" si="1494"/>
        <v>1.0056002500000001</v>
      </c>
      <c r="N3305" s="110">
        <f t="shared" si="1495"/>
        <v>2.30618957800095</v>
      </c>
      <c r="O3305" s="103">
        <f t="shared" si="1496"/>
        <v>2.30987228</v>
      </c>
      <c r="P3305" s="103">
        <f t="shared" si="1497"/>
        <v>5.4789510999999997</v>
      </c>
      <c r="Q3305" s="11">
        <f t="shared" si="1511"/>
        <v>0</v>
      </c>
      <c r="R3305" s="30">
        <f t="shared" si="1506"/>
        <v>0</v>
      </c>
      <c r="S3305" s="103">
        <f t="shared" si="1498"/>
        <v>0</v>
      </c>
      <c r="T3305" s="113">
        <f t="shared" si="1507"/>
        <v>8.5000000000000006E-2</v>
      </c>
      <c r="U3305" s="111">
        <f t="shared" si="1499"/>
        <v>6</v>
      </c>
      <c r="V3305" s="111">
        <v>252</v>
      </c>
      <c r="W3305" s="110">
        <f t="shared" si="1500"/>
        <v>1.0019442679999999</v>
      </c>
      <c r="X3305" s="103">
        <f t="shared" si="1501"/>
        <v>1.065254E-2</v>
      </c>
      <c r="Y3305" s="103">
        <f t="shared" si="1502"/>
        <v>0</v>
      </c>
      <c r="Z3305" s="114" t="str">
        <f t="shared" si="1509"/>
        <v>A+J=</v>
      </c>
      <c r="AA3305" s="108">
        <f t="shared" si="1510"/>
        <v>47350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5" x14ac:dyDescent="0.2">
      <c r="A3306" s="102">
        <f t="shared" si="1503"/>
        <v>47328</v>
      </c>
      <c r="B3306" s="103">
        <f t="shared" si="1490"/>
        <v>5.4896036399999995</v>
      </c>
      <c r="C3306" s="204">
        <f t="shared" si="1489"/>
        <v>2.3719714528830877</v>
      </c>
      <c r="D3306" s="104">
        <f t="shared" si="1491"/>
        <v>7205.03</v>
      </c>
      <c r="E3306" s="105">
        <f t="shared" si="1512"/>
        <v>7245.38</v>
      </c>
      <c r="F3306" s="106">
        <f t="shared" si="1513"/>
        <v>47289</v>
      </c>
      <c r="G3306" s="107">
        <f t="shared" si="1492"/>
        <v>5.6002542668107669E-3</v>
      </c>
      <c r="H3306" s="108">
        <f t="shared" si="1508"/>
        <v>47350</v>
      </c>
      <c r="I3306" s="108">
        <f t="shared" si="1493"/>
        <v>47350</v>
      </c>
      <c r="J3306" s="109">
        <f t="shared" si="1504"/>
        <v>21</v>
      </c>
      <c r="K3306" s="109">
        <f t="shared" si="1488"/>
        <v>6</v>
      </c>
      <c r="L3306" s="8">
        <f t="shared" si="1505"/>
        <v>1.0015968799999999</v>
      </c>
      <c r="M3306" s="110">
        <f t="shared" si="1494"/>
        <v>1.0056002500000001</v>
      </c>
      <c r="N3306" s="110">
        <f t="shared" si="1495"/>
        <v>2.30618957800095</v>
      </c>
      <c r="O3306" s="103">
        <f t="shared" si="1496"/>
        <v>2.30987228</v>
      </c>
      <c r="P3306" s="103">
        <f t="shared" si="1497"/>
        <v>5.4789510999999997</v>
      </c>
      <c r="Q3306" s="11">
        <f t="shared" si="1511"/>
        <v>0</v>
      </c>
      <c r="R3306" s="30">
        <f t="shared" si="1506"/>
        <v>0</v>
      </c>
      <c r="S3306" s="103">
        <f t="shared" si="1498"/>
        <v>0</v>
      </c>
      <c r="T3306" s="113">
        <f t="shared" si="1507"/>
        <v>8.5000000000000006E-2</v>
      </c>
      <c r="U3306" s="111">
        <f t="shared" si="1499"/>
        <v>6</v>
      </c>
      <c r="V3306" s="111">
        <v>252</v>
      </c>
      <c r="W3306" s="110">
        <f t="shared" si="1500"/>
        <v>1.0019442679999999</v>
      </c>
      <c r="X3306" s="103">
        <f t="shared" si="1501"/>
        <v>1.065254E-2</v>
      </c>
      <c r="Y3306" s="103">
        <f t="shared" si="1502"/>
        <v>0</v>
      </c>
      <c r="Z3306" s="114" t="str">
        <f t="shared" si="1509"/>
        <v>A+J=</v>
      </c>
      <c r="AA3306" s="108">
        <f t="shared" si="1510"/>
        <v>47350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5" x14ac:dyDescent="0.2">
      <c r="A3307" s="102">
        <f t="shared" si="1503"/>
        <v>47329</v>
      </c>
      <c r="B3307" s="103">
        <f t="shared" si="1490"/>
        <v>5.4896036399999995</v>
      </c>
      <c r="C3307" s="204">
        <f t="shared" si="1489"/>
        <v>2.3719714528830877</v>
      </c>
      <c r="D3307" s="104">
        <f t="shared" si="1491"/>
        <v>7205.03</v>
      </c>
      <c r="E3307" s="105">
        <f t="shared" si="1512"/>
        <v>7245.38</v>
      </c>
      <c r="F3307" s="106">
        <f t="shared" si="1513"/>
        <v>47289</v>
      </c>
      <c r="G3307" s="107">
        <f t="shared" si="1492"/>
        <v>5.6002542668107669E-3</v>
      </c>
      <c r="H3307" s="108">
        <f t="shared" si="1508"/>
        <v>47350</v>
      </c>
      <c r="I3307" s="108">
        <f t="shared" si="1493"/>
        <v>47350</v>
      </c>
      <c r="J3307" s="109">
        <f t="shared" si="1504"/>
        <v>21</v>
      </c>
      <c r="K3307" s="109">
        <f t="shared" si="1488"/>
        <v>6</v>
      </c>
      <c r="L3307" s="8">
        <f t="shared" si="1505"/>
        <v>1.0015968799999999</v>
      </c>
      <c r="M3307" s="110">
        <f t="shared" si="1494"/>
        <v>1.0056002500000001</v>
      </c>
      <c r="N3307" s="110">
        <f t="shared" si="1495"/>
        <v>2.30618957800095</v>
      </c>
      <c r="O3307" s="103">
        <f t="shared" si="1496"/>
        <v>2.30987228</v>
      </c>
      <c r="P3307" s="103">
        <f t="shared" si="1497"/>
        <v>5.4789510999999997</v>
      </c>
      <c r="Q3307" s="11">
        <f t="shared" si="1511"/>
        <v>0</v>
      </c>
      <c r="R3307" s="30">
        <f t="shared" si="1506"/>
        <v>0</v>
      </c>
      <c r="S3307" s="103">
        <f t="shared" si="1498"/>
        <v>0</v>
      </c>
      <c r="T3307" s="113">
        <f t="shared" si="1507"/>
        <v>8.5000000000000006E-2</v>
      </c>
      <c r="U3307" s="111">
        <f t="shared" si="1499"/>
        <v>6</v>
      </c>
      <c r="V3307" s="111">
        <v>252</v>
      </c>
      <c r="W3307" s="110">
        <f t="shared" si="1500"/>
        <v>1.0019442679999999</v>
      </c>
      <c r="X3307" s="103">
        <f t="shared" si="1501"/>
        <v>1.065254E-2</v>
      </c>
      <c r="Y3307" s="103">
        <f t="shared" si="1502"/>
        <v>0</v>
      </c>
      <c r="Z3307" s="114" t="str">
        <f t="shared" si="1509"/>
        <v>A+J=</v>
      </c>
      <c r="AA3307" s="108">
        <f t="shared" si="1510"/>
        <v>47350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5" x14ac:dyDescent="0.2">
      <c r="A3308" s="102">
        <f t="shared" si="1503"/>
        <v>47330</v>
      </c>
      <c r="B3308" s="103">
        <f t="shared" si="1490"/>
        <v>5.4928416100000002</v>
      </c>
      <c r="C3308" s="204">
        <f t="shared" si="1489"/>
        <v>2.3719714528830877</v>
      </c>
      <c r="D3308" s="104">
        <f t="shared" si="1491"/>
        <v>7205.03</v>
      </c>
      <c r="E3308" s="105">
        <f t="shared" si="1512"/>
        <v>7245.38</v>
      </c>
      <c r="F3308" s="106">
        <f t="shared" si="1513"/>
        <v>47289</v>
      </c>
      <c r="G3308" s="107">
        <f t="shared" si="1492"/>
        <v>5.6002542668107669E-3</v>
      </c>
      <c r="H3308" s="108">
        <f t="shared" si="1508"/>
        <v>47350</v>
      </c>
      <c r="I3308" s="108">
        <f t="shared" si="1493"/>
        <v>47350</v>
      </c>
      <c r="J3308" s="109">
        <f t="shared" si="1504"/>
        <v>21</v>
      </c>
      <c r="K3308" s="109">
        <f t="shared" ref="K3308:K3328" si="1514">(J3308-(NETWORKDAYS(A3308,I3308,AD$171:AD$502)-1))</f>
        <v>7</v>
      </c>
      <c r="L3308" s="8">
        <f t="shared" si="1505"/>
        <v>1.0018632700000001</v>
      </c>
      <c r="M3308" s="110">
        <f t="shared" si="1494"/>
        <v>1.0056002500000001</v>
      </c>
      <c r="N3308" s="110">
        <f t="shared" si="1495"/>
        <v>2.30618957800095</v>
      </c>
      <c r="O3308" s="103">
        <f t="shared" si="1496"/>
        <v>2.3104866300000002</v>
      </c>
      <c r="P3308" s="103">
        <f t="shared" si="1497"/>
        <v>5.4804083200000004</v>
      </c>
      <c r="Q3308" s="11">
        <f t="shared" si="1511"/>
        <v>0</v>
      </c>
      <c r="R3308" s="30">
        <f t="shared" si="1506"/>
        <v>0</v>
      </c>
      <c r="S3308" s="103">
        <f t="shared" si="1498"/>
        <v>0</v>
      </c>
      <c r="T3308" s="113">
        <f t="shared" si="1507"/>
        <v>8.5000000000000006E-2</v>
      </c>
      <c r="U3308" s="111">
        <f t="shared" si="1499"/>
        <v>7</v>
      </c>
      <c r="V3308" s="111">
        <v>252</v>
      </c>
      <c r="W3308" s="110">
        <f t="shared" si="1500"/>
        <v>1.00226868</v>
      </c>
      <c r="X3308" s="103">
        <f t="shared" si="1501"/>
        <v>1.243329E-2</v>
      </c>
      <c r="Y3308" s="103">
        <f t="shared" si="1502"/>
        <v>0</v>
      </c>
      <c r="Z3308" s="114" t="str">
        <f t="shared" si="1509"/>
        <v>A+J=</v>
      </c>
      <c r="AA3308" s="108">
        <f t="shared" si="1510"/>
        <v>47350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5" x14ac:dyDescent="0.2">
      <c r="A3309" s="102">
        <f t="shared" si="1503"/>
        <v>47331</v>
      </c>
      <c r="B3309" s="103">
        <f t="shared" si="1490"/>
        <v>5.4960815200000006</v>
      </c>
      <c r="C3309" s="204">
        <f t="shared" si="1489"/>
        <v>2.3719714528830877</v>
      </c>
      <c r="D3309" s="104">
        <f t="shared" si="1491"/>
        <v>7205.03</v>
      </c>
      <c r="E3309" s="105">
        <f t="shared" si="1512"/>
        <v>7245.38</v>
      </c>
      <c r="F3309" s="106">
        <f t="shared" si="1513"/>
        <v>47289</v>
      </c>
      <c r="G3309" s="107">
        <f t="shared" si="1492"/>
        <v>5.6002542668107669E-3</v>
      </c>
      <c r="H3309" s="108">
        <f t="shared" si="1508"/>
        <v>47350</v>
      </c>
      <c r="I3309" s="108">
        <f t="shared" si="1493"/>
        <v>47350</v>
      </c>
      <c r="J3309" s="109">
        <f t="shared" si="1504"/>
        <v>21</v>
      </c>
      <c r="K3309" s="109">
        <f t="shared" si="1514"/>
        <v>8</v>
      </c>
      <c r="L3309" s="8">
        <f t="shared" si="1505"/>
        <v>1.00212974</v>
      </c>
      <c r="M3309" s="110">
        <f t="shared" si="1494"/>
        <v>1.0056002500000001</v>
      </c>
      <c r="N3309" s="110">
        <f t="shared" si="1495"/>
        <v>2.30618957800095</v>
      </c>
      <c r="O3309" s="103">
        <f t="shared" si="1496"/>
        <v>2.3111011600000002</v>
      </c>
      <c r="P3309" s="103">
        <f t="shared" si="1497"/>
        <v>5.4818659700000003</v>
      </c>
      <c r="Q3309" s="11">
        <f t="shared" si="1511"/>
        <v>0</v>
      </c>
      <c r="R3309" s="30">
        <f t="shared" si="1506"/>
        <v>0</v>
      </c>
      <c r="S3309" s="103">
        <f t="shared" si="1498"/>
        <v>0</v>
      </c>
      <c r="T3309" s="113">
        <f t="shared" si="1507"/>
        <v>8.5000000000000006E-2</v>
      </c>
      <c r="U3309" s="111">
        <f t="shared" si="1499"/>
        <v>8</v>
      </c>
      <c r="V3309" s="111">
        <v>252</v>
      </c>
      <c r="W3309" s="110">
        <f t="shared" si="1500"/>
        <v>1.0025931969999999</v>
      </c>
      <c r="X3309" s="103">
        <f t="shared" si="1501"/>
        <v>1.421555E-2</v>
      </c>
      <c r="Y3309" s="103">
        <f t="shared" si="1502"/>
        <v>0</v>
      </c>
      <c r="Z3309" s="114" t="str">
        <f t="shared" si="1509"/>
        <v>A+J=</v>
      </c>
      <c r="AA3309" s="108">
        <f t="shared" si="1510"/>
        <v>47350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5" x14ac:dyDescent="0.2">
      <c r="A3310" s="102">
        <f t="shared" si="1503"/>
        <v>47332</v>
      </c>
      <c r="B3310" s="103">
        <f t="shared" si="1490"/>
        <v>5.4993232899999995</v>
      </c>
      <c r="C3310" s="204">
        <f t="shared" si="1489"/>
        <v>2.3719714528830877</v>
      </c>
      <c r="D3310" s="104">
        <f t="shared" si="1491"/>
        <v>7205.03</v>
      </c>
      <c r="E3310" s="105">
        <f t="shared" si="1512"/>
        <v>7245.38</v>
      </c>
      <c r="F3310" s="106">
        <f t="shared" si="1513"/>
        <v>47289</v>
      </c>
      <c r="G3310" s="107">
        <f t="shared" si="1492"/>
        <v>5.6002542668107669E-3</v>
      </c>
      <c r="H3310" s="108">
        <f t="shared" si="1508"/>
        <v>47350</v>
      </c>
      <c r="I3310" s="108">
        <f t="shared" si="1493"/>
        <v>47350</v>
      </c>
      <c r="J3310" s="109">
        <f t="shared" si="1504"/>
        <v>21</v>
      </c>
      <c r="K3310" s="109">
        <f t="shared" si="1514"/>
        <v>9</v>
      </c>
      <c r="L3310" s="8">
        <f t="shared" si="1505"/>
        <v>1.00239627</v>
      </c>
      <c r="M3310" s="110">
        <f t="shared" si="1494"/>
        <v>1.0056002500000001</v>
      </c>
      <c r="N3310" s="110">
        <f t="shared" si="1495"/>
        <v>2.30618957800095</v>
      </c>
      <c r="O3310" s="103">
        <f t="shared" si="1496"/>
        <v>2.3117158299999998</v>
      </c>
      <c r="P3310" s="103">
        <f t="shared" si="1497"/>
        <v>5.4833239499999999</v>
      </c>
      <c r="Q3310" s="11">
        <f t="shared" si="1511"/>
        <v>0</v>
      </c>
      <c r="R3310" s="30">
        <f t="shared" si="1506"/>
        <v>0</v>
      </c>
      <c r="S3310" s="103">
        <f t="shared" si="1498"/>
        <v>0</v>
      </c>
      <c r="T3310" s="113">
        <f t="shared" si="1507"/>
        <v>8.5000000000000006E-2</v>
      </c>
      <c r="U3310" s="111">
        <f t="shared" si="1499"/>
        <v>9</v>
      </c>
      <c r="V3310" s="111">
        <v>252</v>
      </c>
      <c r="W3310" s="110">
        <f t="shared" si="1500"/>
        <v>1.0029178190000001</v>
      </c>
      <c r="X3310" s="103">
        <f t="shared" si="1501"/>
        <v>1.5999340000000001E-2</v>
      </c>
      <c r="Y3310" s="103">
        <f t="shared" si="1502"/>
        <v>0</v>
      </c>
      <c r="Z3310" s="114" t="str">
        <f t="shared" si="1509"/>
        <v>A+J=</v>
      </c>
      <c r="AA3310" s="108">
        <f t="shared" si="1510"/>
        <v>47350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5" x14ac:dyDescent="0.2">
      <c r="A3311" s="102">
        <f t="shared" si="1503"/>
        <v>47333</v>
      </c>
      <c r="B3311" s="103">
        <f t="shared" si="1490"/>
        <v>5.5025670199999999</v>
      </c>
      <c r="C3311" s="204">
        <f t="shared" si="1489"/>
        <v>2.3719714528830877</v>
      </c>
      <c r="D3311" s="104">
        <f t="shared" si="1491"/>
        <v>7205.03</v>
      </c>
      <c r="E3311" s="105">
        <f t="shared" si="1512"/>
        <v>7245.38</v>
      </c>
      <c r="F3311" s="106">
        <f t="shared" si="1513"/>
        <v>47289</v>
      </c>
      <c r="G3311" s="107">
        <f t="shared" si="1492"/>
        <v>5.6002542668107669E-3</v>
      </c>
      <c r="H3311" s="108">
        <f t="shared" si="1508"/>
        <v>47350</v>
      </c>
      <c r="I3311" s="108">
        <f t="shared" si="1493"/>
        <v>47350</v>
      </c>
      <c r="J3311" s="109">
        <f t="shared" si="1504"/>
        <v>21</v>
      </c>
      <c r="K3311" s="109">
        <f t="shared" si="1514"/>
        <v>10</v>
      </c>
      <c r="L3311" s="8">
        <f t="shared" si="1505"/>
        <v>1.0026628799999999</v>
      </c>
      <c r="M3311" s="110">
        <f t="shared" si="1494"/>
        <v>1.0056002500000001</v>
      </c>
      <c r="N3311" s="110">
        <f t="shared" si="1495"/>
        <v>2.30618957800095</v>
      </c>
      <c r="O3311" s="103">
        <f t="shared" si="1496"/>
        <v>2.3123306800000001</v>
      </c>
      <c r="P3311" s="103">
        <f t="shared" si="1497"/>
        <v>5.4847823599999996</v>
      </c>
      <c r="Q3311" s="11">
        <f t="shared" si="1511"/>
        <v>0</v>
      </c>
      <c r="R3311" s="30">
        <f t="shared" si="1506"/>
        <v>0</v>
      </c>
      <c r="S3311" s="103">
        <f t="shared" si="1498"/>
        <v>0</v>
      </c>
      <c r="T3311" s="113">
        <f t="shared" si="1507"/>
        <v>8.5000000000000006E-2</v>
      </c>
      <c r="U3311" s="111">
        <f t="shared" si="1499"/>
        <v>10</v>
      </c>
      <c r="V3311" s="111">
        <v>252</v>
      </c>
      <c r="W3311" s="110">
        <f t="shared" si="1500"/>
        <v>1.0032425469999999</v>
      </c>
      <c r="X3311" s="103">
        <f t="shared" si="1501"/>
        <v>1.7784660000000001E-2</v>
      </c>
      <c r="Y3311" s="103">
        <f t="shared" si="1502"/>
        <v>0</v>
      </c>
      <c r="Z3311" s="114" t="str">
        <f t="shared" si="1509"/>
        <v>A+J=</v>
      </c>
      <c r="AA3311" s="108">
        <f t="shared" si="1510"/>
        <v>47350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5" x14ac:dyDescent="0.2">
      <c r="A3312" s="102">
        <f t="shared" si="1503"/>
        <v>47334</v>
      </c>
      <c r="B3312" s="103">
        <f t="shared" si="1490"/>
        <v>5.5058126399999994</v>
      </c>
      <c r="C3312" s="204">
        <f t="shared" si="1489"/>
        <v>2.3719714528830877</v>
      </c>
      <c r="D3312" s="104">
        <f t="shared" si="1491"/>
        <v>7205.03</v>
      </c>
      <c r="E3312" s="105">
        <f t="shared" si="1512"/>
        <v>7245.38</v>
      </c>
      <c r="F3312" s="106">
        <f t="shared" si="1513"/>
        <v>47289</v>
      </c>
      <c r="G3312" s="107">
        <f t="shared" si="1492"/>
        <v>5.6002542668107669E-3</v>
      </c>
      <c r="H3312" s="108">
        <f t="shared" si="1508"/>
        <v>47350</v>
      </c>
      <c r="I3312" s="108">
        <f t="shared" si="1493"/>
        <v>47350</v>
      </c>
      <c r="J3312" s="109">
        <f t="shared" si="1504"/>
        <v>21</v>
      </c>
      <c r="K3312" s="109">
        <f t="shared" si="1514"/>
        <v>11</v>
      </c>
      <c r="L3312" s="8">
        <f t="shared" si="1505"/>
        <v>1.0029295600000001</v>
      </c>
      <c r="M3312" s="110">
        <f t="shared" si="1494"/>
        <v>1.0056002500000001</v>
      </c>
      <c r="N3312" s="110">
        <f t="shared" si="1495"/>
        <v>2.30618957800095</v>
      </c>
      <c r="O3312" s="103">
        <f t="shared" si="1496"/>
        <v>2.3129456899999998</v>
      </c>
      <c r="P3312" s="103">
        <f t="shared" si="1497"/>
        <v>5.4862411399999997</v>
      </c>
      <c r="Q3312" s="11">
        <f t="shared" si="1511"/>
        <v>0</v>
      </c>
      <c r="R3312" s="30">
        <f t="shared" si="1506"/>
        <v>0</v>
      </c>
      <c r="S3312" s="103">
        <f t="shared" si="1498"/>
        <v>0</v>
      </c>
      <c r="T3312" s="113">
        <f t="shared" si="1507"/>
        <v>8.5000000000000006E-2</v>
      </c>
      <c r="U3312" s="111">
        <f t="shared" si="1499"/>
        <v>11</v>
      </c>
      <c r="V3312" s="111">
        <v>252</v>
      </c>
      <c r="W3312" s="110">
        <f t="shared" si="1500"/>
        <v>1.0035673789999999</v>
      </c>
      <c r="X3312" s="103">
        <f t="shared" si="1501"/>
        <v>1.9571499999999999E-2</v>
      </c>
      <c r="Y3312" s="103">
        <f t="shared" si="1502"/>
        <v>0</v>
      </c>
      <c r="Z3312" s="114" t="str">
        <f t="shared" si="1509"/>
        <v>A+J=</v>
      </c>
      <c r="AA3312" s="108">
        <f t="shared" si="1510"/>
        <v>47350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5" x14ac:dyDescent="0.2">
      <c r="A3313" s="102">
        <f t="shared" si="1503"/>
        <v>47335</v>
      </c>
      <c r="B3313" s="103">
        <f t="shared" si="1490"/>
        <v>5.5058126399999994</v>
      </c>
      <c r="C3313" s="204">
        <f t="shared" si="1489"/>
        <v>2.3719714528830877</v>
      </c>
      <c r="D3313" s="104">
        <f t="shared" si="1491"/>
        <v>7205.03</v>
      </c>
      <c r="E3313" s="105">
        <f t="shared" si="1512"/>
        <v>7245.38</v>
      </c>
      <c r="F3313" s="106">
        <f t="shared" si="1513"/>
        <v>47289</v>
      </c>
      <c r="G3313" s="107">
        <f t="shared" si="1492"/>
        <v>5.6002542668107669E-3</v>
      </c>
      <c r="H3313" s="108">
        <f t="shared" si="1508"/>
        <v>47350</v>
      </c>
      <c r="I3313" s="108">
        <f t="shared" si="1493"/>
        <v>47350</v>
      </c>
      <c r="J3313" s="109">
        <f t="shared" si="1504"/>
        <v>21</v>
      </c>
      <c r="K3313" s="109">
        <f t="shared" si="1514"/>
        <v>11</v>
      </c>
      <c r="L3313" s="8">
        <f t="shared" si="1505"/>
        <v>1.0029295600000001</v>
      </c>
      <c r="M3313" s="110">
        <f t="shared" si="1494"/>
        <v>1.0056002500000001</v>
      </c>
      <c r="N3313" s="110">
        <f t="shared" si="1495"/>
        <v>2.30618957800095</v>
      </c>
      <c r="O3313" s="103">
        <f t="shared" si="1496"/>
        <v>2.3129456899999998</v>
      </c>
      <c r="P3313" s="103">
        <f t="shared" si="1497"/>
        <v>5.4862411399999997</v>
      </c>
      <c r="Q3313" s="11">
        <f t="shared" si="1511"/>
        <v>0</v>
      </c>
      <c r="R3313" s="30">
        <f t="shared" si="1506"/>
        <v>0</v>
      </c>
      <c r="S3313" s="103">
        <f t="shared" si="1498"/>
        <v>0</v>
      </c>
      <c r="T3313" s="113">
        <f t="shared" si="1507"/>
        <v>8.5000000000000006E-2</v>
      </c>
      <c r="U3313" s="111">
        <f t="shared" si="1499"/>
        <v>11</v>
      </c>
      <c r="V3313" s="111">
        <v>252</v>
      </c>
      <c r="W3313" s="110">
        <f t="shared" si="1500"/>
        <v>1.0035673789999999</v>
      </c>
      <c r="X3313" s="103">
        <f t="shared" si="1501"/>
        <v>1.9571499999999999E-2</v>
      </c>
      <c r="Y3313" s="103">
        <f t="shared" si="1502"/>
        <v>0</v>
      </c>
      <c r="Z3313" s="114" t="str">
        <f t="shared" si="1509"/>
        <v>A+J=</v>
      </c>
      <c r="AA3313" s="108">
        <f t="shared" si="1510"/>
        <v>47350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5" x14ac:dyDescent="0.2">
      <c r="A3314" s="102">
        <f t="shared" si="1503"/>
        <v>47336</v>
      </c>
      <c r="B3314" s="103">
        <f t="shared" si="1490"/>
        <v>5.5058126399999994</v>
      </c>
      <c r="C3314" s="204">
        <f t="shared" si="1489"/>
        <v>2.3719714528830877</v>
      </c>
      <c r="D3314" s="104">
        <f t="shared" si="1491"/>
        <v>7205.03</v>
      </c>
      <c r="E3314" s="105">
        <f t="shared" si="1512"/>
        <v>7245.38</v>
      </c>
      <c r="F3314" s="106">
        <f t="shared" si="1513"/>
        <v>47289</v>
      </c>
      <c r="G3314" s="107">
        <f t="shared" si="1492"/>
        <v>5.6002542668107669E-3</v>
      </c>
      <c r="H3314" s="108">
        <f t="shared" si="1508"/>
        <v>47350</v>
      </c>
      <c r="I3314" s="108">
        <f t="shared" si="1493"/>
        <v>47350</v>
      </c>
      <c r="J3314" s="109">
        <f t="shared" si="1504"/>
        <v>21</v>
      </c>
      <c r="K3314" s="109">
        <f t="shared" si="1514"/>
        <v>11</v>
      </c>
      <c r="L3314" s="8">
        <f t="shared" si="1505"/>
        <v>1.0029295600000001</v>
      </c>
      <c r="M3314" s="110">
        <f t="shared" si="1494"/>
        <v>1.0056002500000001</v>
      </c>
      <c r="N3314" s="110">
        <f t="shared" si="1495"/>
        <v>2.30618957800095</v>
      </c>
      <c r="O3314" s="103">
        <f t="shared" si="1496"/>
        <v>2.3129456899999998</v>
      </c>
      <c r="P3314" s="103">
        <f t="shared" si="1497"/>
        <v>5.4862411399999997</v>
      </c>
      <c r="Q3314" s="11">
        <f t="shared" si="1511"/>
        <v>0</v>
      </c>
      <c r="R3314" s="30">
        <f t="shared" si="1506"/>
        <v>0</v>
      </c>
      <c r="S3314" s="103">
        <f t="shared" si="1498"/>
        <v>0</v>
      </c>
      <c r="T3314" s="113">
        <f t="shared" si="1507"/>
        <v>8.5000000000000006E-2</v>
      </c>
      <c r="U3314" s="111">
        <f t="shared" si="1499"/>
        <v>11</v>
      </c>
      <c r="V3314" s="111">
        <v>252</v>
      </c>
      <c r="W3314" s="110">
        <f t="shared" si="1500"/>
        <v>1.0035673789999999</v>
      </c>
      <c r="X3314" s="103">
        <f t="shared" si="1501"/>
        <v>1.9571499999999999E-2</v>
      </c>
      <c r="Y3314" s="103">
        <f t="shared" si="1502"/>
        <v>0</v>
      </c>
      <c r="Z3314" s="114" t="str">
        <f t="shared" si="1509"/>
        <v>A+J=</v>
      </c>
      <c r="AA3314" s="108">
        <f t="shared" si="1510"/>
        <v>47350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5" x14ac:dyDescent="0.2">
      <c r="A3315" s="102">
        <f t="shared" si="1503"/>
        <v>47337</v>
      </c>
      <c r="B3315" s="103">
        <f t="shared" si="1490"/>
        <v>5.5090601899999996</v>
      </c>
      <c r="C3315" s="204">
        <f t="shared" si="1489"/>
        <v>2.3719714528830877</v>
      </c>
      <c r="D3315" s="104">
        <f t="shared" si="1491"/>
        <v>7205.03</v>
      </c>
      <c r="E3315" s="105">
        <f t="shared" si="1512"/>
        <v>7245.38</v>
      </c>
      <c r="F3315" s="106">
        <f t="shared" si="1513"/>
        <v>47289</v>
      </c>
      <c r="G3315" s="107">
        <f t="shared" si="1492"/>
        <v>5.6002542668107669E-3</v>
      </c>
      <c r="H3315" s="108">
        <f t="shared" si="1508"/>
        <v>47350</v>
      </c>
      <c r="I3315" s="108">
        <f t="shared" si="1493"/>
        <v>47350</v>
      </c>
      <c r="J3315" s="109">
        <f t="shared" si="1504"/>
        <v>21</v>
      </c>
      <c r="K3315" s="109">
        <f t="shared" si="1514"/>
        <v>12</v>
      </c>
      <c r="L3315" s="8">
        <f t="shared" si="1505"/>
        <v>1.0031963100000001</v>
      </c>
      <c r="M3315" s="110">
        <f t="shared" si="1494"/>
        <v>1.0056002500000001</v>
      </c>
      <c r="N3315" s="110">
        <f t="shared" si="1495"/>
        <v>2.30618957800095</v>
      </c>
      <c r="O3315" s="103">
        <f t="shared" si="1496"/>
        <v>2.3135608699999999</v>
      </c>
      <c r="P3315" s="103">
        <f t="shared" si="1497"/>
        <v>5.48770033</v>
      </c>
      <c r="Q3315" s="11">
        <f t="shared" si="1511"/>
        <v>0</v>
      </c>
      <c r="R3315" s="30">
        <f t="shared" si="1506"/>
        <v>0</v>
      </c>
      <c r="S3315" s="103">
        <f t="shared" si="1498"/>
        <v>0</v>
      </c>
      <c r="T3315" s="113">
        <f t="shared" si="1507"/>
        <v>8.5000000000000006E-2</v>
      </c>
      <c r="U3315" s="111">
        <f t="shared" si="1499"/>
        <v>12</v>
      </c>
      <c r="V3315" s="111">
        <v>252</v>
      </c>
      <c r="W3315" s="110">
        <f t="shared" si="1500"/>
        <v>1.003892317</v>
      </c>
      <c r="X3315" s="103">
        <f t="shared" si="1501"/>
        <v>2.1359860000000001E-2</v>
      </c>
      <c r="Y3315" s="103">
        <f t="shared" si="1502"/>
        <v>0</v>
      </c>
      <c r="Z3315" s="114" t="str">
        <f t="shared" si="1509"/>
        <v>A+J=</v>
      </c>
      <c r="AA3315" s="108">
        <f t="shared" si="1510"/>
        <v>47350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5" x14ac:dyDescent="0.2">
      <c r="A3316" s="102">
        <f t="shared" si="1503"/>
        <v>47338</v>
      </c>
      <c r="B3316" s="103">
        <f t="shared" si="1490"/>
        <v>5.5123096499999997</v>
      </c>
      <c r="C3316" s="204">
        <f t="shared" si="1489"/>
        <v>2.3719714528830877</v>
      </c>
      <c r="D3316" s="104">
        <f t="shared" si="1491"/>
        <v>7205.03</v>
      </c>
      <c r="E3316" s="105">
        <f t="shared" si="1512"/>
        <v>7245.38</v>
      </c>
      <c r="F3316" s="106">
        <f t="shared" si="1513"/>
        <v>47289</v>
      </c>
      <c r="G3316" s="107">
        <f t="shared" si="1492"/>
        <v>5.6002542668107669E-3</v>
      </c>
      <c r="H3316" s="108">
        <f t="shared" si="1508"/>
        <v>47350</v>
      </c>
      <c r="I3316" s="108">
        <f t="shared" si="1493"/>
        <v>47350</v>
      </c>
      <c r="J3316" s="109">
        <f t="shared" si="1504"/>
        <v>21</v>
      </c>
      <c r="K3316" s="109">
        <f t="shared" si="1514"/>
        <v>13</v>
      </c>
      <c r="L3316" s="8">
        <f t="shared" si="1505"/>
        <v>1.0034631300000001</v>
      </c>
      <c r="M3316" s="110">
        <f t="shared" si="1494"/>
        <v>1.0056002500000001</v>
      </c>
      <c r="N3316" s="110">
        <f t="shared" si="1495"/>
        <v>2.30618957800095</v>
      </c>
      <c r="O3316" s="103">
        <f t="shared" si="1496"/>
        <v>2.3141762099999998</v>
      </c>
      <c r="P3316" s="103">
        <f t="shared" si="1497"/>
        <v>5.4891598999999998</v>
      </c>
      <c r="Q3316" s="11">
        <f t="shared" si="1511"/>
        <v>0</v>
      </c>
      <c r="R3316" s="30">
        <f t="shared" si="1506"/>
        <v>0</v>
      </c>
      <c r="S3316" s="103">
        <f t="shared" si="1498"/>
        <v>0</v>
      </c>
      <c r="T3316" s="113">
        <f t="shared" si="1507"/>
        <v>8.5000000000000006E-2</v>
      </c>
      <c r="U3316" s="111">
        <f t="shared" si="1499"/>
        <v>13</v>
      </c>
      <c r="V3316" s="111">
        <v>252</v>
      </c>
      <c r="W3316" s="110">
        <f t="shared" si="1500"/>
        <v>1.0042173590000001</v>
      </c>
      <c r="X3316" s="103">
        <f t="shared" si="1501"/>
        <v>2.314975E-2</v>
      </c>
      <c r="Y3316" s="103">
        <f t="shared" si="1502"/>
        <v>0</v>
      </c>
      <c r="Z3316" s="114" t="str">
        <f t="shared" si="1509"/>
        <v>A+J=</v>
      </c>
      <c r="AA3316" s="108">
        <f t="shared" si="1510"/>
        <v>47350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5" x14ac:dyDescent="0.2">
      <c r="A3317" s="102">
        <f t="shared" si="1503"/>
        <v>47339</v>
      </c>
      <c r="B3317" s="103">
        <f t="shared" si="1490"/>
        <v>5.5155610299999998</v>
      </c>
      <c r="C3317" s="204">
        <f t="shared" si="1489"/>
        <v>2.3719714528830877</v>
      </c>
      <c r="D3317" s="104">
        <f t="shared" si="1491"/>
        <v>7205.03</v>
      </c>
      <c r="E3317" s="105">
        <f t="shared" si="1512"/>
        <v>7245.38</v>
      </c>
      <c r="F3317" s="106">
        <f t="shared" si="1513"/>
        <v>47289</v>
      </c>
      <c r="G3317" s="107">
        <f t="shared" si="1492"/>
        <v>5.6002542668107669E-3</v>
      </c>
      <c r="H3317" s="108">
        <f t="shared" si="1508"/>
        <v>47350</v>
      </c>
      <c r="I3317" s="108">
        <f t="shared" si="1493"/>
        <v>47350</v>
      </c>
      <c r="J3317" s="109">
        <f t="shared" si="1504"/>
        <v>21</v>
      </c>
      <c r="K3317" s="109">
        <f t="shared" si="1514"/>
        <v>14</v>
      </c>
      <c r="L3317" s="8">
        <f t="shared" si="1505"/>
        <v>1.0037300199999999</v>
      </c>
      <c r="M3317" s="110">
        <f t="shared" si="1494"/>
        <v>1.0056002500000001</v>
      </c>
      <c r="N3317" s="110">
        <f t="shared" si="1495"/>
        <v>2.30618957800095</v>
      </c>
      <c r="O3317" s="103">
        <f t="shared" si="1496"/>
        <v>2.3147917100000002</v>
      </c>
      <c r="P3317" s="103">
        <f t="shared" si="1497"/>
        <v>5.4906198499999999</v>
      </c>
      <c r="Q3317" s="11">
        <f t="shared" si="1511"/>
        <v>0</v>
      </c>
      <c r="R3317" s="30">
        <f t="shared" si="1506"/>
        <v>0</v>
      </c>
      <c r="S3317" s="103">
        <f t="shared" si="1498"/>
        <v>0</v>
      </c>
      <c r="T3317" s="113">
        <f t="shared" si="1507"/>
        <v>8.5000000000000006E-2</v>
      </c>
      <c r="U3317" s="111">
        <f t="shared" si="1499"/>
        <v>14</v>
      </c>
      <c r="V3317" s="111">
        <v>252</v>
      </c>
      <c r="W3317" s="110">
        <f t="shared" si="1500"/>
        <v>1.0045425079999999</v>
      </c>
      <c r="X3317" s="103">
        <f t="shared" si="1501"/>
        <v>2.494118E-2</v>
      </c>
      <c r="Y3317" s="103">
        <f t="shared" si="1502"/>
        <v>0</v>
      </c>
      <c r="Z3317" s="114" t="str">
        <f t="shared" si="1509"/>
        <v>A+J=</v>
      </c>
      <c r="AA3317" s="108">
        <f t="shared" si="1510"/>
        <v>47350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5" x14ac:dyDescent="0.2">
      <c r="A3318" s="102">
        <f t="shared" si="1503"/>
        <v>47340</v>
      </c>
      <c r="B3318" s="103">
        <f t="shared" si="1490"/>
        <v>5.5188143100000007</v>
      </c>
      <c r="C3318" s="204">
        <f t="shared" si="1489"/>
        <v>2.3719714528830877</v>
      </c>
      <c r="D3318" s="104">
        <f t="shared" si="1491"/>
        <v>7205.03</v>
      </c>
      <c r="E3318" s="105">
        <f t="shared" si="1512"/>
        <v>7245.38</v>
      </c>
      <c r="F3318" s="106">
        <f t="shared" si="1513"/>
        <v>47289</v>
      </c>
      <c r="G3318" s="107">
        <f t="shared" si="1492"/>
        <v>5.6002542668107669E-3</v>
      </c>
      <c r="H3318" s="108">
        <f t="shared" si="1508"/>
        <v>47350</v>
      </c>
      <c r="I3318" s="108">
        <f t="shared" si="1493"/>
        <v>47350</v>
      </c>
      <c r="J3318" s="109">
        <f t="shared" si="1504"/>
        <v>21</v>
      </c>
      <c r="K3318" s="109">
        <f t="shared" si="1514"/>
        <v>15</v>
      </c>
      <c r="L3318" s="8">
        <f t="shared" si="1505"/>
        <v>1.0039969799999999</v>
      </c>
      <c r="M3318" s="110">
        <f t="shared" si="1494"/>
        <v>1.0056002500000001</v>
      </c>
      <c r="N3318" s="110">
        <f t="shared" si="1495"/>
        <v>2.30618957800095</v>
      </c>
      <c r="O3318" s="103">
        <f t="shared" si="1496"/>
        <v>2.31540737</v>
      </c>
      <c r="P3318" s="103">
        <f t="shared" si="1497"/>
        <v>5.4920801800000003</v>
      </c>
      <c r="Q3318" s="11">
        <f t="shared" si="1511"/>
        <v>0</v>
      </c>
      <c r="R3318" s="30">
        <f t="shared" si="1506"/>
        <v>0</v>
      </c>
      <c r="S3318" s="103">
        <f t="shared" si="1498"/>
        <v>0</v>
      </c>
      <c r="T3318" s="113">
        <f t="shared" si="1507"/>
        <v>8.5000000000000006E-2</v>
      </c>
      <c r="U3318" s="111">
        <f t="shared" si="1499"/>
        <v>15</v>
      </c>
      <c r="V3318" s="111">
        <v>252</v>
      </c>
      <c r="W3318" s="110">
        <f t="shared" si="1500"/>
        <v>1.0048677610000001</v>
      </c>
      <c r="X3318" s="103">
        <f t="shared" si="1501"/>
        <v>2.6734129999999998E-2</v>
      </c>
      <c r="Y3318" s="103">
        <f t="shared" si="1502"/>
        <v>0</v>
      </c>
      <c r="Z3318" s="114" t="str">
        <f t="shared" si="1509"/>
        <v>A+J=</v>
      </c>
      <c r="AA3318" s="108">
        <f t="shared" si="1510"/>
        <v>47350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5" x14ac:dyDescent="0.2">
      <c r="A3319" s="102">
        <f t="shared" si="1503"/>
        <v>47341</v>
      </c>
      <c r="B3319" s="103">
        <f t="shared" si="1490"/>
        <v>5.5220695400000004</v>
      </c>
      <c r="C3319" s="204">
        <f t="shared" si="1489"/>
        <v>2.3719714528830877</v>
      </c>
      <c r="D3319" s="104">
        <f t="shared" si="1491"/>
        <v>7205.03</v>
      </c>
      <c r="E3319" s="105">
        <f t="shared" si="1512"/>
        <v>7245.38</v>
      </c>
      <c r="F3319" s="106">
        <f t="shared" si="1513"/>
        <v>47289</v>
      </c>
      <c r="G3319" s="107">
        <f t="shared" si="1492"/>
        <v>5.6002542668107669E-3</v>
      </c>
      <c r="H3319" s="108">
        <f t="shared" si="1508"/>
        <v>47350</v>
      </c>
      <c r="I3319" s="108">
        <f t="shared" si="1493"/>
        <v>47350</v>
      </c>
      <c r="J3319" s="109">
        <f t="shared" si="1504"/>
        <v>21</v>
      </c>
      <c r="K3319" s="109">
        <f t="shared" si="1514"/>
        <v>16</v>
      </c>
      <c r="L3319" s="8">
        <f t="shared" si="1505"/>
        <v>1.0042640199999999</v>
      </c>
      <c r="M3319" s="110">
        <f t="shared" si="1494"/>
        <v>1.0056002500000001</v>
      </c>
      <c r="N3319" s="110">
        <f t="shared" si="1495"/>
        <v>2.30618957800095</v>
      </c>
      <c r="O3319" s="103">
        <f t="shared" si="1496"/>
        <v>2.31602321</v>
      </c>
      <c r="P3319" s="103">
        <f t="shared" si="1497"/>
        <v>5.49354093</v>
      </c>
      <c r="Q3319" s="11">
        <f t="shared" si="1511"/>
        <v>0</v>
      </c>
      <c r="R3319" s="30">
        <f t="shared" si="1506"/>
        <v>0</v>
      </c>
      <c r="S3319" s="103">
        <f t="shared" si="1498"/>
        <v>0</v>
      </c>
      <c r="T3319" s="113">
        <f t="shared" si="1507"/>
        <v>8.5000000000000006E-2</v>
      </c>
      <c r="U3319" s="111">
        <f t="shared" si="1499"/>
        <v>16</v>
      </c>
      <c r="V3319" s="111">
        <v>252</v>
      </c>
      <c r="W3319" s="110">
        <f t="shared" si="1500"/>
        <v>1.0051931190000001</v>
      </c>
      <c r="X3319" s="103">
        <f t="shared" si="1501"/>
        <v>2.8528609999999999E-2</v>
      </c>
      <c r="Y3319" s="103">
        <f t="shared" si="1502"/>
        <v>0</v>
      </c>
      <c r="Z3319" s="114" t="str">
        <f t="shared" si="1509"/>
        <v>A+J=</v>
      </c>
      <c r="AA3319" s="108">
        <f t="shared" si="1510"/>
        <v>47350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5" x14ac:dyDescent="0.2">
      <c r="A3320" s="102">
        <f t="shared" si="1503"/>
        <v>47342</v>
      </c>
      <c r="B3320" s="103">
        <f t="shared" si="1490"/>
        <v>5.5220695400000004</v>
      </c>
      <c r="C3320" s="204">
        <f t="shared" si="1489"/>
        <v>2.3719714528830877</v>
      </c>
      <c r="D3320" s="104">
        <f t="shared" si="1491"/>
        <v>7205.03</v>
      </c>
      <c r="E3320" s="105">
        <f t="shared" si="1512"/>
        <v>7245.38</v>
      </c>
      <c r="F3320" s="106">
        <f t="shared" si="1513"/>
        <v>47289</v>
      </c>
      <c r="G3320" s="107">
        <f t="shared" si="1492"/>
        <v>5.6002542668107669E-3</v>
      </c>
      <c r="H3320" s="108">
        <f t="shared" si="1508"/>
        <v>47350</v>
      </c>
      <c r="I3320" s="108">
        <f t="shared" si="1493"/>
        <v>47350</v>
      </c>
      <c r="J3320" s="109">
        <f t="shared" si="1504"/>
        <v>21</v>
      </c>
      <c r="K3320" s="109">
        <f t="shared" si="1514"/>
        <v>16</v>
      </c>
      <c r="L3320" s="8">
        <f t="shared" si="1505"/>
        <v>1.0042640199999999</v>
      </c>
      <c r="M3320" s="110">
        <f t="shared" si="1494"/>
        <v>1.0056002500000001</v>
      </c>
      <c r="N3320" s="110">
        <f t="shared" si="1495"/>
        <v>2.30618957800095</v>
      </c>
      <c r="O3320" s="103">
        <f t="shared" si="1496"/>
        <v>2.31602321</v>
      </c>
      <c r="P3320" s="103">
        <f t="shared" si="1497"/>
        <v>5.49354093</v>
      </c>
      <c r="Q3320" s="11">
        <f t="shared" si="1511"/>
        <v>0</v>
      </c>
      <c r="R3320" s="30">
        <f t="shared" si="1506"/>
        <v>0</v>
      </c>
      <c r="S3320" s="103">
        <f t="shared" si="1498"/>
        <v>0</v>
      </c>
      <c r="T3320" s="113">
        <f t="shared" si="1507"/>
        <v>8.5000000000000006E-2</v>
      </c>
      <c r="U3320" s="111">
        <f t="shared" si="1499"/>
        <v>16</v>
      </c>
      <c r="V3320" s="111">
        <v>252</v>
      </c>
      <c r="W3320" s="110">
        <f t="shared" si="1500"/>
        <v>1.0051931190000001</v>
      </c>
      <c r="X3320" s="103">
        <f t="shared" si="1501"/>
        <v>2.8528609999999999E-2</v>
      </c>
      <c r="Y3320" s="103">
        <f t="shared" si="1502"/>
        <v>0</v>
      </c>
      <c r="Z3320" s="114" t="str">
        <f t="shared" si="1509"/>
        <v>A+J=</v>
      </c>
      <c r="AA3320" s="108">
        <f t="shared" si="1510"/>
        <v>47350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5" x14ac:dyDescent="0.2">
      <c r="A3321" s="102">
        <f t="shared" si="1503"/>
        <v>47343</v>
      </c>
      <c r="B3321" s="103">
        <f t="shared" si="1490"/>
        <v>5.5220695400000004</v>
      </c>
      <c r="C3321" s="204">
        <f t="shared" si="1489"/>
        <v>2.3719714528830877</v>
      </c>
      <c r="D3321" s="104">
        <f t="shared" si="1491"/>
        <v>7205.03</v>
      </c>
      <c r="E3321" s="105">
        <f t="shared" si="1512"/>
        <v>7245.38</v>
      </c>
      <c r="F3321" s="106">
        <f t="shared" si="1513"/>
        <v>47289</v>
      </c>
      <c r="G3321" s="107">
        <f t="shared" si="1492"/>
        <v>5.6002542668107669E-3</v>
      </c>
      <c r="H3321" s="108">
        <f t="shared" si="1508"/>
        <v>47350</v>
      </c>
      <c r="I3321" s="108">
        <f t="shared" si="1493"/>
        <v>47350</v>
      </c>
      <c r="J3321" s="109">
        <f t="shared" si="1504"/>
        <v>21</v>
      </c>
      <c r="K3321" s="109">
        <f t="shared" si="1514"/>
        <v>16</v>
      </c>
      <c r="L3321" s="8">
        <f t="shared" si="1505"/>
        <v>1.0042640199999999</v>
      </c>
      <c r="M3321" s="110">
        <f t="shared" si="1494"/>
        <v>1.0056002500000001</v>
      </c>
      <c r="N3321" s="110">
        <f t="shared" si="1495"/>
        <v>2.30618957800095</v>
      </c>
      <c r="O3321" s="103">
        <f t="shared" si="1496"/>
        <v>2.31602321</v>
      </c>
      <c r="P3321" s="103">
        <f t="shared" si="1497"/>
        <v>5.49354093</v>
      </c>
      <c r="Q3321" s="11">
        <f t="shared" si="1511"/>
        <v>0</v>
      </c>
      <c r="R3321" s="30">
        <f t="shared" si="1506"/>
        <v>0</v>
      </c>
      <c r="S3321" s="103">
        <f t="shared" si="1498"/>
        <v>0</v>
      </c>
      <c r="T3321" s="113">
        <f t="shared" si="1507"/>
        <v>8.5000000000000006E-2</v>
      </c>
      <c r="U3321" s="111">
        <f t="shared" si="1499"/>
        <v>16</v>
      </c>
      <c r="V3321" s="111">
        <v>252</v>
      </c>
      <c r="W3321" s="110">
        <f t="shared" si="1500"/>
        <v>1.0051931190000001</v>
      </c>
      <c r="X3321" s="103">
        <f t="shared" si="1501"/>
        <v>2.8528609999999999E-2</v>
      </c>
      <c r="Y3321" s="103">
        <f t="shared" si="1502"/>
        <v>0</v>
      </c>
      <c r="Z3321" s="114" t="str">
        <f t="shared" si="1509"/>
        <v>A+J=</v>
      </c>
      <c r="AA3321" s="108">
        <f t="shared" si="1510"/>
        <v>47350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5" x14ac:dyDescent="0.2">
      <c r="A3322" s="102">
        <f t="shared" si="1503"/>
        <v>47344</v>
      </c>
      <c r="B3322" s="103">
        <f t="shared" si="1490"/>
        <v>5.5253266400000003</v>
      </c>
      <c r="C3322" s="204">
        <f t="shared" si="1489"/>
        <v>2.3719714528830877</v>
      </c>
      <c r="D3322" s="104">
        <f t="shared" si="1491"/>
        <v>7205.03</v>
      </c>
      <c r="E3322" s="105">
        <f t="shared" si="1512"/>
        <v>7245.38</v>
      </c>
      <c r="F3322" s="106">
        <f t="shared" si="1513"/>
        <v>47289</v>
      </c>
      <c r="G3322" s="107">
        <f t="shared" si="1492"/>
        <v>5.6002542668107669E-3</v>
      </c>
      <c r="H3322" s="108">
        <f t="shared" si="1508"/>
        <v>47350</v>
      </c>
      <c r="I3322" s="108">
        <f t="shared" si="1493"/>
        <v>47350</v>
      </c>
      <c r="J3322" s="109">
        <f t="shared" si="1504"/>
        <v>21</v>
      </c>
      <c r="K3322" s="109">
        <f t="shared" si="1514"/>
        <v>17</v>
      </c>
      <c r="L3322" s="8">
        <f t="shared" si="1505"/>
        <v>1.00453112</v>
      </c>
      <c r="M3322" s="110">
        <f t="shared" si="1494"/>
        <v>1.0056002500000001</v>
      </c>
      <c r="N3322" s="110">
        <f t="shared" si="1495"/>
        <v>2.30618957800095</v>
      </c>
      <c r="O3322" s="103">
        <f t="shared" si="1496"/>
        <v>2.3166391900000001</v>
      </c>
      <c r="P3322" s="103">
        <f t="shared" si="1497"/>
        <v>5.4950020200000003</v>
      </c>
      <c r="Q3322" s="11">
        <f t="shared" si="1511"/>
        <v>0</v>
      </c>
      <c r="R3322" s="30">
        <f t="shared" si="1506"/>
        <v>0</v>
      </c>
      <c r="S3322" s="103">
        <f t="shared" si="1498"/>
        <v>0</v>
      </c>
      <c r="T3322" s="113">
        <f t="shared" si="1507"/>
        <v>8.5000000000000006E-2</v>
      </c>
      <c r="U3322" s="111">
        <f t="shared" si="1499"/>
        <v>17</v>
      </c>
      <c r="V3322" s="111">
        <v>252</v>
      </c>
      <c r="W3322" s="110">
        <f t="shared" si="1500"/>
        <v>1.005518583</v>
      </c>
      <c r="X3322" s="103">
        <f t="shared" si="1501"/>
        <v>3.032462E-2</v>
      </c>
      <c r="Y3322" s="103">
        <f t="shared" si="1502"/>
        <v>0</v>
      </c>
      <c r="Z3322" s="114" t="str">
        <f t="shared" si="1509"/>
        <v>A+J=</v>
      </c>
      <c r="AA3322" s="108">
        <f t="shared" si="1510"/>
        <v>47350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5" x14ac:dyDescent="0.2">
      <c r="A3323" s="102">
        <f t="shared" si="1503"/>
        <v>47345</v>
      </c>
      <c r="B3323" s="103">
        <f t="shared" si="1490"/>
        <v>5.5285857299999996</v>
      </c>
      <c r="C3323" s="204">
        <f t="shared" si="1489"/>
        <v>2.3719714528830877</v>
      </c>
      <c r="D3323" s="104">
        <f t="shared" si="1491"/>
        <v>7205.03</v>
      </c>
      <c r="E3323" s="105">
        <f t="shared" si="1512"/>
        <v>7245.38</v>
      </c>
      <c r="F3323" s="106">
        <f t="shared" si="1513"/>
        <v>47289</v>
      </c>
      <c r="G3323" s="107">
        <f t="shared" si="1492"/>
        <v>5.6002542668107669E-3</v>
      </c>
      <c r="H3323" s="108">
        <f t="shared" si="1508"/>
        <v>47350</v>
      </c>
      <c r="I3323" s="108">
        <f t="shared" si="1493"/>
        <v>47350</v>
      </c>
      <c r="J3323" s="109">
        <f t="shared" si="1504"/>
        <v>21</v>
      </c>
      <c r="K3323" s="109">
        <f t="shared" si="1514"/>
        <v>18</v>
      </c>
      <c r="L3323" s="8">
        <f t="shared" si="1505"/>
        <v>1.0047983</v>
      </c>
      <c r="M3323" s="110">
        <f t="shared" si="1494"/>
        <v>1.0056002500000001</v>
      </c>
      <c r="N3323" s="110">
        <f t="shared" si="1495"/>
        <v>2.30618957800095</v>
      </c>
      <c r="O3323" s="103">
        <f t="shared" si="1496"/>
        <v>2.3172553599999999</v>
      </c>
      <c r="P3323" s="103">
        <f t="shared" si="1497"/>
        <v>5.4964635599999996</v>
      </c>
      <c r="Q3323" s="11">
        <f t="shared" si="1511"/>
        <v>0</v>
      </c>
      <c r="R3323" s="30">
        <f t="shared" si="1506"/>
        <v>0</v>
      </c>
      <c r="S3323" s="103">
        <f t="shared" si="1498"/>
        <v>0</v>
      </c>
      <c r="T3323" s="113">
        <f t="shared" si="1507"/>
        <v>8.5000000000000006E-2</v>
      </c>
      <c r="U3323" s="111">
        <f t="shared" si="1499"/>
        <v>18</v>
      </c>
      <c r="V3323" s="111">
        <v>252</v>
      </c>
      <c r="W3323" s="110">
        <f t="shared" si="1500"/>
        <v>1.005844153</v>
      </c>
      <c r="X3323" s="103">
        <f t="shared" si="1501"/>
        <v>3.2122169999999999E-2</v>
      </c>
      <c r="Y3323" s="103">
        <f t="shared" si="1502"/>
        <v>0</v>
      </c>
      <c r="Z3323" s="114" t="str">
        <f t="shared" si="1509"/>
        <v>A+J=</v>
      </c>
      <c r="AA3323" s="108">
        <f t="shared" si="1510"/>
        <v>47350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5" x14ac:dyDescent="0.2">
      <c r="A3324" s="102">
        <f t="shared" si="1503"/>
        <v>47346</v>
      </c>
      <c r="B3324" s="103">
        <f t="shared" si="1490"/>
        <v>5.5318466699999993</v>
      </c>
      <c r="C3324" s="204">
        <f t="shared" si="1489"/>
        <v>2.3719714528830877</v>
      </c>
      <c r="D3324" s="104">
        <f t="shared" si="1491"/>
        <v>7205.03</v>
      </c>
      <c r="E3324" s="105">
        <f t="shared" si="1512"/>
        <v>7245.38</v>
      </c>
      <c r="F3324" s="106">
        <f t="shared" si="1513"/>
        <v>47289</v>
      </c>
      <c r="G3324" s="107">
        <f t="shared" si="1492"/>
        <v>5.6002542668107669E-3</v>
      </c>
      <c r="H3324" s="108">
        <f t="shared" si="1508"/>
        <v>47350</v>
      </c>
      <c r="I3324" s="108">
        <f t="shared" si="1493"/>
        <v>47350</v>
      </c>
      <c r="J3324" s="109">
        <f t="shared" si="1504"/>
        <v>21</v>
      </c>
      <c r="K3324" s="109">
        <f t="shared" si="1514"/>
        <v>19</v>
      </c>
      <c r="L3324" s="8">
        <f t="shared" si="1505"/>
        <v>1.0050655399999999</v>
      </c>
      <c r="M3324" s="110">
        <f t="shared" si="1494"/>
        <v>1.0056002500000001</v>
      </c>
      <c r="N3324" s="110">
        <f t="shared" si="1495"/>
        <v>2.30618957800095</v>
      </c>
      <c r="O3324" s="103">
        <f t="shared" si="1496"/>
        <v>2.3178716700000002</v>
      </c>
      <c r="P3324" s="103">
        <f t="shared" si="1497"/>
        <v>5.4979254299999996</v>
      </c>
      <c r="Q3324" s="11">
        <f t="shared" si="1511"/>
        <v>0</v>
      </c>
      <c r="R3324" s="30">
        <f t="shared" si="1506"/>
        <v>0</v>
      </c>
      <c r="S3324" s="103">
        <f t="shared" si="1498"/>
        <v>0</v>
      </c>
      <c r="T3324" s="113">
        <f t="shared" si="1507"/>
        <v>8.5000000000000006E-2</v>
      </c>
      <c r="U3324" s="111">
        <f t="shared" si="1499"/>
        <v>19</v>
      </c>
      <c r="V3324" s="111">
        <v>252</v>
      </c>
      <c r="W3324" s="110">
        <f t="shared" si="1500"/>
        <v>1.0061698269999999</v>
      </c>
      <c r="X3324" s="103">
        <f t="shared" si="1501"/>
        <v>3.3921239999999998E-2</v>
      </c>
      <c r="Y3324" s="103">
        <f t="shared" si="1502"/>
        <v>0</v>
      </c>
      <c r="Z3324" s="114" t="str">
        <f t="shared" si="1509"/>
        <v>A+J=</v>
      </c>
      <c r="AA3324" s="108">
        <f t="shared" si="1510"/>
        <v>47350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5" x14ac:dyDescent="0.2">
      <c r="A3325" s="102">
        <f t="shared" si="1503"/>
        <v>47347</v>
      </c>
      <c r="B3325" s="103">
        <f t="shared" si="1490"/>
        <v>5.5351095799999994</v>
      </c>
      <c r="C3325" s="204">
        <f t="shared" si="1489"/>
        <v>2.3719714528830877</v>
      </c>
      <c r="D3325" s="104">
        <f t="shared" si="1491"/>
        <v>7205.03</v>
      </c>
      <c r="E3325" s="105">
        <f t="shared" si="1512"/>
        <v>7245.38</v>
      </c>
      <c r="F3325" s="106">
        <f t="shared" si="1513"/>
        <v>47289</v>
      </c>
      <c r="G3325" s="107">
        <f t="shared" si="1492"/>
        <v>5.6002542668107669E-3</v>
      </c>
      <c r="H3325" s="108">
        <f t="shared" si="1508"/>
        <v>47350</v>
      </c>
      <c r="I3325" s="108">
        <f t="shared" si="1493"/>
        <v>47350</v>
      </c>
      <c r="J3325" s="109">
        <f t="shared" si="1504"/>
        <v>21</v>
      </c>
      <c r="K3325" s="109">
        <f t="shared" si="1514"/>
        <v>20</v>
      </c>
      <c r="L3325" s="8">
        <f t="shared" si="1505"/>
        <v>1.00533286</v>
      </c>
      <c r="M3325" s="110">
        <f t="shared" si="1494"/>
        <v>1.0056002500000001</v>
      </c>
      <c r="N3325" s="110">
        <f t="shared" si="1495"/>
        <v>2.30618957800095</v>
      </c>
      <c r="O3325" s="103">
        <f t="shared" si="1496"/>
        <v>2.3184881599999998</v>
      </c>
      <c r="P3325" s="103">
        <f t="shared" si="1497"/>
        <v>5.4993877199999996</v>
      </c>
      <c r="Q3325" s="11">
        <f t="shared" si="1511"/>
        <v>0</v>
      </c>
      <c r="R3325" s="30">
        <f t="shared" si="1506"/>
        <v>0</v>
      </c>
      <c r="S3325" s="103">
        <f t="shared" si="1498"/>
        <v>0</v>
      </c>
      <c r="T3325" s="113">
        <f t="shared" si="1507"/>
        <v>8.5000000000000006E-2</v>
      </c>
      <c r="U3325" s="111">
        <f t="shared" si="1499"/>
        <v>20</v>
      </c>
      <c r="V3325" s="111">
        <v>252</v>
      </c>
      <c r="W3325" s="110">
        <f t="shared" si="1500"/>
        <v>1.006495608</v>
      </c>
      <c r="X3325" s="103">
        <f t="shared" si="1501"/>
        <v>3.5721860000000001E-2</v>
      </c>
      <c r="Y3325" s="103">
        <f t="shared" si="1502"/>
        <v>0</v>
      </c>
      <c r="Z3325" s="114" t="str">
        <f t="shared" si="1509"/>
        <v>A+J=</v>
      </c>
      <c r="AA3325" s="108">
        <f t="shared" si="1510"/>
        <v>47350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5" x14ac:dyDescent="0.2">
      <c r="A3326" s="102">
        <f t="shared" si="1503"/>
        <v>47348</v>
      </c>
      <c r="B3326" s="103">
        <f t="shared" si="1490"/>
        <v>5.5383744100000003</v>
      </c>
      <c r="C3326" s="204">
        <f t="shared" si="1489"/>
        <v>2.3719714528830877</v>
      </c>
      <c r="D3326" s="104">
        <f t="shared" si="1491"/>
        <v>7205.03</v>
      </c>
      <c r="E3326" s="105">
        <f t="shared" si="1512"/>
        <v>7245.38</v>
      </c>
      <c r="F3326" s="106">
        <f t="shared" si="1513"/>
        <v>47289</v>
      </c>
      <c r="G3326" s="107">
        <f t="shared" si="1492"/>
        <v>5.6002542668107669E-3</v>
      </c>
      <c r="H3326" s="108">
        <f t="shared" si="1508"/>
        <v>47350</v>
      </c>
      <c r="I3326" s="108">
        <f t="shared" si="1493"/>
        <v>47350</v>
      </c>
      <c r="J3326" s="109">
        <f t="shared" si="1504"/>
        <v>21</v>
      </c>
      <c r="K3326" s="109">
        <f t="shared" si="1514"/>
        <v>21</v>
      </c>
      <c r="L3326" s="8">
        <f t="shared" si="1505"/>
        <v>1.0056002500000001</v>
      </c>
      <c r="M3326" s="110">
        <f t="shared" si="1494"/>
        <v>1.0056002500000001</v>
      </c>
      <c r="N3326" s="110">
        <f t="shared" si="1495"/>
        <v>2.30618957800095</v>
      </c>
      <c r="O3326" s="103">
        <f t="shared" si="1496"/>
        <v>2.3191048099999998</v>
      </c>
      <c r="P3326" s="103">
        <f t="shared" si="1497"/>
        <v>5.5008504</v>
      </c>
      <c r="Q3326" s="11">
        <f t="shared" si="1511"/>
        <v>0</v>
      </c>
      <c r="R3326" s="30">
        <f t="shared" si="1506"/>
        <v>0</v>
      </c>
      <c r="S3326" s="103">
        <f t="shared" si="1498"/>
        <v>0</v>
      </c>
      <c r="T3326" s="113">
        <f t="shared" si="1507"/>
        <v>8.5000000000000006E-2</v>
      </c>
      <c r="U3326" s="111">
        <f t="shared" si="1499"/>
        <v>21</v>
      </c>
      <c r="V3326" s="111">
        <v>252</v>
      </c>
      <c r="W3326" s="110">
        <f t="shared" si="1500"/>
        <v>1.0068214929999999</v>
      </c>
      <c r="X3326" s="103">
        <f t="shared" si="1501"/>
        <v>3.7524009999999997E-2</v>
      </c>
      <c r="Y3326" s="103">
        <f t="shared" si="1502"/>
        <v>0</v>
      </c>
      <c r="Z3326" s="114" t="str">
        <f t="shared" si="1509"/>
        <v>A+J=</v>
      </c>
      <c r="AA3326" s="108">
        <f t="shared" si="1510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5" x14ac:dyDescent="0.2">
      <c r="A3327" s="102">
        <f t="shared" si="1503"/>
        <v>47349</v>
      </c>
      <c r="B3327" s="103">
        <f t="shared" si="1490"/>
        <v>5.5383744100000003</v>
      </c>
      <c r="C3327" s="204">
        <f t="shared" si="1489"/>
        <v>2.3719714528830877</v>
      </c>
      <c r="D3327" s="104">
        <f t="shared" si="1491"/>
        <v>7205.03</v>
      </c>
      <c r="E3327" s="105">
        <f t="shared" si="1512"/>
        <v>7245.38</v>
      </c>
      <c r="F3327" s="106">
        <f t="shared" si="1513"/>
        <v>47289</v>
      </c>
      <c r="G3327" s="107">
        <f t="shared" si="1492"/>
        <v>5.6002542668107669E-3</v>
      </c>
      <c r="H3327" s="108">
        <f t="shared" si="1508"/>
        <v>47350</v>
      </c>
      <c r="I3327" s="108">
        <f t="shared" si="1493"/>
        <v>47350</v>
      </c>
      <c r="J3327" s="109">
        <f t="shared" si="1504"/>
        <v>21</v>
      </c>
      <c r="K3327" s="109">
        <f t="shared" si="1514"/>
        <v>21</v>
      </c>
      <c r="L3327" s="8">
        <f t="shared" si="1505"/>
        <v>1.0056002500000001</v>
      </c>
      <c r="M3327" s="110">
        <f t="shared" si="1494"/>
        <v>1.0056002500000001</v>
      </c>
      <c r="N3327" s="110">
        <f t="shared" si="1495"/>
        <v>2.30618957800095</v>
      </c>
      <c r="O3327" s="103">
        <f t="shared" si="1496"/>
        <v>2.3191048099999998</v>
      </c>
      <c r="P3327" s="103">
        <f t="shared" si="1497"/>
        <v>5.5008504</v>
      </c>
      <c r="Q3327" s="11">
        <f t="shared" si="1511"/>
        <v>0</v>
      </c>
      <c r="R3327" s="30">
        <f t="shared" si="1506"/>
        <v>0</v>
      </c>
      <c r="S3327" s="103">
        <f t="shared" si="1498"/>
        <v>0</v>
      </c>
      <c r="T3327" s="113">
        <f t="shared" si="1507"/>
        <v>8.5000000000000006E-2</v>
      </c>
      <c r="U3327" s="111">
        <f t="shared" si="1499"/>
        <v>21</v>
      </c>
      <c r="V3327" s="111">
        <v>252</v>
      </c>
      <c r="W3327" s="110">
        <f t="shared" si="1500"/>
        <v>1.0068214929999999</v>
      </c>
      <c r="X3327" s="103">
        <f t="shared" si="1501"/>
        <v>3.7524009999999997E-2</v>
      </c>
      <c r="Y3327" s="103">
        <f t="shared" si="1502"/>
        <v>0</v>
      </c>
      <c r="Z3327" s="114" t="str">
        <f t="shared" si="1509"/>
        <v>A+J=</v>
      </c>
      <c r="AA3327" s="108">
        <f t="shared" si="1510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5" x14ac:dyDescent="0.2">
      <c r="A3328" s="102">
        <f t="shared" si="1503"/>
        <v>47350</v>
      </c>
      <c r="B3328" s="103">
        <f t="shared" si="1490"/>
        <v>5.5383744100000003</v>
      </c>
      <c r="C3328" s="204">
        <f t="shared" si="1489"/>
        <v>2.3719714528830877</v>
      </c>
      <c r="D3328" s="104">
        <f t="shared" si="1491"/>
        <v>7205.03</v>
      </c>
      <c r="E3328" s="105">
        <f t="shared" si="1512"/>
        <v>7245.38</v>
      </c>
      <c r="F3328" s="106">
        <f t="shared" si="1513"/>
        <v>47289</v>
      </c>
      <c r="G3328" s="107">
        <f t="shared" si="1492"/>
        <v>5.6002542668107669E-3</v>
      </c>
      <c r="H3328" s="108">
        <f t="shared" si="1508"/>
        <v>0</v>
      </c>
      <c r="I3328" s="108">
        <f t="shared" si="1493"/>
        <v>47350</v>
      </c>
      <c r="J3328" s="109">
        <f t="shared" si="1504"/>
        <v>21</v>
      </c>
      <c r="K3328" s="109">
        <f t="shared" si="1514"/>
        <v>21</v>
      </c>
      <c r="L3328" s="8">
        <f t="shared" si="1505"/>
        <v>1.0056002500000001</v>
      </c>
      <c r="M3328" s="110">
        <f t="shared" si="1494"/>
        <v>1.0056002500000001</v>
      </c>
      <c r="N3328" s="110">
        <f t="shared" si="1495"/>
        <v>2.30618957800095</v>
      </c>
      <c r="O3328" s="103">
        <f t="shared" si="1496"/>
        <v>2.3191048099999998</v>
      </c>
      <c r="P3328" s="103">
        <f t="shared" si="1497"/>
        <v>5.5008504</v>
      </c>
      <c r="Q3328" s="11">
        <f t="shared" si="1511"/>
        <v>109</v>
      </c>
      <c r="R3328" s="30">
        <f t="shared" si="1506"/>
        <v>1</v>
      </c>
      <c r="S3328" s="103">
        <f t="shared" si="1498"/>
        <v>5.5008504</v>
      </c>
      <c r="T3328" s="113">
        <f t="shared" si="1507"/>
        <v>8.5000000000000006E-2</v>
      </c>
      <c r="U3328" s="111">
        <f t="shared" si="1499"/>
        <v>21</v>
      </c>
      <c r="V3328" s="111">
        <v>252</v>
      </c>
      <c r="W3328" s="110">
        <f t="shared" si="1500"/>
        <v>1.0068214929999999</v>
      </c>
      <c r="X3328" s="103">
        <f t="shared" si="1501"/>
        <v>3.7524009999999997E-2</v>
      </c>
      <c r="Y3328" s="103">
        <f t="shared" si="1502"/>
        <v>5.5383744100000003</v>
      </c>
      <c r="Z3328" s="114" t="str">
        <f t="shared" si="1509"/>
        <v>A+J=</v>
      </c>
      <c r="AA3328" s="108">
        <f t="shared" si="1510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375 G3329:P3661 S15:Y22 D15:K22 A15:B22 A42:B3661 S42:Y132 S134:Y163 T133:Y133 S165:Y193 T164:Y164 S195:Y899 T194:Y194 D377:D3661 A10:K11 M15:P22 G42:K3328 M42:P3328 M10:P13 S901:Y935 T900:Y900 S958:Y1021 S936:W957 Y936:Y957 S1023:Y3661 T1022:Y1022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22 C42:C900 C3329:C4574">
    <cfRule type="expression" dxfId="39" priority="42">
      <formula>$Q12&gt;0</formula>
    </cfRule>
  </conditionalFormatting>
  <conditionalFormatting sqref="R11:R13 R15:R22 R42:R132 R134:R163 R165:R193 R195:R899 R901:R1021 R1023:R4574">
    <cfRule type="expression" dxfId="38" priority="40">
      <formula>$Q11&gt;0</formula>
    </cfRule>
  </conditionalFormatting>
  <conditionalFormatting sqref="Z12:AA13 Z15:AA22 Z42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22 Q42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2:E4574">
    <cfRule type="expression" dxfId="31" priority="33">
      <formula>$Q42&gt;0</formula>
    </cfRule>
  </conditionalFormatting>
  <conditionalFormatting sqref="F42:F4574">
    <cfRule type="expression" dxfId="30" priority="31">
      <formula>$Q42&gt;0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23:Y36 D23:K36 A23:B36 M23:P36">
    <cfRule type="expression" dxfId="24" priority="25">
      <formula>$Q23&gt;0</formula>
    </cfRule>
  </conditionalFormatting>
  <conditionalFormatting sqref="C23:C36">
    <cfRule type="expression" dxfId="23" priority="24">
      <formula>$Q23&gt;0</formula>
    </cfRule>
  </conditionalFormatting>
  <conditionalFormatting sqref="R23:R36">
    <cfRule type="expression" dxfId="22" priority="23">
      <formula>$Q23&gt;0</formula>
    </cfRule>
  </conditionalFormatting>
  <conditionalFormatting sqref="Z23:AA36">
    <cfRule type="expression" dxfId="21" priority="22">
      <formula>$Q23&gt;0</formula>
    </cfRule>
  </conditionalFormatting>
  <conditionalFormatting sqref="Q23:Q36">
    <cfRule type="expression" dxfId="20" priority="21">
      <formula>$Q23&gt;0</formula>
    </cfRule>
  </conditionalFormatting>
  <conditionalFormatting sqref="S37:Y41 D37:K41 A37:B41 M37:P41">
    <cfRule type="expression" dxfId="19" priority="20">
      <formula>$Q37&gt;0</formula>
    </cfRule>
  </conditionalFormatting>
  <conditionalFormatting sqref="C37:C41">
    <cfRule type="expression" dxfId="18" priority="19">
      <formula>$Q37&gt;0</formula>
    </cfRule>
  </conditionalFormatting>
  <conditionalFormatting sqref="R37:R41">
    <cfRule type="expression" dxfId="17" priority="18">
      <formula>$Q37&gt;0</formula>
    </cfRule>
  </conditionalFormatting>
  <conditionalFormatting sqref="Z37:AA41">
    <cfRule type="expression" dxfId="16" priority="17">
      <formula>$Q37&gt;0</formula>
    </cfRule>
  </conditionalFormatting>
  <conditionalFormatting sqref="Q37:Q41">
    <cfRule type="expression" dxfId="15" priority="16">
      <formula>$Q37&gt;0</formula>
    </cfRule>
  </conditionalFormatting>
  <conditionalFormatting sqref="S133">
    <cfRule type="expression" dxfId="14" priority="15">
      <formula>$Q133&gt;0</formula>
    </cfRule>
  </conditionalFormatting>
  <conditionalFormatting sqref="R133">
    <cfRule type="expression" dxfId="13" priority="14">
      <formula>$Q133&gt;0</formula>
    </cfRule>
  </conditionalFormatting>
  <conditionalFormatting sqref="S164">
    <cfRule type="expression" dxfId="12" priority="13">
      <formula>$Q164&gt;0</formula>
    </cfRule>
  </conditionalFormatting>
  <conditionalFormatting sqref="R164">
    <cfRule type="expression" dxfId="11" priority="12">
      <formula>$Q164&gt;0</formula>
    </cfRule>
  </conditionalFormatting>
  <conditionalFormatting sqref="S194">
    <cfRule type="expression" dxfId="10" priority="11">
      <formula>$Q194&gt;0</formula>
    </cfRule>
  </conditionalFormatting>
  <conditionalFormatting sqref="R194">
    <cfRule type="expression" dxfId="9" priority="10">
      <formula>$Q194&gt;0</formula>
    </cfRule>
  </conditionalFormatting>
  <conditionalFormatting sqref="D376">
    <cfRule type="expression" dxfId="8" priority="9">
      <formula>$Q376&gt;0</formula>
    </cfRule>
  </conditionalFormatting>
  <conditionalFormatting sqref="L10">
    <cfRule type="expression" dxfId="7" priority="8">
      <formula>$Q10&gt;0</formula>
    </cfRule>
  </conditionalFormatting>
  <conditionalFormatting sqref="L11:L3328">
    <cfRule type="expression" dxfId="6" priority="7">
      <formula>$Q11&gt;0</formula>
    </cfRule>
  </conditionalFormatting>
  <conditionalFormatting sqref="S900">
    <cfRule type="expression" dxfId="5" priority="6">
      <formula>$Q900&gt;0</formula>
    </cfRule>
  </conditionalFormatting>
  <conditionalFormatting sqref="R900">
    <cfRule type="expression" dxfId="4" priority="5">
      <formula>$Q900&gt;0</formula>
    </cfRule>
  </conditionalFormatting>
  <conditionalFormatting sqref="C901:C3328">
    <cfRule type="expression" dxfId="3" priority="4">
      <formula>$Q901&gt;0</formula>
    </cfRule>
  </conditionalFormatting>
  <conditionalFormatting sqref="X936:X957">
    <cfRule type="expression" dxfId="2" priority="3">
      <formula>$Q936&gt;0</formula>
    </cfRule>
  </conditionalFormatting>
  <conditionalFormatting sqref="S1022">
    <cfRule type="expression" dxfId="1" priority="2">
      <formula>$Q1022&gt;0</formula>
    </cfRule>
  </conditionalFormatting>
  <conditionalFormatting sqref="R1022">
    <cfRule type="expression" dxfId="0" priority="1">
      <formula>$Q1022&gt;0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2025-04-29T18:14:19Z</dcterms:modified>
</cp:coreProperties>
</file>